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9 - GG SR\"/>
    </mc:Choice>
  </mc:AlternateContent>
  <bookViews>
    <workbookView xWindow="-4740" yWindow="3630" windowWidth="20040" windowHeight="4410" activeTab="2"/>
  </bookViews>
  <sheets>
    <sheet name="coordonnées2018" sheetId="25" r:id="rId1"/>
    <sheet name="organisation" sheetId="4" r:id="rId2"/>
    <sheet name="liste communes" sheetId="11" r:id="rId3"/>
  </sheets>
  <definedNames>
    <definedName name="_xlnm._FilterDatabase" localSheetId="0" hidden="1">coordonnées2018!$B$1:$N$52</definedName>
    <definedName name="_xlnm._FilterDatabase" localSheetId="2" hidden="1">'liste communes'!$A$1:$AP$583</definedName>
    <definedName name="_xlnm._FilterDatabase" localSheetId="1" hidden="1">organisation!$A$1:$R$69</definedName>
    <definedName name="final">#REF!</definedName>
    <definedName name="_xlnm.Print_Titles" localSheetId="0">coordonnées2018!$1:$1</definedName>
    <definedName name="_xlnm.Print_Titles" localSheetId="2">'liste communes'!$1:$1</definedName>
    <definedName name="Sum_Output">organisation!$B$1:$B$573</definedName>
    <definedName name="_xlnm.Print_Area" localSheetId="0">coordonnées2018!$D$1:$M$48</definedName>
    <definedName name="_xlnm.Print_Area" localSheetId="2">'liste communes'!#REF!</definedName>
    <definedName name="_xlnm.Print_Area" localSheetId="1">organisation!$B$33:$B$37</definedName>
  </definedNames>
  <calcPr calcId="152511"/>
</workbook>
</file>

<file path=xl/calcChain.xml><?xml version="1.0" encoding="utf-8"?>
<calcChain xmlns="http://schemas.openxmlformats.org/spreadsheetml/2006/main">
  <c r="I3" i="11" l="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2" i="11"/>
  <c r="P53" i="4" l="1"/>
  <c r="M52" i="4" l="1"/>
  <c r="J34" i="4" l="1"/>
  <c r="G569" i="11" l="1"/>
  <c r="H51" i="4" l="1"/>
  <c r="J46" i="4" l="1"/>
  <c r="K62" i="4" l="1"/>
  <c r="J41" i="4" l="1"/>
  <c r="P51" i="4" l="1"/>
  <c r="J30" i="4"/>
  <c r="Q51" i="4"/>
  <c r="O51" i="4"/>
  <c r="J15" i="4"/>
  <c r="J31" i="4"/>
  <c r="J25" i="4"/>
  <c r="J43" i="4"/>
  <c r="C569" i="11"/>
  <c r="A38" i="25"/>
  <c r="A41" i="25" s="1"/>
  <c r="A42" i="25" s="1"/>
  <c r="A43" i="25"/>
  <c r="A44" i="25" s="1"/>
  <c r="A46" i="25" s="1"/>
  <c r="A47" i="25" s="1"/>
  <c r="A37" i="25"/>
  <c r="A36" i="25"/>
  <c r="A29" i="25"/>
  <c r="A30" i="25" s="1"/>
  <c r="A31" i="25" s="1"/>
  <c r="A26" i="25"/>
  <c r="A25" i="25"/>
  <c r="A16" i="25"/>
  <c r="A17" i="25" s="1"/>
  <c r="A18" i="25" s="1"/>
  <c r="A19" i="25" s="1"/>
  <c r="A20" i="25" s="1"/>
  <c r="A21" i="25" s="1"/>
  <c r="A22" i="25" s="1"/>
  <c r="A24" i="25" s="1"/>
  <c r="A11" i="25"/>
  <c r="A12" i="25" s="1"/>
  <c r="A13" i="25" s="1"/>
  <c r="A14" i="25" s="1"/>
  <c r="A8" i="25"/>
  <c r="A4" i="25"/>
  <c r="A5" i="25"/>
  <c r="A6" i="25"/>
  <c r="A7" i="25" s="1"/>
  <c r="A2" i="25"/>
  <c r="A3" i="25" s="1"/>
  <c r="C75" i="4"/>
  <c r="C76" i="4"/>
  <c r="C73" i="4"/>
  <c r="C74" i="4"/>
  <c r="C72" i="4"/>
  <c r="I586" i="11"/>
  <c r="K63" i="4"/>
  <c r="K64" i="4"/>
  <c r="I57" i="4"/>
  <c r="I53" i="4"/>
  <c r="H569" i="11"/>
  <c r="L578" i="11"/>
  <c r="L572" i="11"/>
  <c r="L573" i="11"/>
  <c r="L574" i="11"/>
  <c r="L575" i="11"/>
  <c r="L576" i="11"/>
  <c r="L577" i="11"/>
  <c r="L571" i="11"/>
  <c r="J80" i="4"/>
  <c r="B73" i="4"/>
  <c r="J12" i="4"/>
  <c r="K9" i="4"/>
  <c r="K5" i="4"/>
  <c r="J5" i="4"/>
  <c r="J10" i="4"/>
  <c r="J27" i="4"/>
  <c r="J47" i="4"/>
  <c r="O57" i="4"/>
  <c r="O71" i="4"/>
  <c r="I62" i="4"/>
  <c r="I58" i="4"/>
  <c r="H81" i="4"/>
  <c r="I66" i="4"/>
  <c r="I67" i="4"/>
  <c r="I68" i="4"/>
  <c r="A10" i="25"/>
  <c r="A40" i="25" l="1"/>
  <c r="A32" i="25"/>
  <c r="A33" i="25" s="1"/>
  <c r="A34" i="25" s="1"/>
  <c r="K51" i="4"/>
  <c r="K53" i="4"/>
  <c r="K57" i="4"/>
  <c r="K58" i="4" s="1"/>
  <c r="I63" i="4"/>
  <c r="H53" i="4"/>
  <c r="J571" i="11"/>
  <c r="K571" i="11" s="1"/>
  <c r="M571" i="11" s="1"/>
  <c r="J576" i="11"/>
  <c r="O576" i="11" s="1"/>
  <c r="J572" i="11"/>
  <c r="K572" i="11" s="1"/>
  <c r="M572" i="11" s="1"/>
  <c r="J574" i="11"/>
  <c r="K574" i="11" s="1"/>
  <c r="M574" i="11" s="1"/>
  <c r="J577" i="11"/>
  <c r="K577" i="11" s="1"/>
  <c r="M577" i="11" s="1"/>
  <c r="J575" i="11"/>
  <c r="K575" i="11" s="1"/>
  <c r="M575" i="11" s="1"/>
  <c r="J573" i="11"/>
  <c r="J578" i="11"/>
  <c r="Q53" i="4"/>
  <c r="J57" i="4"/>
  <c r="J60" i="4" s="1"/>
  <c r="J53" i="4"/>
  <c r="J52" i="4" s="1"/>
  <c r="O53" i="4"/>
  <c r="K60" i="4" l="1"/>
  <c r="I64" i="4"/>
  <c r="I71" i="4" s="1"/>
  <c r="O575" i="11"/>
  <c r="O571" i="11"/>
  <c r="O577" i="11"/>
  <c r="K576" i="11"/>
  <c r="M576" i="11" s="1"/>
  <c r="O572" i="11"/>
  <c r="O574" i="11"/>
  <c r="O573" i="11"/>
  <c r="K573" i="11"/>
  <c r="M573" i="11" s="1"/>
  <c r="O52" i="4"/>
  <c r="J58" i="4"/>
  <c r="Q52" i="4"/>
  <c r="O578" i="11"/>
  <c r="K578" i="11"/>
  <c r="M578" i="11" s="1"/>
</calcChain>
</file>

<file path=xl/comments1.xml><?xml version="1.0" encoding="utf-8"?>
<comments xmlns="http://schemas.openxmlformats.org/spreadsheetml/2006/main">
  <authors>
    <author>SEVESTRE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oui/non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régie:R 
régie&amp;prestataire:RP
délégation:DSP
régie et délégation: R_DSP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fréquence de passage en années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en euros
existant
TTC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prestation
si lissée "annuel, semestriel…"
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en  euros pour 3000 litres</t>
        </r>
      </text>
    </comment>
    <comment ref="Q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oui/non</t>
        </r>
      </text>
    </comment>
    <comment ref="R1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oui/non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HT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TTC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HT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TTc
25 par an pour frais service, et 80/4 (20 par an)--&gt; soit 45/an*4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TTc
25 par an pour frais service, et 80/4 (20 par an)--&gt; soit 45/an*4</t>
        </r>
      </text>
    </comment>
    <comment ref="J77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HT</t>
        </r>
      </text>
    </comment>
    <comment ref="K77" authorId="0" shapeId="0">
      <text>
        <r>
          <rPr>
            <b/>
            <sz val="8"/>
            <color indexed="81"/>
            <rFont val="Tahoma"/>
            <family val="2"/>
          </rPr>
          <t>SEVESTRE:</t>
        </r>
        <r>
          <rPr>
            <sz val="8"/>
            <color indexed="81"/>
            <rFont val="Tahoma"/>
            <family val="2"/>
          </rPr>
          <t xml:space="preserve">
HT</t>
        </r>
      </text>
    </comment>
  </commentList>
</comments>
</file>

<file path=xl/comments2.xml><?xml version="1.0" encoding="utf-8"?>
<comments xmlns="http://schemas.openxmlformats.org/spreadsheetml/2006/main">
  <authors>
    <author>BERNON</author>
  </authors>
  <commentList>
    <comment ref="B270" authorId="0" shapeId="0">
      <text>
        <r>
          <rPr>
            <b/>
            <sz val="8"/>
            <color indexed="81"/>
            <rFont val="Tahoma"/>
            <family val="2"/>
          </rPr>
          <t>BERNON:</t>
        </r>
        <r>
          <rPr>
            <sz val="8"/>
            <color indexed="81"/>
            <rFont val="Tahoma"/>
            <family val="2"/>
          </rPr>
          <t xml:space="preserve">
Communes fusionnées au 01/01/2016</t>
        </r>
      </text>
    </comment>
  </commentList>
</comments>
</file>

<file path=xl/sharedStrings.xml><?xml version="1.0" encoding="utf-8"?>
<sst xmlns="http://schemas.openxmlformats.org/spreadsheetml/2006/main" count="3685" uniqueCount="1566">
  <si>
    <t>71385</t>
  </si>
  <si>
    <t>SAINT-AMOUR-BELLEVUE</t>
  </si>
  <si>
    <t>71110</t>
  </si>
  <si>
    <t>CHASSIGNY-SOUS-DUN</t>
  </si>
  <si>
    <t>71327</t>
  </si>
  <si>
    <t>MUSSY-SOUS-DUN</t>
  </si>
  <si>
    <t>71123</t>
  </si>
  <si>
    <t>CHENAY-LE-CHATEL</t>
  </si>
  <si>
    <t>71008</t>
  </si>
  <si>
    <t>CC Grand Autunois Morvan</t>
  </si>
  <si>
    <t>CC entre Grosne et MONT-SAINT-VINCENT</t>
  </si>
  <si>
    <t>ANGLURE-SOUS-DUN</t>
  </si>
  <si>
    <t>71238</t>
  </si>
  <si>
    <t>IGUERANDE</t>
  </si>
  <si>
    <t>71271</t>
  </si>
  <si>
    <t>sur 570</t>
  </si>
  <si>
    <t>MAILLY</t>
  </si>
  <si>
    <t>71463</t>
  </si>
  <si>
    <t>SIA de la Vallée du Fil</t>
  </si>
  <si>
    <t>SAINT-MAURICE-LES-CHATEAUNEUF</t>
  </si>
  <si>
    <t>71090</t>
  </si>
  <si>
    <t>LA CHAPELLE-DE-GUINCHAY</t>
  </si>
  <si>
    <t>71120</t>
  </si>
  <si>
    <t>CHAUFFAILLES</t>
  </si>
  <si>
    <t>71393</t>
  </si>
  <si>
    <t>SAINT-BONNET-DE-CRAY</t>
  </si>
  <si>
    <t>71291</t>
  </si>
  <si>
    <t>MELAY</t>
  </si>
  <si>
    <t>71533</t>
  </si>
  <si>
    <t>TANCON</t>
  </si>
  <si>
    <t>71372</t>
  </si>
  <si>
    <t>ROMANECHE-THORINS</t>
  </si>
  <si>
    <t>71408</t>
  </si>
  <si>
    <t>SAINT-EDMOND</t>
  </si>
  <si>
    <t>71481</t>
  </si>
  <si>
    <t>SAINT-SYMPHORIEN-D'ANCELLES</t>
  </si>
  <si>
    <t>71113</t>
  </si>
  <si>
    <t>CHATEAUNEUF</t>
  </si>
  <si>
    <t>71200</t>
  </si>
  <si>
    <t>FLEURY-LA-MONTAGNE</t>
  </si>
  <si>
    <t>71451</t>
  </si>
  <si>
    <t>SAINT-MARTIN-DE-LIXY</t>
  </si>
  <si>
    <t>71428</t>
  </si>
  <si>
    <t>SAINT-IGNY-DE-ROCHE</t>
  </si>
  <si>
    <t>71148</t>
  </si>
  <si>
    <t>COUBLANC</t>
  </si>
  <si>
    <t>INSEE</t>
  </si>
  <si>
    <t>SIRTOM de la region de CHAGNY</t>
  </si>
  <si>
    <t>Fax</t>
  </si>
  <si>
    <t>Mail</t>
  </si>
  <si>
    <t>oui</t>
  </si>
  <si>
    <t>non</t>
  </si>
  <si>
    <t>Mairie</t>
  </si>
  <si>
    <t>CA Beaune</t>
  </si>
  <si>
    <t xml:space="preserve"> </t>
  </si>
  <si>
    <t>Communauté CREUSOT-MONTCEAU</t>
  </si>
  <si>
    <t>Téléphone</t>
  </si>
  <si>
    <t>03 85 27 00 71</t>
  </si>
  <si>
    <t>09 70 62 30 92</t>
  </si>
  <si>
    <t>Ville</t>
  </si>
  <si>
    <t>http://www.peronne-bourgogne.com/</t>
  </si>
  <si>
    <t>http://www.cc-somme-et-loire.fr/</t>
  </si>
  <si>
    <t>http://www.cc-charolles.fr</t>
  </si>
  <si>
    <t>prestation+annuel</t>
  </si>
  <si>
    <t>ALIX Joëlle secrétaire</t>
  </si>
  <si>
    <t xml:space="preserve"> 2 Place de la mairie</t>
  </si>
  <si>
    <t>1, rue de la Mairie</t>
  </si>
  <si>
    <t>mairie.senozan@orange.fr</t>
  </si>
  <si>
    <t>www.mairie-senozan.fr</t>
  </si>
  <si>
    <t>03 85 79 29 73</t>
  </si>
  <si>
    <t>prestation</t>
  </si>
  <si>
    <t>Le Bourg</t>
  </si>
  <si>
    <t>Premier Adjoint au Maire de VIRE</t>
  </si>
  <si>
    <t>312 rue des Frères Lumière</t>
  </si>
  <si>
    <t>Adjoint au Maire de LA ROCHE-VINEUSE</t>
  </si>
  <si>
    <t>Rond point René Cassin</t>
  </si>
  <si>
    <t>Château de la Verrerie</t>
  </si>
  <si>
    <t>BP 69</t>
  </si>
  <si>
    <t>LE CREUSOT CEDEX</t>
  </si>
  <si>
    <t>Maire de BARON</t>
  </si>
  <si>
    <t>Maire de CHAUDENAY</t>
  </si>
  <si>
    <t>30, rue des Mûriers</t>
  </si>
  <si>
    <t>1, Place du Champ de Foire</t>
  </si>
  <si>
    <t>ZI des Marosses</t>
  </si>
  <si>
    <t>AUTUN CEDEX</t>
  </si>
  <si>
    <t>Nom_President</t>
  </si>
  <si>
    <t>Adresse1</t>
  </si>
  <si>
    <t>Adresse2</t>
  </si>
  <si>
    <t>assainissement.mairielarochevineuse@wanadoo.fr</t>
  </si>
  <si>
    <t>R</t>
  </si>
  <si>
    <t>SIVOM du canton de LUGNY</t>
  </si>
  <si>
    <t>?</t>
  </si>
  <si>
    <t>03 85 33 31 30</t>
  </si>
  <si>
    <t>03 85 33 38 32</t>
  </si>
  <si>
    <t>14, rue Philippe Trinquet</t>
  </si>
  <si>
    <t>BEAUNE</t>
  </si>
  <si>
    <t>Prestation</t>
  </si>
  <si>
    <t>Redevance_entretien_FTE3000l_TTC</t>
  </si>
  <si>
    <t>Pop en ANC estimé</t>
  </si>
  <si>
    <t>Nb Com</t>
  </si>
  <si>
    <t>% de com</t>
  </si>
  <si>
    <t>SITE de l'Agglomeration Maconnnaise</t>
  </si>
  <si>
    <t>PAS ANC</t>
  </si>
  <si>
    <t>mairie-d-ige@wanadoo.fr</t>
  </si>
  <si>
    <t>03 85 23 92 50</t>
  </si>
  <si>
    <t>mairie-decharbonnieres@wanadoo.fr</t>
  </si>
  <si>
    <t>36 grande rue</t>
  </si>
  <si>
    <t>spanc.bresse.nord@orange.fr</t>
  </si>
  <si>
    <t>SAINT ALBAIN</t>
  </si>
  <si>
    <t>03 85 27 90 80</t>
  </si>
  <si>
    <t>03 85 27 90 77</t>
  </si>
  <si>
    <t>SAINT IGNY DE ROCHE</t>
  </si>
  <si>
    <t>03 85 26 35 12</t>
  </si>
  <si>
    <t>SAINTE FOY</t>
  </si>
  <si>
    <t xml:space="preserve">03 85 25 81 61 </t>
  </si>
  <si>
    <t>03 85 25 81 61</t>
  </si>
  <si>
    <t>mairie-stefoy2@wanadoo.fr</t>
  </si>
  <si>
    <t>http://siced-bresse-nord.fr/</t>
  </si>
  <si>
    <t>http://www.cc-entresaoneetgrosne.fr/actualites/index.html</t>
  </si>
  <si>
    <t>R_DSP</t>
  </si>
  <si>
    <t>NR</t>
  </si>
  <si>
    <t>annuel</t>
  </si>
  <si>
    <t>CHALON SUR SAONE</t>
  </si>
  <si>
    <t>Maire de VERGISSON</t>
  </si>
  <si>
    <t>SIVOM des deux Roches</t>
  </si>
  <si>
    <t>SIVU du Brionnais</t>
  </si>
  <si>
    <t>247100225</t>
  </si>
  <si>
    <t>Bassin_hydro</t>
  </si>
  <si>
    <t>200006682</t>
  </si>
  <si>
    <t>247100746</t>
  </si>
  <si>
    <t>CC Maconnais Beaujolais</t>
  </si>
  <si>
    <t>71960</t>
  </si>
  <si>
    <t>03 85 35 83 96</t>
  </si>
  <si>
    <t>MACON et ses communes associées</t>
  </si>
  <si>
    <t>03 85 35 89 11</t>
  </si>
  <si>
    <t>03 85 36 91 53</t>
  </si>
  <si>
    <t>03 85 36 99 52</t>
  </si>
  <si>
    <t>03 85 70 61 49</t>
  </si>
  <si>
    <t>03 85 26 82 25</t>
  </si>
  <si>
    <t>mairie@saintmartinbelleroche.fr</t>
  </si>
  <si>
    <t>COMMUNES</t>
  </si>
  <si>
    <t>CA du Grand Chalon</t>
  </si>
  <si>
    <t>Redevance Fonctionnement TTC</t>
  </si>
  <si>
    <t>mairie.laize@wanadoo.fr</t>
  </si>
  <si>
    <t xml:space="preserve"> 03 85 44 99 92</t>
  </si>
  <si>
    <t>mairie.pierreclos@wanadoo.fr</t>
  </si>
  <si>
    <t>sivom.lugny@wanadoo.fr</t>
  </si>
  <si>
    <t>Rue du Bourg</t>
  </si>
  <si>
    <t>CLUX-VILLENEUVE</t>
  </si>
  <si>
    <t>03 85 27 00 70</t>
  </si>
  <si>
    <t>mairie-fuisse@wanadoo.fr</t>
  </si>
  <si>
    <t>blanot.71.bourgogne@wanadoo.fr</t>
  </si>
  <si>
    <t>spanc.louhans@orange.fr</t>
  </si>
  <si>
    <t xml:space="preserve"> SAINT-MARTIN-BELLE-ROCHE</t>
  </si>
  <si>
    <t>RP</t>
  </si>
  <si>
    <t>DSP</t>
  </si>
  <si>
    <t>200004240</t>
  </si>
  <si>
    <t>CC du Sud de la Cote Chalonnaise</t>
  </si>
  <si>
    <t>CC Beuvray Val d'Arroux</t>
  </si>
  <si>
    <t>CC du Pays de GUEUGNON</t>
  </si>
  <si>
    <t>CC de PARAY LE MONIAL</t>
  </si>
  <si>
    <t>SIA de FLEURVILLE-VIRE</t>
  </si>
  <si>
    <t>RMC</t>
  </si>
  <si>
    <t>LB</t>
  </si>
  <si>
    <t>71129</t>
  </si>
  <si>
    <t>CHISSEY-EN-MORVAN</t>
  </si>
  <si>
    <t>71165</t>
  </si>
  <si>
    <t>CUSSY-EN-MORVAN</t>
  </si>
  <si>
    <t>71009</t>
  </si>
  <si>
    <t>ANOST</t>
  </si>
  <si>
    <t>71266</t>
  </si>
  <si>
    <t>LUCENAY-L'EVEQUE</t>
  </si>
  <si>
    <t>71020</t>
  </si>
  <si>
    <t>BARNAY</t>
  </si>
  <si>
    <t>71237</t>
  </si>
  <si>
    <t>IGORNAY</t>
  </si>
  <si>
    <t>71527</t>
  </si>
  <si>
    <t>SOMMANT</t>
  </si>
  <si>
    <t>71368</t>
  </si>
  <si>
    <t>RECLESNE</t>
  </si>
  <si>
    <t>71144</t>
  </si>
  <si>
    <t>CORDESSE</t>
  </si>
  <si>
    <t>71349</t>
  </si>
  <si>
    <t>LA PETITE-VERRIERE</t>
  </si>
  <si>
    <t>71438</t>
  </si>
  <si>
    <t>SAINT-LEGER-DU-BOIS</t>
  </si>
  <si>
    <t>257102541</t>
  </si>
  <si>
    <t>71376</t>
  </si>
  <si>
    <t>ROUSSILLON-EN-MORVAN</t>
  </si>
  <si>
    <t>71184</t>
  </si>
  <si>
    <t>DRACY-SAINT-LOUP</t>
  </si>
  <si>
    <t>71535</t>
  </si>
  <si>
    <t>TAVERNAY</t>
  </si>
  <si>
    <t>71530</t>
  </si>
  <si>
    <t>SULLY</t>
  </si>
  <si>
    <t>71509</t>
  </si>
  <si>
    <t>LA CELLE-EN-MORVAN</t>
  </si>
  <si>
    <t>71162</t>
  </si>
  <si>
    <t>CURGY</t>
  </si>
  <si>
    <t>71190</t>
  </si>
  <si>
    <t>EPINAC</t>
  </si>
  <si>
    <t>71414</t>
  </si>
  <si>
    <t>SAINT-FORGEOT</t>
  </si>
  <si>
    <t>71357</t>
  </si>
  <si>
    <t>POURLANS</t>
  </si>
  <si>
    <t>SICED de la Bresse du Nord</t>
  </si>
  <si>
    <t>257102434</t>
  </si>
  <si>
    <t>71223</t>
  </si>
  <si>
    <t>LA GRANDE-VERRIERE</t>
  </si>
  <si>
    <t>71472</t>
  </si>
  <si>
    <t>SAINT-PRIX</t>
  </si>
  <si>
    <t>247103989</t>
  </si>
  <si>
    <t>71341</t>
  </si>
  <si>
    <t>PALLEAU</t>
  </si>
  <si>
    <t>71313</t>
  </si>
  <si>
    <t>MONTHELON</t>
  </si>
  <si>
    <t>71493</t>
  </si>
  <si>
    <t>SAISY</t>
  </si>
  <si>
    <t>247100274</t>
  </si>
  <si>
    <t>71186</t>
  </si>
  <si>
    <t>ECUELLES</t>
  </si>
  <si>
    <t>71315</t>
  </si>
  <si>
    <t>03 85 34 70 42</t>
  </si>
  <si>
    <t>03 85 36 93 81</t>
  </si>
  <si>
    <t>Place de la Mairie</t>
  </si>
  <si>
    <t>MONT-LES-SEURRE</t>
  </si>
  <si>
    <t>71443</t>
  </si>
  <si>
    <t>SAINT-LOUP-GEANGES</t>
  </si>
  <si>
    <t>71423</t>
  </si>
  <si>
    <t>SAINT-GERVAIS-EN-VALLIERE</t>
  </si>
  <si>
    <t>71322</t>
  </si>
  <si>
    <t>MORLET</t>
  </si>
  <si>
    <t>71457</t>
  </si>
  <si>
    <t>SAINT-MARTIN-EN-GATINOIS</t>
  </si>
  <si>
    <t>71262</t>
  </si>
  <si>
    <t>03 85 26 20 01</t>
  </si>
  <si>
    <t>mairie.stmartindelixy@wanadoo.fr</t>
  </si>
  <si>
    <t>mariette.seguin@smemac.org</t>
  </si>
  <si>
    <t>LONGEPIERRE</t>
  </si>
  <si>
    <t>71104</t>
  </si>
  <si>
    <t>CHARNAY-LES-CHALON</t>
  </si>
  <si>
    <t>71014</t>
  </si>
  <si>
    <t>AUTUN</t>
  </si>
  <si>
    <t>71254</t>
  </si>
  <si>
    <t>LAYS-SUR-LE-DOUBS</t>
  </si>
  <si>
    <t>71015</t>
  </si>
  <si>
    <t>AUXY</t>
  </si>
  <si>
    <t>71054</t>
  </si>
  <si>
    <t>BRAGNY-SUR-SAONE</t>
  </si>
  <si>
    <t>71329</t>
  </si>
  <si>
    <t>NAVILLY</t>
  </si>
  <si>
    <t>71207</t>
  </si>
  <si>
    <t>FRETTERANS</t>
  </si>
  <si>
    <t>71140</t>
  </si>
  <si>
    <t>COLLONGE-LA-MADELEINE</t>
  </si>
  <si>
    <t>71188</t>
  </si>
  <si>
    <t>EPERTULLY</t>
  </si>
  <si>
    <t>71170</t>
  </si>
  <si>
    <t>DEMIGNY</t>
  </si>
  <si>
    <t>71539</t>
  </si>
  <si>
    <t>TINTRY</t>
  </si>
  <si>
    <t>71355</t>
  </si>
  <si>
    <t>PONTOUX</t>
  </si>
  <si>
    <t>71101</t>
  </si>
  <si>
    <t>CHARETTE-VARENNES</t>
  </si>
  <si>
    <t>71424</t>
  </si>
  <si>
    <t>SAINT-GERVAIS-SUR-COUCHES</t>
  </si>
  <si>
    <t>71003</t>
  </si>
  <si>
    <t>ALLEREY-SUR-SAONE</t>
  </si>
  <si>
    <t>71085</t>
  </si>
  <si>
    <t>CHANGE</t>
  </si>
  <si>
    <t>71251</t>
  </si>
  <si>
    <t>LAIZY</t>
  </si>
  <si>
    <t>71174</t>
  </si>
  <si>
    <t>DEZIZE-LES-MARANGES</t>
  </si>
  <si>
    <t>71504</t>
  </si>
  <si>
    <t>SAUNIERES</t>
  </si>
  <si>
    <t>71208</t>
  </si>
  <si>
    <t>FRONTENARD</t>
  </si>
  <si>
    <t>71440</t>
  </si>
  <si>
    <t>SAINT-LEGER-SOUS-BEUVRAY</t>
  </si>
  <si>
    <t>71119</t>
  </si>
  <si>
    <t>CHAUDENAY</t>
  </si>
  <si>
    <t>71062</t>
  </si>
  <si>
    <t>BRION</t>
  </si>
  <si>
    <t>71351</t>
  </si>
  <si>
    <t>PIERRE-DE-BRESSE</t>
  </si>
  <si>
    <t>71013</t>
  </si>
  <si>
    <t>AUTHUMES</t>
  </si>
  <si>
    <t>71073</t>
  </si>
  <si>
    <t>CHAGNY</t>
  </si>
  <si>
    <t>71369</t>
  </si>
  <si>
    <t>REMIGNY</t>
  </si>
  <si>
    <t>71450</t>
  </si>
  <si>
    <t>SAINT-MARTIN-DE-COMMUNE</t>
  </si>
  <si>
    <t>71343</t>
  </si>
  <si>
    <t>PARIS-L'HOPITAL</t>
  </si>
  <si>
    <t>71517</t>
  </si>
  <si>
    <t>SERMESSE</t>
  </si>
  <si>
    <t>71151</t>
  </si>
  <si>
    <t>CREOT</t>
  </si>
  <si>
    <t>71409</t>
  </si>
  <si>
    <t>SAINT-EMILAND</t>
  </si>
  <si>
    <t>71010</t>
  </si>
  <si>
    <t>ANTULLY</t>
  </si>
  <si>
    <t>71215</t>
  </si>
  <si>
    <t>GERGY</t>
  </si>
  <si>
    <t>71043</t>
  </si>
  <si>
    <t>LES BORDES</t>
  </si>
  <si>
    <t>71480</t>
  </si>
  <si>
    <t>SAINT-SERNIN-DU-PLAIN</t>
  </si>
  <si>
    <t>71063</t>
  </si>
  <si>
    <t>BROYE</t>
  </si>
  <si>
    <t>71566</t>
  </si>
  <si>
    <t>VERDUN-SUR-LE-DOUBS</t>
  </si>
  <si>
    <t>71122</t>
  </si>
  <si>
    <t>CHEILLY-LES-MARANGES</t>
  </si>
  <si>
    <t>71326</t>
  </si>
  <si>
    <t>MOUTHIER-EN-BRESSE</t>
  </si>
  <si>
    <t>71496</t>
  </si>
  <si>
    <t>SAMPIGNY-LES-MARANGES</t>
  </si>
  <si>
    <t>71109</t>
  </si>
  <si>
    <t>CHASSEY-LE-CAMP</t>
  </si>
  <si>
    <t>71051</t>
  </si>
  <si>
    <t>BOUZERON</t>
  </si>
  <si>
    <t>71570</t>
  </si>
  <si>
    <t>VERJUX</t>
  </si>
  <si>
    <t>71183</t>
  </si>
  <si>
    <t>DRACY-LES-COUCHES</t>
  </si>
  <si>
    <t>71257</t>
  </si>
  <si>
    <t>LESSARD-LE-NATIONAL</t>
  </si>
  <si>
    <t>71131</t>
  </si>
  <si>
    <t>CIEL</t>
  </si>
  <si>
    <t>71297</t>
  </si>
  <si>
    <t>MESVRES</t>
  </si>
  <si>
    <t>Collectivités compétences travaux slmt</t>
  </si>
  <si>
    <t>71149</t>
  </si>
  <si>
    <t>COUCHES</t>
  </si>
  <si>
    <t>71544</t>
  </si>
  <si>
    <t>TOUTENANT</t>
  </si>
  <si>
    <t>71142</t>
  </si>
  <si>
    <t>LA COMELLE</t>
  </si>
  <si>
    <t>71378</t>
  </si>
  <si>
    <t>RULLY</t>
  </si>
  <si>
    <t>71464</t>
  </si>
  <si>
    <t>SAINT-MAURICE-LES-COUCHES</t>
  </si>
  <si>
    <t>71396</t>
  </si>
  <si>
    <t>SAINT-BONNET-EN-BRESSE</t>
  </si>
  <si>
    <t>RS</t>
  </si>
  <si>
    <t>mairie.lasalle71@orange.fr</t>
  </si>
  <si>
    <t>mairie.clesse@wanadoo.fr</t>
  </si>
  <si>
    <t>mairiedesaintdidierenbrionnais@wanadoo.fr</t>
  </si>
  <si>
    <t>Site internet</t>
  </si>
  <si>
    <t>mairiedefleury@wanadoo.fr</t>
  </si>
  <si>
    <t>mairiedeprisse@orange.fr</t>
  </si>
  <si>
    <t>m.stsymphorien@wanadoo.fr</t>
  </si>
  <si>
    <t>CC du Tournugeois</t>
  </si>
  <si>
    <t>03 85 33 36 18</t>
  </si>
  <si>
    <t>03 85 33 48 53</t>
  </si>
  <si>
    <t>saintmauricedesatonnaymairie@wanadoo.fr</t>
  </si>
  <si>
    <t>http://www.saint-maurice-de-satonnay.fr</t>
  </si>
  <si>
    <t>aze-bourgogne@wanadoo.fr</t>
  </si>
  <si>
    <t>http://www.aze.fr</t>
  </si>
  <si>
    <t xml:space="preserve">  Rue des Lavandières</t>
  </si>
  <si>
    <t xml:space="preserve"> Le bourg </t>
  </si>
  <si>
    <t>AUCUN</t>
  </si>
  <si>
    <t>BOULAY Claude Adj délégué</t>
  </si>
  <si>
    <t>10, rue du Lavoir</t>
  </si>
  <si>
    <t>71425</t>
  </si>
  <si>
    <t>SAINT-GILLES</t>
  </si>
  <si>
    <t>71192</t>
  </si>
  <si>
    <t>ETANG-SUR-ARROUX</t>
  </si>
  <si>
    <t>71029</t>
  </si>
  <si>
    <t>BELLEVESVRE</t>
  </si>
  <si>
    <t>71585</t>
  </si>
  <si>
    <t>VIREY-LE-GRAND</t>
  </si>
  <si>
    <t>71093</t>
  </si>
  <si>
    <t>LA CHAPELLE-SAINT-SAUVEUR</t>
  </si>
  <si>
    <t>71282</t>
  </si>
  <si>
    <t>MARMAGNE</t>
  </si>
  <si>
    <t>71171</t>
  </si>
  <si>
    <t>DENNEVY</t>
  </si>
  <si>
    <t>71462</t>
  </si>
  <si>
    <t>SAINT-MAURICE-EN-RIVIERE</t>
  </si>
  <si>
    <t>71078</t>
  </si>
  <si>
    <t>CHAMILLY</t>
  </si>
  <si>
    <t>71202</t>
  </si>
  <si>
    <t>FONTAINES</t>
  </si>
  <si>
    <t>71028</t>
  </si>
  <si>
    <t>BEAUVERNOIS</t>
  </si>
  <si>
    <t>71541</t>
  </si>
  <si>
    <t>TORPES</t>
  </si>
  <si>
    <t>71413</t>
  </si>
  <si>
    <t>SAINT-FIRMIN</t>
  </si>
  <si>
    <t>71405</t>
  </si>
  <si>
    <t>SAINT-DIDIER-EN-BRESSE</t>
  </si>
  <si>
    <t>200011823</t>
  </si>
  <si>
    <t>71005</t>
  </si>
  <si>
    <t>ALUZE</t>
  </si>
  <si>
    <t>71468</t>
  </si>
  <si>
    <t>SAINT-PIERRE-DE-VARENNES</t>
  </si>
  <si>
    <t>71502</t>
  </si>
  <si>
    <t>SASSENAY</t>
  </si>
  <si>
    <t>71167</t>
  </si>
  <si>
    <t>moyenne</t>
  </si>
  <si>
    <t>257104018</t>
  </si>
  <si>
    <t>03 85 89 25 50</t>
  </si>
  <si>
    <t>DAMEREY</t>
  </si>
  <si>
    <t>71442</t>
  </si>
  <si>
    <t>SAINT-LEGER-SUR-DHEUNE</t>
  </si>
  <si>
    <t>71294</t>
  </si>
  <si>
    <t>MERCUREY</t>
  </si>
  <si>
    <t>ZA Pas Fleury</t>
  </si>
  <si>
    <t xml:space="preserve">Total </t>
  </si>
  <si>
    <t>http://www.beaunecoteetsud.com/</t>
  </si>
  <si>
    <t>http://www.grandautunoismorvan.fr/</t>
  </si>
  <si>
    <t>http://www.vergisson.fr/index.php</t>
  </si>
  <si>
    <t>http://www.legrandchalon.fr</t>
  </si>
  <si>
    <t>http://www.cc-sud-cote-chalonnaise.fr</t>
  </si>
  <si>
    <t>http://www.cc.tournugeois.fr</t>
  </si>
  <si>
    <t>http://www.larochevineuse-mairie.fr/</t>
  </si>
  <si>
    <t>http://www.sirtom-chagny.fr</t>
  </si>
  <si>
    <t>Rue de la mairie</t>
  </si>
  <si>
    <t>http://www.charbonnieres71.fr/</t>
  </si>
  <si>
    <t>1, place de la Mairie</t>
  </si>
  <si>
    <t>http://www.blanot.fr/</t>
  </si>
  <si>
    <t>71364</t>
  </si>
  <si>
    <t>LA RACINEUSE</t>
  </si>
  <si>
    <t>71482</t>
  </si>
  <si>
    <t>SAINT-SYMPHORIEN-DE-MARMAGNE</t>
  </si>
  <si>
    <t>71479</t>
  </si>
  <si>
    <t>SAINT-SERNIN-DU-BOIS</t>
  </si>
  <si>
    <t>71168</t>
  </si>
  <si>
    <t>DAMPIERRE-EN-BRESSE</t>
  </si>
  <si>
    <t>71519</t>
  </si>
  <si>
    <t>SERRIGNY-EN-BRESSE</t>
  </si>
  <si>
    <t>71431</t>
  </si>
  <si>
    <t>SAINT-JEAN-DE-TREZY</t>
  </si>
  <si>
    <t>71107</t>
  </si>
  <si>
    <t>CHARRECEY</t>
  </si>
  <si>
    <t>71456</t>
  </si>
  <si>
    <t>09 61 62 60 46</t>
  </si>
  <si>
    <t>SAINT-MARTIN-EN-BRESSE</t>
  </si>
  <si>
    <t>71121</t>
  </si>
  <si>
    <t>LA CHAUX</t>
  </si>
  <si>
    <t>71204</t>
  </si>
  <si>
    <t>71033</t>
  </si>
  <si>
    <t>BEY</t>
  </si>
  <si>
    <t>71194</t>
  </si>
  <si>
    <t>FARGES-LES-CHALON</t>
  </si>
  <si>
    <t>71407</t>
  </si>
  <si>
    <t>SAINT-DIDIER-SUR-ARROUX</t>
  </si>
  <si>
    <t>71096</t>
  </si>
  <si>
    <t>LA CHAPELLE-SOUS-UCHON</t>
  </si>
  <si>
    <t>71154</t>
  </si>
  <si>
    <t>CRISSEY</t>
  </si>
  <si>
    <t>71314</t>
  </si>
  <si>
    <t>MONTJAY</t>
  </si>
  <si>
    <t>71391</t>
  </si>
  <si>
    <t>SAINT-BERAIN-SUR-DHEUNE</t>
  </si>
  <si>
    <t>71347</t>
  </si>
  <si>
    <t>PERREUIL</t>
  </si>
  <si>
    <t>71295</t>
  </si>
  <si>
    <t>MERVANS</t>
  </si>
  <si>
    <t>71191</t>
  </si>
  <si>
    <t>ESSERTENNE</t>
  </si>
  <si>
    <t>71004</t>
  </si>
  <si>
    <t>ALLERIOT</t>
  </si>
  <si>
    <t>71577</t>
  </si>
  <si>
    <t>VILLEGAUDIN</t>
  </si>
  <si>
    <t>71466</t>
  </si>
  <si>
    <t>SAINT-NIZIER-SUR-ARROUX</t>
  </si>
  <si>
    <t>71081</t>
  </si>
  <si>
    <t>CHAMPFORGEUIL</t>
  </si>
  <si>
    <t>71531</t>
  </si>
  <si>
    <t>LA TAGNIERE</t>
  </si>
  <si>
    <t>71312</t>
  </si>
  <si>
    <t>MONTCOY</t>
  </si>
  <si>
    <t>71292</t>
  </si>
  <si>
    <t>MELLECEY</t>
  </si>
  <si>
    <t>71447</t>
  </si>
  <si>
    <t>SAINT-MARD-DE-VAUX</t>
  </si>
  <si>
    <t>71516</t>
  </si>
  <si>
    <t>SERLEY</t>
  </si>
  <si>
    <t>71352</t>
  </si>
  <si>
    <t>LE PLANOIS</t>
  </si>
  <si>
    <t>71459</t>
  </si>
  <si>
    <t>SAINT-MARTIN-SOUS-MONTAIGU</t>
  </si>
  <si>
    <t>71059</t>
  </si>
  <si>
    <t>LE BREUIL</t>
  </si>
  <si>
    <t>247100290</t>
  </si>
  <si>
    <t>71118</t>
  </si>
  <si>
    <t>mairie.st-igny-de-roche@wanadoo.fr</t>
  </si>
  <si>
    <t>Redevance_diagnostic</t>
  </si>
  <si>
    <t>Nombre d'ANC</t>
  </si>
  <si>
    <t>recouvrement</t>
  </si>
  <si>
    <t>semestriel</t>
  </si>
  <si>
    <t>Mode_gestion</t>
  </si>
  <si>
    <t>Competence_entretien</t>
  </si>
  <si>
    <t>Competence_travaux</t>
  </si>
  <si>
    <t>Competence_traitementMV</t>
  </si>
  <si>
    <t>CHATENOY-LE-ROYAL</t>
  </si>
  <si>
    <t>16, rue Albert Schmitt</t>
  </si>
  <si>
    <t>ZA du Pré Saint Germain</t>
  </si>
  <si>
    <t>spanc@spancduclunisois.fr</t>
  </si>
  <si>
    <t>71153</t>
  </si>
  <si>
    <t>LE CREUSOT</t>
  </si>
  <si>
    <t>71551</t>
  </si>
  <si>
    <t>UCHON</t>
  </si>
  <si>
    <t>71430</t>
  </si>
  <si>
    <t>SAINT-JEAN-DE-VAUX</t>
  </si>
  <si>
    <t>71045</t>
  </si>
  <si>
    <t>BOUHANS</t>
  </si>
  <si>
    <t>71182</t>
  </si>
  <si>
    <t>DRACY-LE-FORT</t>
  </si>
  <si>
    <t>71117</t>
  </si>
  <si>
    <t>CHATENOY-EN-BRESSE</t>
  </si>
  <si>
    <t>71537</t>
  </si>
  <si>
    <t>THIL-SUR-ARROUX</t>
  </si>
  <si>
    <t>71044</t>
  </si>
  <si>
    <t>BOSJEAN</t>
  </si>
  <si>
    <t>71175</t>
  </si>
  <si>
    <t>DICONNE</t>
  </si>
  <si>
    <t>71321</t>
  </si>
  <si>
    <t>MOREY</t>
  </si>
  <si>
    <t>71228</t>
  </si>
  <si>
    <t>GUERFAND</t>
  </si>
  <si>
    <t>71403</t>
  </si>
  <si>
    <t>SAINT-DENIS-DE-VAUX</t>
  </si>
  <si>
    <t>71019</t>
  </si>
  <si>
    <t>BARIZEY</t>
  </si>
  <si>
    <t>71115</t>
  </si>
  <si>
    <t>CHATEL-MORON</t>
  </si>
  <si>
    <t>247104094</t>
  </si>
  <si>
    <t>71309</t>
  </si>
  <si>
    <t>MONTCENIS</t>
  </si>
  <si>
    <t>71173</t>
  </si>
  <si>
    <t>DEVROUZE</t>
  </si>
  <si>
    <t>71445</t>
  </si>
  <si>
    <t>SAINT-MARCEL</t>
  </si>
  <si>
    <t>71221</t>
  </si>
  <si>
    <t>GIVRY</t>
  </si>
  <si>
    <t>71103</t>
  </si>
  <si>
    <t>CHARMOY</t>
  </si>
  <si>
    <t>71333</t>
  </si>
  <si>
    <t>OSLON</t>
  </si>
  <si>
    <t>71172</t>
  </si>
  <si>
    <t>DETTEY</t>
  </si>
  <si>
    <t>71098</t>
  </si>
  <si>
    <t>AE</t>
  </si>
  <si>
    <t>CHARBONNAT</t>
  </si>
  <si>
    <t>71398</t>
  </si>
  <si>
    <t>SAINT-CHRISTOPHE-EN-BRESSE</t>
  </si>
  <si>
    <t>71076</t>
  </si>
  <si>
    <t>CHALON-SUR-SAONE</t>
  </si>
  <si>
    <t>71540</t>
  </si>
  <si>
    <t>TORCY</t>
  </si>
  <si>
    <t>71241</t>
  </si>
  <si>
    <t>JAMBLES</t>
  </si>
  <si>
    <t>71002</t>
  </si>
  <si>
    <t>En Planey</t>
  </si>
  <si>
    <t>03 85 36 69 69</t>
  </si>
  <si>
    <t>03 85 36 69 70</t>
  </si>
  <si>
    <t>L'ABERGEMENT-SAINTE-COLOMBE</t>
  </si>
  <si>
    <t>71579</t>
  </si>
  <si>
    <t>VILLENEUVE-EN-MONTAGNE</t>
  </si>
  <si>
    <t>71253</t>
  </si>
  <si>
    <t>LANS</t>
  </si>
  <si>
    <t>71419</t>
  </si>
  <si>
    <t>SAINT-GERMAIN-DU-BOIS</t>
  </si>
  <si>
    <t>71435</t>
  </si>
  <si>
    <t>SAINT-JULIEN-SUR-DHEUNE</t>
  </si>
  <si>
    <t>71475</t>
  </si>
  <si>
    <t>SAINT-REMY</t>
  </si>
  <si>
    <t>71514</t>
  </si>
  <si>
    <t>SENS-SUR-SEILLE</t>
  </si>
  <si>
    <t>71426</t>
  </si>
  <si>
    <t>SAINTE-HELENE</t>
  </si>
  <si>
    <t>71538</t>
  </si>
  <si>
    <t>THUREY</t>
  </si>
  <si>
    <t>71166</t>
  </si>
  <si>
    <t>CUZY</t>
  </si>
  <si>
    <t>71411</t>
  </si>
  <si>
    <t>SAINT-EUGENE</t>
  </si>
  <si>
    <t>71187</t>
  </si>
  <si>
    <t>TOTAL</t>
  </si>
  <si>
    <t>ECUISSES</t>
  </si>
  <si>
    <t>71189</t>
  </si>
  <si>
    <t>EPERVANS</t>
  </si>
  <si>
    <t>71038</t>
  </si>
  <si>
    <t>3, Place du tertre</t>
  </si>
  <si>
    <t xml:space="preserve">secretariat@vire-en-maconnais.fr </t>
  </si>
  <si>
    <t>03 85 50 04 74</t>
  </si>
  <si>
    <t>BP 3</t>
  </si>
  <si>
    <t>Commune d'AMANZE</t>
  </si>
  <si>
    <t>Commune d'AZE</t>
  </si>
  <si>
    <t>Commune de BLANOT</t>
  </si>
  <si>
    <t>Commune de CHARBONNIERES</t>
  </si>
  <si>
    <t>Commune de CHATEAUNEUF</t>
  </si>
  <si>
    <t>Commune de CLESSE</t>
  </si>
  <si>
    <t>Commune de FUISSE</t>
  </si>
  <si>
    <t>Commune d'IGE</t>
  </si>
  <si>
    <t>Commune de LA SALLE</t>
  </si>
  <si>
    <t>Commune de LAIZE</t>
  </si>
  <si>
    <t>Commune de PERONNE</t>
  </si>
  <si>
    <t>Commune de PIERRECLOS</t>
  </si>
  <si>
    <t>Commune de PRISSE</t>
  </si>
  <si>
    <t>Commune de SAINT-ALBAIN</t>
  </si>
  <si>
    <t>Commune de SAINTE-FOY</t>
  </si>
  <si>
    <t>Commune de SENOZAN</t>
  </si>
  <si>
    <t>SIRTOM de 
la region de CHAGNY</t>
  </si>
  <si>
    <t>SITEAM
de l'Agglomeration Maconnnaise</t>
  </si>
  <si>
    <t>Commune de 
CHEVAGNY-LES-CHEVRIERES</t>
  </si>
  <si>
    <t>Commune de
 DONZY-LE-PERTUIS</t>
  </si>
  <si>
    <t>Commune de 
FLEURY-LA-MONTAGNE</t>
  </si>
  <si>
    <t>Commune de 
SAINT-GERMAIN-EN-BRIONNAIS</t>
  </si>
  <si>
    <t>Commune de 
SAINT-IGNY-DE-ROCHE</t>
  </si>
  <si>
    <t>Commune de 
SAINT-MARTIN-BELLE-ROCHE</t>
  </si>
  <si>
    <t>Commune de 
SAINT-MARTIN-DE-LIXY</t>
  </si>
  <si>
    <t>Commune de 
SAINT-MAURICE-DE-SATONNAY</t>
  </si>
  <si>
    <t>Commune de 
SAINT-SYMPHORIEN-DES-BOIS</t>
  </si>
  <si>
    <t>03 85 67 49 80</t>
  </si>
  <si>
    <t>LES BIZOTS</t>
  </si>
  <si>
    <t>71534</t>
  </si>
  <si>
    <t>LE TARTRE</t>
  </si>
  <si>
    <t>71404</t>
  </si>
  <si>
    <t>SAINT-DESERT</t>
  </si>
  <si>
    <t>71239</t>
  </si>
  <si>
    <t>ISSY-L'EVEQUE</t>
  </si>
  <si>
    <t>71317</t>
  </si>
  <si>
    <t>MONTMORT</t>
  </si>
  <si>
    <t>71324</t>
  </si>
  <si>
    <t>MOROGES</t>
  </si>
  <si>
    <t>71269</t>
  </si>
  <si>
    <t>LUX</t>
  </si>
  <si>
    <t>71256</t>
  </si>
  <si>
    <t>LESSARD-EN-BRESSE</t>
  </si>
  <si>
    <t>71336</t>
  </si>
  <si>
    <t>OUROUX-SUR-SAONE</t>
  </si>
  <si>
    <t>71225</t>
  </si>
  <si>
    <t>GRANGES</t>
  </si>
  <si>
    <t>71310</t>
  </si>
  <si>
    <t>MONTCHANIN</t>
  </si>
  <si>
    <t>71523</t>
  </si>
  <si>
    <t>SIMARD</t>
  </si>
  <si>
    <t>71390</t>
  </si>
  <si>
    <t>SAINT-BERAIN-SOUS-SANVIGNES</t>
  </si>
  <si>
    <t>71520</t>
  </si>
  <si>
    <t>SEVREY</t>
  </si>
  <si>
    <t>71205</t>
  </si>
  <si>
    <t>FRANGY-EN-BRESSE</t>
  </si>
  <si>
    <t>71280</t>
  </si>
  <si>
    <t>MARLY-SOUS-ISSY</t>
  </si>
  <si>
    <t>71374</t>
  </si>
  <si>
    <t>ROSEY</t>
  </si>
  <si>
    <t>71277</t>
  </si>
  <si>
    <t>MARCILLY-LES-BUXY</t>
  </si>
  <si>
    <t>71102</t>
  </si>
  <si>
    <t>LA CHARMEE</t>
  </si>
  <si>
    <t>71046</t>
  </si>
  <si>
    <t>LA BOULAYE</t>
  </si>
  <si>
    <t>71548</t>
  </si>
  <si>
    <t>TRONCHY</t>
  </si>
  <si>
    <t>71444</t>
  </si>
  <si>
    <t>SAINT-LOUP-DE-VARENNES</t>
  </si>
  <si>
    <t>71436</t>
  </si>
  <si>
    <t>SAINT-LAURENT-D'ANDENAY</t>
  </si>
  <si>
    <t>71412</t>
  </si>
  <si>
    <t>SAINT-EUSEBE</t>
  </si>
  <si>
    <t>71034</t>
  </si>
  <si>
    <t>BISSEY-SOUS-CRUCHAUD</t>
  </si>
  <si>
    <t>71501</t>
  </si>
  <si>
    <t>SASSANGY</t>
  </si>
  <si>
    <t>71410</t>
  </si>
  <si>
    <t>SAINT-ETIENNE-EN-BRESSE</t>
  </si>
  <si>
    <t>71155</t>
  </si>
  <si>
    <t>247104052</t>
  </si>
  <si>
    <t>CRONAT</t>
  </si>
  <si>
    <t>71555</t>
  </si>
  <si>
    <t>VARENNES-LE-GRAND</t>
  </si>
  <si>
    <t>71568</t>
  </si>
  <si>
    <t>VERISSEY</t>
  </si>
  <si>
    <t>71380</t>
  </si>
  <si>
    <t>SAILLENARD</t>
  </si>
  <si>
    <t>257102384</t>
  </si>
  <si>
    <t>71449</t>
  </si>
  <si>
    <t>SAINT-MARTIN-D'AUXY</t>
  </si>
  <si>
    <t>71484</t>
  </si>
  <si>
    <t>SAINT-USUGE</t>
  </si>
  <si>
    <t>71040</t>
  </si>
  <si>
    <t>BLANZY</t>
  </si>
  <si>
    <t>71420</t>
  </si>
  <si>
    <t>SAINT-GERMAIN-DU-PLAIN</t>
  </si>
  <si>
    <t>71311</t>
  </si>
  <si>
    <t>MONTCONY</t>
  </si>
  <si>
    <t>71070</t>
  </si>
  <si>
    <t>BUXY</t>
  </si>
  <si>
    <t>71542</t>
  </si>
  <si>
    <t>TOULON-SUR-ARROUX</t>
  </si>
  <si>
    <t>71072</t>
  </si>
  <si>
    <t>CERSOT</t>
  </si>
  <si>
    <t>71319</t>
  </si>
  <si>
    <t>MONTRET</t>
  </si>
  <si>
    <t>71283</t>
  </si>
  <si>
    <t>MARNAY</t>
  </si>
  <si>
    <t>71152</t>
  </si>
  <si>
    <t>CRESSY-SUR-SOMME</t>
  </si>
  <si>
    <t>71422</t>
  </si>
  <si>
    <t>SAINT-GERMAIN-LES-BUXY</t>
  </si>
  <si>
    <t>71302</t>
  </si>
  <si>
    <t>MONTAGNY-LES-BUXY</t>
  </si>
  <si>
    <t>71465</t>
  </si>
  <si>
    <t>SAINT-MICAUD</t>
  </si>
  <si>
    <t>71246</t>
  </si>
  <si>
    <t>JUIF</t>
  </si>
  <si>
    <t>71471</t>
  </si>
  <si>
    <t>SAINT-PRIVE</t>
  </si>
  <si>
    <t>71196</t>
  </si>
  <si>
    <t>LE FAY</t>
  </si>
  <si>
    <t>71474</t>
  </si>
  <si>
    <t>SAINTE-RADEGONDE</t>
  </si>
  <si>
    <t>71247</t>
  </si>
  <si>
    <t>JULLY-LES-BUXY</t>
  </si>
  <si>
    <t>71023</t>
  </si>
  <si>
    <t>BAUDRIERES</t>
  </si>
  <si>
    <t>71384</t>
  </si>
  <si>
    <t>LB RMC</t>
  </si>
  <si>
    <t>Redevance_speciale_vente</t>
  </si>
  <si>
    <t>SAINT-AMBREUIL</t>
  </si>
  <si>
    <t>71402</t>
  </si>
  <si>
    <t>SAINT-CYR</t>
  </si>
  <si>
    <t>71278</t>
  </si>
  <si>
    <t>MARIGNY</t>
  </si>
  <si>
    <t>71027</t>
  </si>
  <si>
    <t>BEAUREPAIRE-EN-BRESSE</t>
  </si>
  <si>
    <t>71489</t>
  </si>
  <si>
    <t>SAINT-VINCENT-EN-BRESSE</t>
  </si>
  <si>
    <t>71505</t>
  </si>
  <si>
    <t>SAVIANGES</t>
  </si>
  <si>
    <t>71485</t>
  </si>
  <si>
    <t>SAINT-VALLERIN</t>
  </si>
  <si>
    <t>71201</t>
  </si>
  <si>
    <t>FLEY</t>
  </si>
  <si>
    <t>71227</t>
  </si>
  <si>
    <t>GRURY</t>
  </si>
  <si>
    <t>71219</t>
  </si>
  <si>
    <t>GIGNY-SUR-SAONE</t>
  </si>
  <si>
    <t>71499</t>
  </si>
  <si>
    <t>SANVIGNES-LES-MINES</t>
  </si>
  <si>
    <t>71273</t>
  </si>
  <si>
    <t>MALTAT</t>
  </si>
  <si>
    <t>71026</t>
  </si>
  <si>
    <t>BEAUMONT-SUR-GROSNE</t>
  </si>
  <si>
    <t>71589</t>
  </si>
  <si>
    <t>VITRY-SUR-LOIRE</t>
  </si>
  <si>
    <t>71580</t>
  </si>
  <si>
    <t>VINCELLES</t>
  </si>
  <si>
    <t>71363</t>
  </si>
  <si>
    <t>LE PULEY</t>
  </si>
  <si>
    <t>71303</t>
  </si>
  <si>
    <t>MONTAGNY-PRES-LOUHANS</t>
  </si>
  <si>
    <t>71056</t>
  </si>
  <si>
    <t>BRANGES</t>
  </si>
  <si>
    <t>71249</t>
  </si>
  <si>
    <t>LAIVES</t>
  </si>
  <si>
    <t>71216</t>
  </si>
  <si>
    <t>GERMAGNY</t>
  </si>
  <si>
    <t>71179</t>
  </si>
  <si>
    <t>DOMPIERRE-SOUS-SANVIGNES</t>
  </si>
  <si>
    <t>71296</t>
  </si>
  <si>
    <t>MESSEY-SUR-GROSNE</t>
  </si>
  <si>
    <t>71124</t>
  </si>
  <si>
    <t>CHENOVES</t>
  </si>
  <si>
    <t>71506</t>
  </si>
  <si>
    <t>SAVIGNY-EN-REVERMONT</t>
  </si>
  <si>
    <t>71478</t>
  </si>
  <si>
    <t>SAINT-ROMAIN-SOUS-VERSIGNY</t>
  </si>
  <si>
    <t>71037</t>
  </si>
  <si>
    <t>BISSY-SUR-FLEY</t>
  </si>
  <si>
    <t>71386</t>
  </si>
  <si>
    <t>SAINT-ANDRE-EN-BRESSE</t>
  </si>
  <si>
    <t>71263</t>
  </si>
  <si>
    <t>LOUHANS</t>
  </si>
  <si>
    <t>71252</t>
  </si>
  <si>
    <t>LALHEUE</t>
  </si>
  <si>
    <t>71508</t>
  </si>
  <si>
    <t>SAVIGNY-SUR-SEILLE</t>
  </si>
  <si>
    <t>71367</t>
  </si>
  <si>
    <t>RATTE</t>
  </si>
  <si>
    <t>71306</t>
  </si>
  <si>
    <t>MONTCEAU-LES-MINES</t>
  </si>
  <si>
    <t>71455</t>
  </si>
  <si>
    <t>03 85 59 80 10</t>
  </si>
  <si>
    <t>SAINT-MARTIN-DU-TARTRE</t>
  </si>
  <si>
    <t>71552</t>
  </si>
  <si>
    <t>UXEAU</t>
  </si>
  <si>
    <t>71512</t>
  </si>
  <si>
    <t>SENNECEY-LE-GRAND</t>
  </si>
  <si>
    <t>chateauneufmairie71@orange.fr</t>
  </si>
  <si>
    <t>CC du Charolais</t>
  </si>
  <si>
    <t>CP</t>
  </si>
  <si>
    <t>CC_Matour</t>
  </si>
  <si>
    <t>247103765</t>
  </si>
  <si>
    <t>71214</t>
  </si>
  <si>
    <t>GENOUILLY</t>
  </si>
  <si>
    <t>71222</t>
  </si>
  <si>
    <t>GOURDON</t>
  </si>
  <si>
    <t>71320</t>
  </si>
  <si>
    <t>MONT-SAINT-VINCENT</t>
  </si>
  <si>
    <t>71486</t>
  </si>
  <si>
    <t>SAINT-VALLIER</t>
  </si>
  <si>
    <t>71139</t>
  </si>
  <si>
    <t>COLLONGE-EN-CHAROLLAIS</t>
  </si>
  <si>
    <t>71206</t>
  </si>
  <si>
    <t>LA FRETTE</t>
  </si>
  <si>
    <t>71159</t>
  </si>
  <si>
    <t>CULLES-LES-ROCHES</t>
  </si>
  <si>
    <t>71503</t>
  </si>
  <si>
    <t>SAULES</t>
  </si>
  <si>
    <t>71332</t>
  </si>
  <si>
    <t>ORMES</t>
  </si>
  <si>
    <t>71392</t>
  </si>
  <si>
    <t>SAINT-BOIL</t>
  </si>
  <si>
    <t>71047</t>
  </si>
  <si>
    <t>BOURBON-LANCY</t>
  </si>
  <si>
    <t>71379</t>
  </si>
  <si>
    <t>SAGY</t>
  </si>
  <si>
    <t>71301</t>
  </si>
  <si>
    <t>mairie.st-albain@orange.fr</t>
  </si>
  <si>
    <t>MONT</t>
  </si>
  <si>
    <t>71528</t>
  </si>
  <si>
    <t>SORNAY</t>
  </si>
  <si>
    <t>71328</t>
  </si>
  <si>
    <t>NANTON</t>
  </si>
  <si>
    <t>71089</t>
  </si>
  <si>
    <t>LA CHAPELLE-DE-BRAGNY</t>
  </si>
  <si>
    <t>http://www.lacommunaute.org</t>
  </si>
  <si>
    <t>71477</t>
  </si>
  <si>
    <t>SAINT-ROMAIN-SOUS-GOURDON</t>
  </si>
  <si>
    <t>71088</t>
  </si>
  <si>
    <t>LA CHAPELLE-AU-MANS</t>
  </si>
  <si>
    <t>71454</t>
  </si>
  <si>
    <t>SAINT-MARTIN-DU-MONT</t>
  </si>
  <si>
    <t>71255</t>
  </si>
  <si>
    <t>LESME</t>
  </si>
  <si>
    <t>71522</t>
  </si>
  <si>
    <t>SIMANDRE</t>
  </si>
  <si>
    <t>71565</t>
  </si>
  <si>
    <t>VENDENESSE-SUR-ARROUX</t>
  </si>
  <si>
    <t>71346</t>
  </si>
  <si>
    <t>PERRECY-LES-FORGES</t>
  </si>
  <si>
    <t>71563</t>
  </si>
  <si>
    <t>VAUX-EN-PRE</t>
  </si>
  <si>
    <t>71242</t>
  </si>
  <si>
    <t>JONCY</t>
  </si>
  <si>
    <t>71400</t>
  </si>
  <si>
    <t>SAINT-CLEMENT-SUR-GUYE</t>
  </si>
  <si>
    <t>71281</t>
  </si>
  <si>
    <t>MARLY-SUR-ARROUX</t>
  </si>
  <si>
    <t>71461</t>
  </si>
  <si>
    <t>SAINT-MAURICE-DES-CHAMPS</t>
  </si>
  <si>
    <t>71234</t>
  </si>
  <si>
    <t>HUILLY-SUR-SEILLE</t>
  </si>
  <si>
    <t>71064</t>
  </si>
  <si>
    <t>BRUAILLES</t>
  </si>
  <si>
    <t>71308</t>
  </si>
  <si>
    <t>MONTCEAUX-RAGNY</t>
  </si>
  <si>
    <t>71498</t>
  </si>
  <si>
    <t>SANTILLY</t>
  </si>
  <si>
    <t>71417</t>
  </si>
  <si>
    <t>SAINT-GENGOUX-LE-NATIONAL</t>
  </si>
  <si>
    <t>SIVOM des eaux du Brandon</t>
  </si>
  <si>
    <t>SIVOM du Louhannais</t>
  </si>
  <si>
    <t>03 85 26 20 78</t>
  </si>
  <si>
    <t>03 80 24 58 79</t>
  </si>
  <si>
    <t>03 85 37 47 20</t>
  </si>
  <si>
    <t>03 85 70 65 23</t>
  </si>
  <si>
    <t>03 85 50 04 00</t>
  </si>
  <si>
    <t>03 85 36 91 90</t>
  </si>
  <si>
    <t>03 85 37 80 08</t>
  </si>
  <si>
    <t>03 85 27 95 05</t>
  </si>
  <si>
    <t>M. BERTHOUD Maire de Saint-Martin-Belle-Roche</t>
  </si>
  <si>
    <t>DEVILLARD Bertrand - directeur</t>
  </si>
  <si>
    <t>ROCHE Sandrine Secrétaire mairie</t>
  </si>
  <si>
    <t>03 85 37 71 94
03 85 37 69 13</t>
  </si>
  <si>
    <t>03 85 76 93 48 
03 85 76 93 49</t>
  </si>
  <si>
    <t>06 22 67 65 89
03 85 87 62 34</t>
  </si>
  <si>
    <t>03 85 33 33 23</t>
  </si>
  <si>
    <t>03 85 33 23 76</t>
  </si>
  <si>
    <t>03 85 25 94 20
06 43 28 22 30</t>
  </si>
  <si>
    <t>61, Place de la Liberté</t>
  </si>
  <si>
    <t>03 85 37 50 13</t>
  </si>
  <si>
    <t>03 85 37 52 67</t>
  </si>
  <si>
    <t>71018</t>
  </si>
  <si>
    <t>BANTANGES</t>
  </si>
  <si>
    <t>71330</t>
  </si>
  <si>
    <t>NEUVY-GRANDCHAMP</t>
  </si>
  <si>
    <t>71286</t>
  </si>
  <si>
    <t>MARY</t>
  </si>
  <si>
    <t>71198</t>
  </si>
  <si>
    <t>FLACEY-EN-BRESSE</t>
  </si>
  <si>
    <t>71132</t>
  </si>
  <si>
    <t>CIRY-LE-NOBLE</t>
  </si>
  <si>
    <t>71052</t>
  </si>
  <si>
    <t>BOYER</t>
  </si>
  <si>
    <t>71261</t>
  </si>
  <si>
    <t>LOISY</t>
  </si>
  <si>
    <t>71365</t>
  </si>
  <si>
    <t>RANCY</t>
  </si>
  <si>
    <t>71245</t>
  </si>
  <si>
    <t>JUGY</t>
  </si>
  <si>
    <t>71092</t>
  </si>
  <si>
    <t>LA CHAPELLE-NAUDE</t>
  </si>
  <si>
    <t>71356</t>
  </si>
  <si>
    <t>POUILLOUX</t>
  </si>
  <si>
    <t>71075</t>
  </si>
  <si>
    <t>CHALMOUX</t>
  </si>
  <si>
    <t>71193</t>
  </si>
  <si>
    <t>ETRIGNY</t>
  </si>
  <si>
    <t>71067</t>
  </si>
  <si>
    <t>BURNAND</t>
  </si>
  <si>
    <t>71058</t>
  </si>
  <si>
    <t>BRESSE-SUR-GROSNE</t>
  </si>
  <si>
    <t>71293</t>
  </si>
  <si>
    <t>MENETREUIL</t>
  </si>
  <si>
    <t>71515</t>
  </si>
  <si>
    <t>SERCY</t>
  </si>
  <si>
    <t>71230</t>
  </si>
  <si>
    <t>GUEUGNON</t>
  </si>
  <si>
    <t>71401</t>
  </si>
  <si>
    <t>SAINTE-CROIX</t>
  </si>
  <si>
    <t>71068</t>
  </si>
  <si>
    <t>BURZY</t>
  </si>
  <si>
    <t>71001</t>
  </si>
  <si>
    <t>L'ABERGEMENT-DE-CUISERY</t>
  </si>
  <si>
    <t>71212</t>
  </si>
  <si>
    <t>GENELARD</t>
  </si>
  <si>
    <t>71248</t>
  </si>
  <si>
    <t>LACROST</t>
  </si>
  <si>
    <t>71244</t>
  </si>
  <si>
    <t>JOUVENCON</t>
  </si>
  <si>
    <t>71507</t>
  </si>
  <si>
    <t>SAVIGNY-SUR-GROSNE</t>
  </si>
  <si>
    <t>71334</t>
  </si>
  <si>
    <t>OUDRY</t>
  </si>
  <si>
    <t>71572</t>
  </si>
  <si>
    <t>VERS</t>
  </si>
  <si>
    <t>71164</t>
  </si>
  <si>
    <t>CURTIL-SOUS-BURNAND</t>
  </si>
  <si>
    <t>71458</t>
  </si>
  <si>
    <t>SAINT-MARTIN-LA-PATROUILLE</t>
  </si>
  <si>
    <t>71543</t>
  </si>
  <si>
    <t>TOURNUS</t>
  </si>
  <si>
    <t>71161</t>
  </si>
  <si>
    <t>CURDIN</t>
  </si>
  <si>
    <t>71279</t>
  </si>
  <si>
    <t>MARIZY</t>
  </si>
  <si>
    <t>71080</t>
  </si>
  <si>
    <t>CHAMPAGNY-SOUS-UXELLES</t>
  </si>
  <si>
    <t>71300</t>
  </si>
  <si>
    <t>LE MIROIR</t>
  </si>
  <si>
    <t>71274</t>
  </si>
  <si>
    <t>MANCEY</t>
  </si>
  <si>
    <t>71111</t>
  </si>
  <si>
    <t>CHASSY</t>
  </si>
  <si>
    <t>71446</t>
  </si>
  <si>
    <t>SAINT-MARCELIN-DE-CRAY</t>
  </si>
  <si>
    <t>71318</t>
  </si>
  <si>
    <t>MONTPONT-EN-BRESSE</t>
  </si>
  <si>
    <t>71272</t>
  </si>
  <si>
    <t>MALAY</t>
  </si>
  <si>
    <t>71097</t>
  </si>
  <si>
    <t>LA CHAPELLE-THECLE</t>
  </si>
  <si>
    <t>71209</t>
  </si>
  <si>
    <t>FRONTENAUD</t>
  </si>
  <si>
    <t>71427</t>
  </si>
  <si>
    <t>SAINT-HURUGE</t>
  </si>
  <si>
    <t>71492</t>
  </si>
  <si>
    <t>SAINT-YTHAIRE</t>
  </si>
  <si>
    <t>71158</t>
  </si>
  <si>
    <t>CUISERY</t>
  </si>
  <si>
    <t>71036</t>
  </si>
  <si>
    <t>BISSY-SOUS-UXELLES</t>
  </si>
  <si>
    <t>71213</t>
  </si>
  <si>
    <t>LA GENETE</t>
  </si>
  <si>
    <t>71285</t>
  </si>
  <si>
    <t>MARTIGNY-LE-COMTE</t>
  </si>
  <si>
    <t>71061</t>
  </si>
  <si>
    <t>BRIENNE</t>
  </si>
  <si>
    <t>71094</t>
  </si>
  <si>
    <t>LA CHAPELLE-SOUS-BRANCION</t>
  </si>
  <si>
    <t>71377</t>
  </si>
  <si>
    <t>ROYER</t>
  </si>
  <si>
    <t>71087</t>
  </si>
  <si>
    <t>CHAPAIZE</t>
  </si>
  <si>
    <t>71136</t>
  </si>
  <si>
    <t>CC entre Saône et Grosne</t>
  </si>
  <si>
    <t>CLESSY</t>
  </si>
  <si>
    <t>SIREN</t>
  </si>
  <si>
    <t>71340</t>
  </si>
  <si>
    <t>PALINGES</t>
  </si>
  <si>
    <t>71370</t>
  </si>
  <si>
    <t>RIGNY-SUR-ARROUX</t>
  </si>
  <si>
    <t>71389</t>
  </si>
  <si>
    <t>SAINT-AUBIN-SUR-LOIRE</t>
  </si>
  <si>
    <t>71042</t>
  </si>
  <si>
    <t>BONNAY</t>
  </si>
  <si>
    <t>71521</t>
  </si>
  <si>
    <t>SIGY-LE-CHATEL</t>
  </si>
  <si>
    <t>71359</t>
  </si>
  <si>
    <t>PRETY</t>
  </si>
  <si>
    <t>71348</t>
  </si>
  <si>
    <t>35 rue de la Quemine</t>
  </si>
  <si>
    <t xml:space="preserve">03 80 22 72 84 </t>
  </si>
  <si>
    <t>03 85 86 64 77</t>
  </si>
  <si>
    <t>03 85 44 09 99</t>
  </si>
  <si>
    <t>03 85 92 18 18</t>
  </si>
  <si>
    <t>03 85 56 38 51</t>
  </si>
  <si>
    <t>03 85 37 63 15</t>
  </si>
  <si>
    <t>03 85 23 92 51</t>
  </si>
  <si>
    <t>03 85 27 95 09</t>
  </si>
  <si>
    <t>03 85 37 72 41</t>
  </si>
  <si>
    <t>03 85 76 18 37</t>
  </si>
  <si>
    <t>03 85 87 62 35</t>
  </si>
  <si>
    <t>03 85 20 97 56</t>
  </si>
  <si>
    <t>03 85 33 42 08</t>
  </si>
  <si>
    <t>mairie.chevagny.chevrieres@wanadoo.fr</t>
  </si>
  <si>
    <t>03 85 74 96 20</t>
  </si>
  <si>
    <t>03 85 84 01 71</t>
  </si>
  <si>
    <t>03 85 59 33 18</t>
  </si>
  <si>
    <t>PERRIGNY-SUR-LOIRE</t>
  </si>
  <si>
    <t>71353</t>
  </si>
  <si>
    <t>PLOTTES</t>
  </si>
  <si>
    <t>71338</t>
  </si>
  <si>
    <t>OZENAY</t>
  </si>
  <si>
    <t>71220</t>
  </si>
  <si>
    <t>GILLY-SUR-LOIRE</t>
  </si>
  <si>
    <t>71231</t>
  </si>
  <si>
    <t>LA GUICHE</t>
  </si>
  <si>
    <t>71490</t>
  </si>
  <si>
    <t>SAINT-VINCENT-BRAGNY</t>
  </si>
  <si>
    <t>71558</t>
  </si>
  <si>
    <t>VARENNES-SAINT-SAUVEUR</t>
  </si>
  <si>
    <t>71373</t>
  </si>
  <si>
    <t>ROMENAY</t>
  </si>
  <si>
    <t>71284</t>
  </si>
  <si>
    <t>MARTAILLY-LES-BRANCION</t>
  </si>
  <si>
    <t>71145</t>
  </si>
  <si>
    <t>CORMATIN</t>
  </si>
  <si>
    <t>71576</t>
  </si>
  <si>
    <t>LE VILLARS</t>
  </si>
  <si>
    <t>71017</t>
  </si>
  <si>
    <t>BALLORE</t>
  </si>
  <si>
    <t>71229</t>
  </si>
  <si>
    <t>LES GUERREAUX</t>
  </si>
  <si>
    <t>247104078</t>
  </si>
  <si>
    <t>71147</t>
  </si>
  <si>
    <t>CORTEVAIX</t>
  </si>
  <si>
    <t>71344</t>
  </si>
  <si>
    <t>PASSY</t>
  </si>
  <si>
    <t>71395</t>
  </si>
  <si>
    <t>SAINT-BONNET-DE-VIEILLE-VIGNE</t>
  </si>
  <si>
    <t>71127</t>
  </si>
  <si>
    <t>CHEVAGNY-SUR-GUYE</t>
  </si>
  <si>
    <t>71366</t>
  </si>
  <si>
    <t>RATENELLE</t>
  </si>
  <si>
    <t>71130</t>
  </si>
  <si>
    <t>CHISSEY-LES-MACON</t>
  </si>
  <si>
    <t>71325</t>
  </si>
  <si>
    <t>LA MOTTE-SAINT-JEAN</t>
  </si>
  <si>
    <t>71381</t>
  </si>
  <si>
    <t>SAILLY</t>
  </si>
  <si>
    <t>71177</t>
  </si>
  <si>
    <t>DOMMARTIN-LES-CUISEAUX</t>
  </si>
  <si>
    <t>71157</t>
  </si>
  <si>
    <t>CUISEAUX</t>
  </si>
  <si>
    <t>71007</t>
  </si>
  <si>
    <t>AMEUGNY</t>
  </si>
  <si>
    <t>71156</t>
  </si>
  <si>
    <t>CRUZILLE</t>
  </si>
  <si>
    <t>247100126</t>
  </si>
  <si>
    <t>71452</t>
  </si>
  <si>
    <t>SAINT-MARTIN-DE-SALENCEY</t>
  </si>
  <si>
    <t>71382</t>
  </si>
  <si>
    <t>SAINT-AGNAN</t>
  </si>
  <si>
    <t>71495</t>
  </si>
  <si>
    <t>SALORNAY-SUR-GUYE</t>
  </si>
  <si>
    <t>71549</t>
  </si>
  <si>
    <t>LA TRUCHERE</t>
  </si>
  <si>
    <t>71195</t>
  </si>
  <si>
    <t>FARGES-LES-MACON</t>
  </si>
  <si>
    <t>71226</t>
  </si>
  <si>
    <t>GREVILLY</t>
  </si>
  <si>
    <t>71550</t>
  </si>
  <si>
    <t>UCHIZY</t>
  </si>
  <si>
    <t>71323</t>
  </si>
  <si>
    <t>MORNAY</t>
  </si>
  <si>
    <t>71100</t>
  </si>
  <si>
    <t>CHARDONNAY</t>
  </si>
  <si>
    <t>71057</t>
  </si>
  <si>
    <t>BRAY</t>
  </si>
  <si>
    <t>71125</t>
  </si>
  <si>
    <t>CHERIZET</t>
  </si>
  <si>
    <t>71079</t>
  </si>
  <si>
    <t>CHAMPAGNAT</t>
  </si>
  <si>
    <t>71532</t>
  </si>
  <si>
    <t>TAIZE</t>
  </si>
  <si>
    <t>71388</t>
  </si>
  <si>
    <t>SAINT-AUBIN-EN-CHAROLLAIS</t>
  </si>
  <si>
    <t>71387</t>
  </si>
  <si>
    <t>SAINT-ANDRE-LE-DESERT</t>
  </si>
  <si>
    <t>71021</t>
  </si>
  <si>
    <t>BARON</t>
  </si>
  <si>
    <t>71224</t>
  </si>
  <si>
    <t>GRANDVAUX</t>
  </si>
  <si>
    <t>71199</t>
  </si>
  <si>
    <t>FLAGY</t>
  </si>
  <si>
    <t>71394</t>
  </si>
  <si>
    <t>SAINT-BONNET-DE-JOUX</t>
  </si>
  <si>
    <t>71039</t>
  </si>
  <si>
    <t>BLANOT</t>
  </si>
  <si>
    <t>71267</t>
  </si>
  <si>
    <t>LUGNY</t>
  </si>
  <si>
    <t>71176</t>
  </si>
  <si>
    <t>DIGOIN</t>
  </si>
  <si>
    <t>71143</t>
  </si>
  <si>
    <t>CONDAL</t>
  </si>
  <si>
    <t>71587</t>
  </si>
  <si>
    <t>VITRY-LES-CLUNY</t>
  </si>
  <si>
    <t>71243</t>
  </si>
  <si>
    <t>JOUDES</t>
  </si>
  <si>
    <t>71590</t>
  </si>
  <si>
    <t>VOLESVRES</t>
  </si>
  <si>
    <t>247103922</t>
  </si>
  <si>
    <t>71287</t>
  </si>
  <si>
    <t>MASSILLY</t>
  </si>
  <si>
    <t>71288</t>
  </si>
  <si>
    <t>MASSY</t>
  </si>
  <si>
    <t>71035</t>
  </si>
  <si>
    <t>BISSY-LA-MACONNAISE</t>
  </si>
  <si>
    <t>71305</t>
  </si>
  <si>
    <t>MONTBELLET</t>
  </si>
  <si>
    <t>71146</t>
  </si>
  <si>
    <t>CORTAMBERT</t>
  </si>
  <si>
    <t>71586</t>
  </si>
  <si>
    <t>VIRY</t>
  </si>
  <si>
    <t>71439</t>
  </si>
  <si>
    <t>SAINT-LEGER-LES-PARAY</t>
  </si>
  <si>
    <t>71358</t>
  </si>
  <si>
    <t>PRESSY-SOUS-DONDIN</t>
  </si>
  <si>
    <t>71488</t>
  </si>
  <si>
    <t>SAINT-VINCENT-DES-PRES</t>
  </si>
  <si>
    <t>71264</t>
  </si>
  <si>
    <t>LOURNAND</t>
  </si>
  <si>
    <t>71416</t>
  </si>
  <si>
    <t>SAINT-GENGOUX-DE-SCISSE</t>
  </si>
  <si>
    <t>71082</t>
  </si>
  <si>
    <t>CHAMPLECY</t>
  </si>
  <si>
    <t>71582</t>
  </si>
  <si>
    <t>71203</t>
  </si>
  <si>
    <t>FONTENAY</t>
  </si>
  <si>
    <t>71066</t>
  </si>
  <si>
    <t>BURGY</t>
  </si>
  <si>
    <t>71588</t>
  </si>
  <si>
    <t>VITRY-EN-CHAROLLAIS</t>
  </si>
  <si>
    <t>71106</t>
  </si>
  <si>
    <t>CHAROLLES</t>
  </si>
  <si>
    <t>03 85 43 78 05</t>
  </si>
  <si>
    <t>23, Avenue Georges Pompidou</t>
  </si>
  <si>
    <t>BP 90246</t>
  </si>
  <si>
    <t>CC entre Somme et Loire</t>
  </si>
  <si>
    <t>03 85 51 74 17</t>
  </si>
  <si>
    <t>03 85 51 05 56</t>
  </si>
  <si>
    <t>BP75</t>
  </si>
  <si>
    <t>mairie.donzy-le-pertuis71@orange.fr</t>
  </si>
  <si>
    <t>71342</t>
  </si>
  <si>
    <t>PARAY-LE-MONIAL</t>
  </si>
  <si>
    <t>71180</t>
  </si>
  <si>
    <t>DONZY-LE-NATIONAL</t>
  </si>
  <si>
    <t>71584</t>
  </si>
  <si>
    <t>VIRE</t>
  </si>
  <si>
    <t>250104018</t>
  </si>
  <si>
    <t>71529</t>
  </si>
  <si>
    <t>SUIN</t>
  </si>
  <si>
    <t>71181</t>
  </si>
  <si>
    <t>DONZY-LE-PERTUIS</t>
  </si>
  <si>
    <t>71128</t>
  </si>
  <si>
    <t>Variable</t>
  </si>
  <si>
    <t>CHIDDES</t>
  </si>
  <si>
    <t>71345</t>
  </si>
  <si>
    <t>PERONNE</t>
  </si>
  <si>
    <t>71591</t>
  </si>
  <si>
    <t>FLEURVILLE</t>
  </si>
  <si>
    <t>71564</t>
  </si>
  <si>
    <t>VENDENESSE-LES-CHAROLLES</t>
  </si>
  <si>
    <t>71137</t>
  </si>
  <si>
    <t>CLUNY</t>
  </si>
  <si>
    <t>71016</t>
  </si>
  <si>
    <t>AZE</t>
  </si>
  <si>
    <t>71065</t>
  </si>
  <si>
    <t>BUFFIERES</t>
  </si>
  <si>
    <t>71524</t>
  </si>
  <si>
    <t>SIVIGNON</t>
  </si>
  <si>
    <t>71557</t>
  </si>
  <si>
    <t>VARENNE-SAINT-GERMAIN</t>
  </si>
  <si>
    <t>71025</t>
  </si>
  <si>
    <t>BEAUBERY</t>
  </si>
  <si>
    <t>71383</t>
  </si>
  <si>
    <t>SAINT-ALBAIN</t>
  </si>
  <si>
    <t>71232</t>
  </si>
  <si>
    <t>HAUTEFOND</t>
  </si>
  <si>
    <t>71135</t>
  </si>
  <si>
    <t>CLESSE</t>
  </si>
  <si>
    <t>71112</t>
  </si>
  <si>
    <t>CHATEAU</t>
  </si>
  <si>
    <t>71086</t>
  </si>
  <si>
    <t>CHANGY</t>
  </si>
  <si>
    <t>71240</t>
  </si>
  <si>
    <t>JALOGNY</t>
  </si>
  <si>
    <t>71268</t>
  </si>
  <si>
    <t>LUGNY-LES-CHAROLLES</t>
  </si>
  <si>
    <t>71460</t>
  </si>
  <si>
    <t>SAINT-MAURICE-DE-SATONNAY</t>
  </si>
  <si>
    <t>71236</t>
  </si>
  <si>
    <t>IGE</t>
  </si>
  <si>
    <t>71562</t>
  </si>
  <si>
    <t>VAUDEBARRIER</t>
  </si>
  <si>
    <t>71571</t>
  </si>
  <si>
    <t>VEROSVRES</t>
  </si>
  <si>
    <t>71491</t>
  </si>
  <si>
    <t>SAINT-YAN</t>
  </si>
  <si>
    <t>71494</t>
  </si>
  <si>
    <t>LA SALLE</t>
  </si>
  <si>
    <t>71331</t>
  </si>
  <si>
    <t>NOCHIZE</t>
  </si>
  <si>
    <t>71276</t>
  </si>
  <si>
    <t>MARCILLY-LA-GUEURCE</t>
  </si>
  <si>
    <t>3 impasse des Marbres</t>
  </si>
  <si>
    <t>03 85 45 05 26</t>
  </si>
  <si>
    <t>71163</t>
  </si>
  <si>
    <t>CURTIL-SOUS-BUFFIERES</t>
  </si>
  <si>
    <t>71339</t>
  </si>
  <si>
    <t>OZOLLES</t>
  </si>
  <si>
    <t>71354</t>
  </si>
  <si>
    <t>POISSON</t>
  </si>
  <si>
    <t>71030</t>
  </si>
  <si>
    <t>BERGESSERIN</t>
  </si>
  <si>
    <t>71574</t>
  </si>
  <si>
    <t>nr</t>
  </si>
  <si>
    <t>mairie.amanze@wanadoo.fr</t>
  </si>
  <si>
    <t>mairie-vergisson@wanadoo.fr</t>
  </si>
  <si>
    <t>VERZE</t>
  </si>
  <si>
    <t>257101535</t>
  </si>
  <si>
    <t>71031</t>
  </si>
  <si>
    <t>BERZE-LE-CHATEL</t>
  </si>
  <si>
    <t>71547</t>
  </si>
  <si>
    <t>TRIVY</t>
  </si>
  <si>
    <t>247100506</t>
  </si>
  <si>
    <t>71513</t>
  </si>
  <si>
    <t>SENOZAN</t>
  </si>
  <si>
    <t>71250</t>
  </si>
  <si>
    <t>LAIZE</t>
  </si>
  <si>
    <t>71290</t>
  </si>
  <si>
    <t>MAZILLE</t>
  </si>
  <si>
    <t>71099</t>
  </si>
  <si>
    <t>CHARBONNIERES</t>
  </si>
  <si>
    <t>71233</t>
  </si>
  <si>
    <t>L'HOPITAL-LE-MERCIER</t>
  </si>
  <si>
    <t>71525</t>
  </si>
  <si>
    <t>SOLOGNY</t>
  </si>
  <si>
    <t>71397</t>
  </si>
  <si>
    <t>SAINTE-CECILE</t>
  </si>
  <si>
    <t>71448</t>
  </si>
  <si>
    <t>SAINT-MARTIN-BELLE-ROCHE</t>
  </si>
  <si>
    <t>71091</t>
  </si>
  <si>
    <t>LA CHAPELLE-DU-MONT-DE-FRANCE</t>
  </si>
  <si>
    <t>71032</t>
  </si>
  <si>
    <t>BERZE-LA-VILLE</t>
  </si>
  <si>
    <t>71433</t>
  </si>
  <si>
    <t>SAINT-JULIEN-DE-CIVRY</t>
  </si>
  <si>
    <t>71050</t>
  </si>
  <si>
    <t>BOURGVILAIN</t>
  </si>
  <si>
    <t>71185</t>
  </si>
  <si>
    <t>DYO</t>
  </si>
  <si>
    <t>71178</t>
  </si>
  <si>
    <t>DOMPIERRE-LES-ORMES</t>
  </si>
  <si>
    <t>71134</t>
  </si>
  <si>
    <t>CLERMAIN</t>
  </si>
  <si>
    <t>71055</t>
  </si>
  <si>
    <t>BRANDON</t>
  </si>
  <si>
    <t>71307</t>
  </si>
  <si>
    <t>MONTCEAUX-L'ETOILE</t>
  </si>
  <si>
    <t>71335</t>
  </si>
  <si>
    <t>OUROUX-SOUS-LE-BOIS-SAINTE-MARIE</t>
  </si>
  <si>
    <t>71573</t>
  </si>
  <si>
    <t>NOM_SPANC_31_12_2015</t>
  </si>
  <si>
    <t>Syndicat Mixte du Clunisois</t>
  </si>
  <si>
    <t>Allée du Champ de Foire</t>
  </si>
  <si>
    <t>ST EMILAND</t>
  </si>
  <si>
    <t>03 85 36 93 91</t>
  </si>
  <si>
    <t>03 85 36 94 83</t>
  </si>
  <si>
    <t>mairie-peronne@wanadoo.fr</t>
  </si>
  <si>
    <t>CA du Grand CHALON</t>
  </si>
  <si>
    <t xml:space="preserve">03 85 36 01 06 </t>
  </si>
  <si>
    <t>03 85 76 06 69</t>
  </si>
  <si>
    <t>VERSAUGUES</t>
  </si>
  <si>
    <t>71581</t>
  </si>
  <si>
    <t>VINDECY</t>
  </si>
  <si>
    <t>71371</t>
  </si>
  <si>
    <t xml:space="preserve">03 85 89 30 43 </t>
  </si>
  <si>
    <t>LA ROCHE-VINEUSE</t>
  </si>
  <si>
    <t>71235</t>
  </si>
  <si>
    <t>HURIGNY</t>
  </si>
  <si>
    <t>257103457</t>
  </si>
  <si>
    <t>71316</t>
  </si>
  <si>
    <t>MONTMELARD</t>
  </si>
  <si>
    <t>71141</t>
  </si>
  <si>
    <t>COLOMBIER-EN-BRIONNAIS</t>
  </si>
  <si>
    <t>71304</t>
  </si>
  <si>
    <t>MONTAGNY-SUR-GROSNE</t>
  </si>
  <si>
    <t>71299</t>
  </si>
  <si>
    <t>MILLY-LAMARTINE</t>
  </si>
  <si>
    <t>71497</t>
  </si>
  <si>
    <t>SANCE</t>
  </si>
  <si>
    <t>71470</t>
  </si>
  <si>
    <t>SAINT-POINT</t>
  </si>
  <si>
    <t>71361</t>
  </si>
  <si>
    <t>PRIZY</t>
  </si>
  <si>
    <t>71421</t>
  </si>
  <si>
    <t>03 85 99 00 34</t>
  </si>
  <si>
    <t>BERRY Marie-José, secrétaire</t>
  </si>
  <si>
    <t>BURNOT Catherine, secrétaire</t>
  </si>
  <si>
    <t>35, rue du Prieuré</t>
  </si>
  <si>
    <t>Mairie - rue du Centre</t>
  </si>
  <si>
    <t>Route de Lessard-le-National - Sur les Bois</t>
  </si>
  <si>
    <t>BP 73</t>
  </si>
  <si>
    <t>SANS SPANC</t>
  </si>
  <si>
    <t>SAINT-GERMAIN-EN-BRIONNAIS</t>
  </si>
  <si>
    <t>71406</t>
  </si>
  <si>
    <t>SAINT-DIDIER-EN-BRIONNAIS</t>
  </si>
  <si>
    <t>71350</t>
  </si>
  <si>
    <t>PIERRECLOS</t>
  </si>
  <si>
    <t>71126</t>
  </si>
  <si>
    <t>CHEVAGNY-LES-CHEVRIERES</t>
  </si>
  <si>
    <t>71337</t>
  </si>
  <si>
    <t>OYE</t>
  </si>
  <si>
    <t>71554</t>
  </si>
  <si>
    <t>VARENNE-L'ARCONCE</t>
  </si>
  <si>
    <t>71546</t>
  </si>
  <si>
    <t>TRAMBLY</t>
  </si>
  <si>
    <t>71360</t>
  </si>
  <si>
    <t>PRISSE</t>
  </si>
  <si>
    <t>71069</t>
  </si>
  <si>
    <t>BUSSIERES</t>
  </si>
  <si>
    <t>71218</t>
  </si>
  <si>
    <t>GIBLES</t>
  </si>
  <si>
    <t>71011</t>
  </si>
  <si>
    <t>ANZY-LE-DUC</t>
  </si>
  <si>
    <t>71041</t>
  </si>
  <si>
    <t>BOIS-SAINTE-MARIE</t>
  </si>
  <si>
    <t>71483</t>
  </si>
  <si>
    <t>SAINT-SYMPHORIEN-DES-BOIS</t>
  </si>
  <si>
    <t>71006</t>
  </si>
  <si>
    <t>AMANZE</t>
  </si>
  <si>
    <t>71289</t>
  </si>
  <si>
    <t>MATOUR</t>
  </si>
  <si>
    <t>71545</t>
  </si>
  <si>
    <t>TRAMAYES</t>
  </si>
  <si>
    <t>71441</t>
  </si>
  <si>
    <t xml:space="preserve">prestation  </t>
  </si>
  <si>
    <t>SAINT-LEGER-SOUS-LA-BUSSIERE</t>
  </si>
  <si>
    <t>03 85 84 03 85</t>
  </si>
  <si>
    <t>03 85 84 10 77</t>
  </si>
  <si>
    <t>71105</t>
  </si>
  <si>
    <t>CHARNAY-LES-MACON</t>
  </si>
  <si>
    <t>71567</t>
  </si>
  <si>
    <t>VERGISSON</t>
  </si>
  <si>
    <t>71518</t>
  </si>
  <si>
    <t>SERRIERES</t>
  </si>
  <si>
    <t>71024</t>
  </si>
  <si>
    <t>BAUGY</t>
  </si>
  <si>
    <t>71270</t>
  </si>
  <si>
    <t>MACON</t>
  </si>
  <si>
    <t>71160</t>
  </si>
  <si>
    <t>CURBIGNY</t>
  </si>
  <si>
    <t>71500</t>
  </si>
  <si>
    <t>SARRY</t>
  </si>
  <si>
    <t>71048</t>
  </si>
  <si>
    <t>BOURG-LE-COMTE</t>
  </si>
  <si>
    <t>71169</t>
  </si>
  <si>
    <t>DAVAYE</t>
  </si>
  <si>
    <t>71060</t>
  </si>
  <si>
    <t>BRIANT</t>
  </si>
  <si>
    <t>71553</t>
  </si>
  <si>
    <t>VAREILLES</t>
  </si>
  <si>
    <t>71526</t>
  </si>
  <si>
    <t>SOLUTRE-POUILLY</t>
  </si>
  <si>
    <t>71469</t>
  </si>
  <si>
    <t>SAINT-PIERRE-LE-VIEUX</t>
  </si>
  <si>
    <t>71022</t>
  </si>
  <si>
    <t>BAUDEMONT</t>
  </si>
  <si>
    <t>71559</t>
  </si>
  <si>
    <t>VARENNES-SOUS-DUN</t>
  </si>
  <si>
    <t>71116</t>
  </si>
  <si>
    <t>CHATENAY</t>
  </si>
  <si>
    <t>71399</t>
  </si>
  <si>
    <t>SAINT-CHRISTOPHE-EN-BRIONNAIS</t>
  </si>
  <si>
    <t>71210</t>
  </si>
  <si>
    <t>FUISSE</t>
  </si>
  <si>
    <t>71133</t>
  </si>
  <si>
    <t>LA CLAYETTE</t>
  </si>
  <si>
    <t>71071</t>
  </si>
  <si>
    <t>CERON</t>
  </si>
  <si>
    <t>71217</t>
  </si>
  <si>
    <t>GERMOLLES-SUR-GROSNE</t>
  </si>
  <si>
    <t>71077</t>
  </si>
  <si>
    <t>CHAMBILLY</t>
  </si>
  <si>
    <t>71108</t>
  </si>
  <si>
    <t>CHASSELAS</t>
  </si>
  <si>
    <t>71415</t>
  </si>
  <si>
    <t>SAINTE-FOY</t>
  </si>
  <si>
    <t>71561</t>
  </si>
  <si>
    <t>VAUBAN</t>
  </si>
  <si>
    <t>71510</t>
  </si>
  <si>
    <t>CC DIGOIN Val de Loire</t>
  </si>
  <si>
    <t>SEMUR-EN-BRIONNAIS</t>
  </si>
  <si>
    <t>71556</t>
  </si>
  <si>
    <t>VARENNES-LES-MACON</t>
  </si>
  <si>
    <t>71437</t>
  </si>
  <si>
    <t>SAINT-LAURENT-EN-BRIONNAIS</t>
  </si>
  <si>
    <t>71275</t>
  </si>
  <si>
    <t>MARCIGNY</t>
  </si>
  <si>
    <t>71583</t>
  </si>
  <si>
    <t>VINZELLES</t>
  </si>
  <si>
    <t>71258</t>
  </si>
  <si>
    <t>LEYNES</t>
  </si>
  <si>
    <t>71473</t>
  </si>
  <si>
    <t>SAINT-RACHO</t>
  </si>
  <si>
    <t>71095</t>
  </si>
  <si>
    <t>LA CHAPELLE-SOUS-DUN</t>
  </si>
  <si>
    <t>71362</t>
  </si>
  <si>
    <t>PRUZILLY</t>
  </si>
  <si>
    <t>http://www.sivomdebrandon.fr/</t>
  </si>
  <si>
    <t>http://www.haut-maconnais.com/sivom2/presentation.php</t>
  </si>
  <si>
    <t>mairie.st-germain-en-brionnais@wanadoo.fr</t>
  </si>
  <si>
    <t>spancdubrionnais@orange.fr</t>
  </si>
  <si>
    <t>SIVOM du Mâconnais</t>
  </si>
  <si>
    <t>RD 906</t>
  </si>
  <si>
    <t>Maison Communautaire</t>
  </si>
  <si>
    <t>http://www.sivom-louhannais.fr/</t>
  </si>
  <si>
    <t>http://www.spancdubrionnais.fr/</t>
  </si>
  <si>
    <t>http://www.spancduclunisois.fr/</t>
  </si>
  <si>
    <t>Contact</t>
  </si>
  <si>
    <t>54, Rue de la Tour Mailly</t>
  </si>
  <si>
    <t>Redevance_neuf_totale_TTC</t>
  </si>
  <si>
    <t>Maire de Laives
M. BONTEMPS
Patricia PORTERA secrétaire</t>
  </si>
  <si>
    <t>0</t>
  </si>
  <si>
    <t>71074</t>
  </si>
  <si>
    <t>CHAINTRE</t>
  </si>
  <si>
    <t>71434</t>
  </si>
  <si>
    <t>SAINT-JULIEN-DE-JONZY</t>
  </si>
  <si>
    <t>71487</t>
  </si>
  <si>
    <t>SAINT-VERAND</t>
  </si>
  <si>
    <t>71084</t>
  </si>
  <si>
    <t>CHANES</t>
  </si>
  <si>
    <t>71012</t>
  </si>
  <si>
    <t>ARTAIX</t>
  </si>
  <si>
    <t>71259</t>
  </si>
  <si>
    <t>LIGNY-EN-BRIONNAIS</t>
  </si>
  <si>
    <t>71150</t>
  </si>
  <si>
    <t>CRECHES-SUR-SAONE</t>
  </si>
  <si>
    <t>71453</t>
  </si>
  <si>
    <t>SAINT-MARTIN-DU-LAC</t>
  </si>
  <si>
    <t>direction@siteam.fr</t>
  </si>
  <si>
    <t>Mme CEBALLERO Stéphanie - Directrice</t>
  </si>
  <si>
    <t>Nb ANC</t>
  </si>
  <si>
    <t>Pop ANC</t>
  </si>
  <si>
    <t>Pop insee</t>
  </si>
  <si>
    <t>%pop</t>
  </si>
  <si>
    <t>Nb ANC /communes</t>
  </si>
  <si>
    <t>OUI</t>
  </si>
  <si>
    <t>LE ROUSSET - MARIZY</t>
  </si>
  <si>
    <t>FRAGNES - LA LOYERE</t>
  </si>
  <si>
    <t>CA de BEAUNE Côte et Sud</t>
  </si>
  <si>
    <t>CC Le Grand Charolais</t>
  </si>
  <si>
    <t>CC entre Arroux Loire et Somme</t>
  </si>
  <si>
    <t>CC du Sud de la Côte Chalonnaise</t>
  </si>
  <si>
    <t>CC Mâconnais-Tournugeois</t>
  </si>
  <si>
    <t>CC du Sud 
de la Côte Chalonnaise</t>
  </si>
  <si>
    <t>Syndicat Mixte de l'Eau Morvan Autunois Couchois</t>
  </si>
  <si>
    <t>Commune ANZY-LE-DUC</t>
  </si>
  <si>
    <t>Commune de CHARDONNAY</t>
  </si>
  <si>
    <t>Commune de MONTCEAUX-L'ETOILE</t>
  </si>
  <si>
    <t>Commune d'OUROUX-SOUS-LE-BOIS-SAINTE-MARIE</t>
  </si>
  <si>
    <t>Commune d'OYE</t>
  </si>
  <si>
    <t>Commune de SAINT-DIDIER-EN-BRIONNAIS</t>
  </si>
  <si>
    <t>Pas de SPANC</t>
  </si>
  <si>
    <t>spanc.sennecey@orange.fr</t>
  </si>
  <si>
    <t>spanc-bourbon@cceals.fr
amottin@cceals.fr</t>
  </si>
  <si>
    <t>spanc@legrandcharolais.fr</t>
  </si>
  <si>
    <t>arnaud.lanny@dstautunois.fr
melanie.renault@dstautunois.fr</t>
  </si>
  <si>
    <t>contact@sirtom-chagny.fr
victoria.ducos@sirtom-chagny.fr</t>
  </si>
  <si>
    <t>03 85 20 97 58</t>
  </si>
  <si>
    <t>32, rue Louis DESRICHARD</t>
  </si>
  <si>
    <t>71600</t>
  </si>
  <si>
    <t>09 71 16 95 92</t>
  </si>
  <si>
    <t>Mme BARATHON Brigitte</t>
  </si>
  <si>
    <t>M. ROBIN Jacques</t>
  </si>
  <si>
    <t>Marianne Soupé</t>
  </si>
  <si>
    <t>M. FAGUET</t>
  </si>
  <si>
    <t>M. DUVERNAY</t>
  </si>
  <si>
    <t>M. CORSIN Jean Pierre</t>
  </si>
  <si>
    <t>M. Corsin</t>
  </si>
  <si>
    <t>M. MAYA Michel</t>
  </si>
  <si>
    <t>M. MOREAU François</t>
  </si>
  <si>
    <t>Nicolas VILAIN</t>
  </si>
  <si>
    <t>391 rue des Autelins</t>
  </si>
  <si>
    <t>commune sans  ANC ni SPANC</t>
  </si>
  <si>
    <t>Commune Sans SPANC</t>
  </si>
  <si>
    <t>LA VINEUSE SUR FREGANDE</t>
  </si>
  <si>
    <t xml:space="preserve">SUPRIME </t>
  </si>
  <si>
    <t>Arnaud LANNY</t>
  </si>
  <si>
    <t>7, route du bois des sapins</t>
  </si>
  <si>
    <t>M. SUGUENOT Alain</t>
  </si>
  <si>
    <t>Mme BOTTI</t>
  </si>
  <si>
    <t>M. CHERVIER JP</t>
  </si>
  <si>
    <t>M. Christian CLERC</t>
  </si>
  <si>
    <t>Mickaël JOUHANNEAUD</t>
  </si>
  <si>
    <t>M. LAVENIR</t>
  </si>
  <si>
    <t>Manurêva RIVIERE</t>
  </si>
  <si>
    <t>Mme GUEUGNEAU Edith
1 rue Pasteur 71 130 GUEUGNON</t>
  </si>
  <si>
    <t>Mme Perruchot de La Bussière - comptable</t>
  </si>
  <si>
    <t>Mme GABRELLE Catherine (Pdt)
Mme PETEUIL Séverine (secretaire gl)</t>
  </si>
  <si>
    <t>M. GOBIN Patrice</t>
  </si>
  <si>
    <t>mp.marchand@mb-agglo.com
accueil@mb-agglo.com</t>
  </si>
  <si>
    <t>Mâconnais Beaujolais Agglomération</t>
  </si>
  <si>
    <t>eauetassainissement@legrandchalon.fr</t>
  </si>
  <si>
    <t>03 85 86 59 10</t>
  </si>
  <si>
    <t>8 maisons du hameau de Champvent + 6 maisons pour le bourg</t>
  </si>
  <si>
    <t>Commune de SAINT DIDIER EN BRIONNAIS</t>
  </si>
  <si>
    <t>PRIX</t>
  </si>
  <si>
    <t>audrey.gaillard@beaunecoteetsud.com
dorian.dodet@beaunecoteetsud.com</t>
  </si>
  <si>
    <t>secretariat@ccscc.fr
eau@ccscc.fr</t>
  </si>
  <si>
    <t>03 85 25 05 95</t>
  </si>
  <si>
    <t>SAINT DIDIER EN BRIONNAIS</t>
  </si>
  <si>
    <t>71000</t>
  </si>
  <si>
    <t>benjamin.mattray@creusot-montceau.org 
Melanie.fuet@creusot-montceau.org
amandine.bourgon-lanier@creusot-montceau.org</t>
  </si>
  <si>
    <t>accueil@ccmt71.fr</t>
  </si>
  <si>
    <t>communes</t>
  </si>
  <si>
    <t>20€/an pdt 10 ans</t>
  </si>
  <si>
    <t>INCONNUE</t>
  </si>
  <si>
    <t>'CC entre Arroux Loire et Somme pour CC du Pays de GUEUGNON</t>
  </si>
  <si>
    <t>SALORNAY SUR GUYE</t>
  </si>
  <si>
    <t>Nom_de_l'organisme_competent</t>
  </si>
  <si>
    <t>AE_71</t>
  </si>
  <si>
    <t>Nb_installations_Connues</t>
  </si>
  <si>
    <t>Moyenne / moyenne podérée</t>
  </si>
  <si>
    <t>Nb_Tech_ANC</t>
  </si>
  <si>
    <t xml:space="preserve">Periodicite_Moyenne </t>
  </si>
  <si>
    <t>POP_MUNICIPALE_INSEE2015 (2012)</t>
  </si>
  <si>
    <t>NOM_SPANC</t>
  </si>
  <si>
    <t>SPANC_SIREN</t>
  </si>
  <si>
    <t xml:space="preserve">Nombre_d'ANC </t>
  </si>
  <si>
    <t>contrôles_realises</t>
  </si>
  <si>
    <t>Nb_communes
71</t>
  </si>
  <si>
    <t>Nom_organisme_competent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</si>
</sst>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43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u/>
      <sz val="10"/>
      <color indexed="12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2"/>
      <name val="MS Sans Serif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u/>
      <sz val="10"/>
      <color rgb="FF0000FF"/>
      <name val="MS Sans Serif"/>
    </font>
    <font>
      <sz val="8.5"/>
      <name val="MS Sans Serif"/>
    </font>
    <font>
      <b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6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0" fontId="33" fillId="0" borderId="0" applyFill="0" applyProtection="0"/>
    <xf numFmtId="0" fontId="4" fillId="0" borderId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352">
    <xf numFmtId="0" fontId="0" fillId="0" borderId="0" xfId="0"/>
    <xf numFmtId="0" fontId="4" fillId="0" borderId="0" xfId="35" applyFont="1" applyFill="1" applyAlignment="1">
      <alignment horizontal="left"/>
    </xf>
    <xf numFmtId="0" fontId="4" fillId="0" borderId="12" xfId="35" applyFont="1" applyFill="1" applyBorder="1" applyAlignment="1">
      <alignment horizontal="left"/>
    </xf>
    <xf numFmtId="0" fontId="4" fillId="0" borderId="12" xfId="35" applyNumberFormat="1" applyFont="1" applyFill="1" applyBorder="1" applyAlignment="1">
      <alignment horizontal="left"/>
    </xf>
    <xf numFmtId="0" fontId="4" fillId="0" borderId="12" xfId="35" applyFont="1" applyFill="1" applyBorder="1" applyAlignment="1">
      <alignment horizontal="left" vertical="top" wrapText="1"/>
    </xf>
    <xf numFmtId="0" fontId="4" fillId="0" borderId="0" xfId="35" applyFont="1" applyFill="1" applyBorder="1" applyAlignment="1">
      <alignment vertical="center"/>
    </xf>
    <xf numFmtId="0" fontId="4" fillId="0" borderId="12" xfId="35" applyFont="1" applyFill="1" applyBorder="1" applyAlignment="1">
      <alignment horizontal="center"/>
    </xf>
    <xf numFmtId="0" fontId="4" fillId="0" borderId="14" xfId="35" applyFont="1" applyFill="1" applyBorder="1" applyAlignment="1">
      <alignment horizontal="left"/>
    </xf>
    <xf numFmtId="0" fontId="4" fillId="0" borderId="10" xfId="35" applyFont="1" applyFill="1" applyBorder="1" applyAlignment="1">
      <alignment horizontal="left"/>
    </xf>
    <xf numFmtId="0" fontId="4" fillId="0" borderId="13" xfId="35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35" applyFont="1" applyFill="1" applyBorder="1" applyAlignment="1">
      <alignment horizontal="left"/>
    </xf>
    <xf numFmtId="0" fontId="4" fillId="0" borderId="10" xfId="35" applyFont="1" applyFill="1" applyBorder="1" applyAlignment="1">
      <alignment horizontal="center"/>
    </xf>
    <xf numFmtId="0" fontId="4" fillId="0" borderId="11" xfId="35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35" applyFont="1" applyFill="1" applyBorder="1" applyAlignment="1">
      <alignment horizontal="center" vertical="center" wrapText="1"/>
    </xf>
    <xf numFmtId="0" fontId="4" fillId="0" borderId="15" xfId="35" applyNumberFormat="1" applyFont="1" applyFill="1" applyBorder="1" applyAlignment="1">
      <alignment horizontal="left"/>
    </xf>
    <xf numFmtId="0" fontId="4" fillId="0" borderId="0" xfId="35" applyFont="1" applyFill="1" applyBorder="1" applyAlignment="1">
      <alignment horizontal="center"/>
    </xf>
    <xf numFmtId="0" fontId="4" fillId="0" borderId="26" xfId="35" applyFont="1" applyFill="1" applyBorder="1" applyAlignment="1">
      <alignment horizontal="center" vertical="center"/>
    </xf>
    <xf numFmtId="0" fontId="5" fillId="0" borderId="26" xfId="35" applyFont="1" applyFill="1" applyBorder="1" applyAlignment="1">
      <alignment horizontal="center" vertical="center" wrapText="1"/>
    </xf>
    <xf numFmtId="0" fontId="4" fillId="0" borderId="26" xfId="35" applyFont="1" applyFill="1" applyBorder="1" applyAlignment="1">
      <alignment horizontal="center"/>
    </xf>
    <xf numFmtId="0" fontId="5" fillId="0" borderId="17" xfId="35" applyFont="1" applyFill="1" applyBorder="1" applyAlignment="1">
      <alignment horizontal="center" vertical="center" wrapText="1"/>
    </xf>
    <xf numFmtId="0" fontId="4" fillId="0" borderId="17" xfId="35" applyFont="1" applyFill="1" applyBorder="1" applyAlignment="1">
      <alignment horizontal="center"/>
    </xf>
    <xf numFmtId="0" fontId="5" fillId="0" borderId="15" xfId="35" applyFont="1" applyFill="1" applyBorder="1" applyAlignment="1">
      <alignment horizontal="center" vertical="center" wrapText="1"/>
    </xf>
    <xf numFmtId="0" fontId="4" fillId="0" borderId="14" xfId="35" applyFont="1" applyFill="1" applyBorder="1" applyAlignment="1">
      <alignment horizontal="center"/>
    </xf>
    <xf numFmtId="0" fontId="4" fillId="0" borderId="12" xfId="35" applyFont="1" applyFill="1" applyBorder="1" applyAlignment="1"/>
    <xf numFmtId="0" fontId="4" fillId="0" borderId="12" xfId="35" applyFont="1" applyFill="1" applyBorder="1" applyAlignment="1">
      <alignment horizontal="left" vertical="center"/>
    </xf>
    <xf numFmtId="2" fontId="4" fillId="0" borderId="22" xfId="35" applyNumberFormat="1" applyFont="1" applyFill="1" applyBorder="1" applyAlignment="1">
      <alignment horizontal="center"/>
    </xf>
    <xf numFmtId="0" fontId="4" fillId="0" borderId="10" xfId="35" applyFont="1" applyFill="1" applyBorder="1" applyAlignment="1">
      <alignment horizontal="center" vertical="center"/>
    </xf>
    <xf numFmtId="0" fontId="4" fillId="0" borderId="14" xfId="35" applyNumberFormat="1" applyFont="1" applyFill="1" applyBorder="1" applyAlignment="1">
      <alignment horizontal="left"/>
    </xf>
    <xf numFmtId="0" fontId="4" fillId="0" borderId="20" xfId="35" applyNumberFormat="1" applyFont="1" applyFill="1" applyBorder="1" applyAlignment="1">
      <alignment horizontal="center"/>
    </xf>
    <xf numFmtId="0" fontId="4" fillId="0" borderId="17" xfId="35" applyNumberFormat="1" applyFont="1" applyFill="1" applyBorder="1" applyAlignment="1">
      <alignment horizontal="center"/>
    </xf>
    <xf numFmtId="0" fontId="4" fillId="0" borderId="21" xfId="35" applyNumberFormat="1" applyFont="1" applyFill="1" applyBorder="1" applyAlignment="1">
      <alignment horizontal="center"/>
    </xf>
    <xf numFmtId="0" fontId="5" fillId="0" borderId="20" xfId="35" applyNumberFormat="1" applyFont="1" applyFill="1" applyBorder="1" applyAlignment="1">
      <alignment horizontal="center" vertical="center" wrapText="1"/>
    </xf>
    <xf numFmtId="0" fontId="4" fillId="0" borderId="29" xfId="35" applyFont="1" applyFill="1" applyBorder="1" applyAlignment="1">
      <alignment horizontal="center"/>
    </xf>
    <xf numFmtId="0" fontId="31" fillId="0" borderId="12" xfId="31" applyFont="1" applyFill="1" applyBorder="1" applyAlignment="1">
      <alignment horizontal="center" vertical="center" wrapText="1" shrinkToFit="1"/>
    </xf>
    <xf numFmtId="0" fontId="10" fillId="0" borderId="0" xfId="35" applyFont="1" applyFill="1" applyBorder="1" applyAlignment="1">
      <alignment horizontal="center" vertical="center"/>
    </xf>
    <xf numFmtId="0" fontId="10" fillId="0" borderId="0" xfId="35" applyNumberFormat="1" applyFont="1" applyFill="1" applyBorder="1" applyAlignment="1">
      <alignment horizontal="center" vertical="center"/>
    </xf>
    <xf numFmtId="0" fontId="10" fillId="0" borderId="12" xfId="35" applyNumberFormat="1" applyFont="1" applyFill="1" applyBorder="1" applyAlignment="1">
      <alignment horizontal="center" vertical="center" shrinkToFit="1"/>
    </xf>
    <xf numFmtId="0" fontId="10" fillId="0" borderId="12" xfId="0" quotePrefix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quotePrefix="1" applyNumberFormat="1" applyFont="1" applyFill="1" applyBorder="1" applyAlignment="1">
      <alignment horizontal="center" vertical="center"/>
    </xf>
    <xf numFmtId="1" fontId="4" fillId="0" borderId="24" xfId="38" applyNumberFormat="1" applyFont="1" applyFill="1" applyBorder="1" applyAlignment="1">
      <alignment shrinkToFit="1"/>
    </xf>
    <xf numFmtId="0" fontId="5" fillId="0" borderId="0" xfId="35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31" fillId="0" borderId="12" xfId="35" applyFont="1" applyFill="1" applyBorder="1" applyAlignment="1">
      <alignment horizontal="center" vertical="center" wrapText="1"/>
    </xf>
    <xf numFmtId="0" fontId="4" fillId="0" borderId="18" xfId="35" applyNumberFormat="1" applyFont="1" applyFill="1" applyBorder="1" applyAlignment="1">
      <alignment horizontal="center"/>
    </xf>
    <xf numFmtId="0" fontId="4" fillId="0" borderId="17" xfId="35" applyNumberFormat="1" applyFont="1" applyFill="1" applyBorder="1" applyAlignment="1">
      <alignment horizontal="center" vertical="center"/>
    </xf>
    <xf numFmtId="0" fontId="4" fillId="0" borderId="11" xfId="35" applyNumberFormat="1" applyFont="1" applyFill="1" applyBorder="1" applyAlignment="1">
      <alignment horizontal="center"/>
    </xf>
    <xf numFmtId="0" fontId="4" fillId="0" borderId="13" xfId="35" applyFont="1" applyFill="1" applyBorder="1" applyAlignment="1">
      <alignment horizontal="center" vertical="center"/>
    </xf>
    <xf numFmtId="2" fontId="4" fillId="0" borderId="17" xfId="35" applyNumberFormat="1" applyFont="1" applyFill="1" applyBorder="1" applyAlignment="1">
      <alignment horizontal="center"/>
    </xf>
    <xf numFmtId="0" fontId="4" fillId="0" borderId="20" xfId="35" applyFont="1" applyFill="1" applyBorder="1" applyAlignment="1">
      <alignment horizontal="center"/>
    </xf>
    <xf numFmtId="0" fontId="4" fillId="0" borderId="30" xfId="35" applyFont="1" applyFill="1" applyBorder="1" applyAlignment="1">
      <alignment horizontal="center" vertical="center"/>
    </xf>
    <xf numFmtId="0" fontId="4" fillId="0" borderId="12" xfId="35" applyFont="1" applyFill="1" applyBorder="1" applyAlignment="1">
      <alignment horizontal="left" vertical="center" wrapText="1"/>
    </xf>
    <xf numFmtId="0" fontId="4" fillId="0" borderId="14" xfId="35" applyFont="1" applyFill="1" applyBorder="1" applyAlignment="1">
      <alignment horizontal="center" vertical="center"/>
    </xf>
    <xf numFmtId="3" fontId="4" fillId="0" borderId="24" xfId="38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left" shrinkToFit="1"/>
    </xf>
    <xf numFmtId="1" fontId="4" fillId="0" borderId="0" xfId="35" applyNumberFormat="1" applyFont="1" applyFill="1" applyBorder="1" applyAlignment="1">
      <alignment horizontal="left" shrinkToFit="1"/>
    </xf>
    <xf numFmtId="6" fontId="4" fillId="0" borderId="20" xfId="35" applyNumberFormat="1" applyFont="1" applyFill="1" applyBorder="1" applyAlignment="1">
      <alignment horizontal="center"/>
    </xf>
    <xf numFmtId="0" fontId="4" fillId="0" borderId="18" xfId="35" applyNumberFormat="1" applyFont="1" applyFill="1" applyBorder="1" applyAlignment="1">
      <alignment horizontal="center" vertical="center"/>
    </xf>
    <xf numFmtId="0" fontId="4" fillId="0" borderId="29" xfId="35" applyFont="1" applyFill="1" applyBorder="1" applyAlignment="1">
      <alignment horizontal="center" vertical="center"/>
    </xf>
    <xf numFmtId="0" fontId="4" fillId="0" borderId="14" xfId="35" applyFont="1" applyFill="1" applyBorder="1" applyAlignment="1">
      <alignment horizontal="left" vertical="center"/>
    </xf>
    <xf numFmtId="0" fontId="4" fillId="0" borderId="13" xfId="35" applyFont="1" applyFill="1" applyBorder="1" applyAlignment="1">
      <alignment horizontal="left" vertical="center"/>
    </xf>
    <xf numFmtId="0" fontId="29" fillId="0" borderId="12" xfId="0" quotePrefix="1" applyNumberFormat="1" applyFont="1" applyFill="1" applyBorder="1"/>
    <xf numFmtId="0" fontId="29" fillId="0" borderId="24" xfId="0" applyNumberFormat="1" applyFont="1" applyFill="1" applyBorder="1" applyAlignment="1"/>
    <xf numFmtId="0" fontId="4" fillId="0" borderId="0" xfId="35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 shrinkToFit="1"/>
    </xf>
    <xf numFmtId="0" fontId="34" fillId="0" borderId="0" xfId="0" applyFont="1" applyAlignment="1">
      <alignment wrapText="1"/>
    </xf>
    <xf numFmtId="2" fontId="4" fillId="0" borderId="0" xfId="35" applyNumberFormat="1" applyFont="1" applyFill="1" applyBorder="1" applyAlignment="1">
      <alignment horizontal="center"/>
    </xf>
    <xf numFmtId="0" fontId="4" fillId="0" borderId="28" xfId="35" applyFont="1" applyFill="1" applyBorder="1" applyAlignment="1">
      <alignment horizontal="center"/>
    </xf>
    <xf numFmtId="0" fontId="10" fillId="0" borderId="0" xfId="0" quotePrefix="1" applyNumberFormat="1" applyFont="1" applyFill="1" applyAlignment="1">
      <alignment horizontal="left" vertical="center"/>
    </xf>
    <xf numFmtId="0" fontId="10" fillId="0" borderId="0" xfId="35" applyFont="1" applyFill="1" applyBorder="1" applyAlignment="1">
      <alignment horizontal="center" vertical="center" wrapText="1"/>
    </xf>
    <xf numFmtId="49" fontId="31" fillId="0" borderId="12" xfId="3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2" xfId="31" applyNumberFormat="1" applyFont="1" applyFill="1" applyBorder="1" applyAlignment="1" applyProtection="1">
      <alignment horizontal="center" vertical="center" wrapText="1" shrinkToFit="1"/>
    </xf>
    <xf numFmtId="0" fontId="29" fillId="0" borderId="24" xfId="0" applyNumberFormat="1" applyFont="1" applyFill="1" applyBorder="1" applyAlignment="1">
      <alignment vertical="center" shrinkToFit="1"/>
    </xf>
    <xf numFmtId="0" fontId="29" fillId="0" borderId="24" xfId="0" applyFont="1" applyFill="1" applyBorder="1" applyAlignment="1">
      <alignment vertical="center" shrinkToFit="1"/>
    </xf>
    <xf numFmtId="0" fontId="29" fillId="0" borderId="24" xfId="0" quotePrefix="1" applyNumberFormat="1" applyFont="1" applyFill="1" applyBorder="1" applyAlignment="1">
      <alignment vertical="center" shrinkToFit="1"/>
    </xf>
    <xf numFmtId="0" fontId="29" fillId="0" borderId="24" xfId="35" applyFont="1" applyFill="1" applyBorder="1" applyAlignment="1">
      <alignment vertical="center" shrinkToFit="1"/>
    </xf>
    <xf numFmtId="0" fontId="29" fillId="0" borderId="24" xfId="35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shrinkToFit="1"/>
    </xf>
    <xf numFmtId="0" fontId="29" fillId="0" borderId="0" xfId="0" quotePrefix="1" applyNumberFormat="1" applyFont="1" applyFill="1" applyBorder="1" applyAlignment="1">
      <alignment shrinkToFit="1"/>
    </xf>
    <xf numFmtId="0" fontId="9" fillId="0" borderId="0" xfId="35" applyFont="1" applyFill="1" applyBorder="1" applyAlignment="1">
      <alignment horizontal="center" vertical="center" shrinkToFit="1"/>
    </xf>
    <xf numFmtId="0" fontId="29" fillId="0" borderId="0" xfId="35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shrinkToFit="1"/>
    </xf>
    <xf numFmtId="0" fontId="29" fillId="0" borderId="0" xfId="0" applyNumberFormat="1" applyFont="1" applyFill="1" applyBorder="1" applyAlignment="1">
      <alignment vertical="center" shrinkToFit="1"/>
    </xf>
    <xf numFmtId="0" fontId="29" fillId="0" borderId="0" xfId="0" applyFont="1" applyFill="1" applyAlignment="1">
      <alignment shrinkToFit="1"/>
    </xf>
    <xf numFmtId="0" fontId="37" fillId="0" borderId="12" xfId="35" applyFont="1" applyFill="1" applyBorder="1" applyAlignment="1">
      <alignment horizontal="left" vertical="center" wrapText="1"/>
    </xf>
    <xf numFmtId="0" fontId="36" fillId="0" borderId="0" xfId="35" applyFont="1" applyFill="1" applyBorder="1" applyAlignment="1">
      <alignment vertical="center" shrinkToFit="1"/>
    </xf>
    <xf numFmtId="0" fontId="36" fillId="0" borderId="0" xfId="0" applyNumberFormat="1" applyFont="1" applyFill="1" applyBorder="1" applyAlignment="1">
      <alignment vertical="center" shrinkToFit="1"/>
    </xf>
    <xf numFmtId="0" fontId="5" fillId="0" borderId="0" xfId="35" applyFont="1" applyFill="1" applyAlignment="1"/>
    <xf numFmtId="0" fontId="5" fillId="0" borderId="12" xfId="35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shrinkToFit="1"/>
    </xf>
    <xf numFmtId="0" fontId="29" fillId="0" borderId="12" xfId="0" applyNumberFormat="1" applyFont="1" applyFill="1" applyBorder="1" applyAlignment="1">
      <alignment vertical="center" shrinkToFit="1"/>
    </xf>
    <xf numFmtId="0" fontId="29" fillId="0" borderId="24" xfId="0" quotePrefix="1" applyNumberFormat="1" applyFont="1" applyFill="1" applyBorder="1"/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4" xfId="0" quotePrefix="1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/>
    </xf>
    <xf numFmtId="0" fontId="0" fillId="0" borderId="15" xfId="0" quotePrefix="1" applyNumberFormat="1" applyFont="1" applyFill="1" applyBorder="1" applyAlignment="1">
      <alignment vertical="center" shrinkToFit="1"/>
    </xf>
    <xf numFmtId="0" fontId="29" fillId="0" borderId="25" xfId="0" quotePrefix="1" applyNumberFormat="1" applyFont="1" applyFill="1" applyBorder="1" applyAlignment="1">
      <alignment vertical="center" shrinkToFit="1"/>
    </xf>
    <xf numFmtId="0" fontId="4" fillId="0" borderId="0" xfId="0" quotePrefix="1" applyNumberFormat="1" applyFont="1" applyFill="1" applyAlignment="1">
      <alignment horizontal="left"/>
    </xf>
    <xf numFmtId="0" fontId="0" fillId="0" borderId="12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" fillId="0" borderId="12" xfId="35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31" xfId="35" applyFont="1" applyFill="1" applyBorder="1" applyAlignment="1">
      <alignment horizontal="center"/>
    </xf>
    <xf numFmtId="0" fontId="4" fillId="0" borderId="13" xfId="35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0" fontId="4" fillId="0" borderId="10" xfId="35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shrinkToFit="1"/>
    </xf>
    <xf numFmtId="0" fontId="5" fillId="0" borderId="12" xfId="0" applyFont="1" applyFill="1" applyBorder="1" applyAlignment="1">
      <alignment vertical="center" wrapText="1"/>
    </xf>
    <xf numFmtId="0" fontId="5" fillId="0" borderId="12" xfId="35" applyFont="1" applyFill="1" applyBorder="1" applyAlignment="1"/>
    <xf numFmtId="0" fontId="5" fillId="0" borderId="0" xfId="35" applyFont="1" applyFill="1" applyBorder="1" applyAlignment="1"/>
    <xf numFmtId="0" fontId="30" fillId="0" borderId="24" xfId="0" applyFont="1" applyFill="1" applyBorder="1" applyAlignment="1">
      <alignment horizontal="center" vertical="top" wrapText="1" shrinkToFit="1"/>
    </xf>
    <xf numFmtId="0" fontId="0" fillId="0" borderId="24" xfId="0" applyFont="1" applyFill="1" applyBorder="1" applyAlignment="1">
      <alignment horizontal="center" shrinkToFit="1"/>
    </xf>
    <xf numFmtId="0" fontId="0" fillId="0" borderId="24" xfId="0" applyNumberFormat="1" applyFont="1" applyFill="1" applyBorder="1" applyAlignment="1">
      <alignment horizontal="center" shrinkToFit="1"/>
    </xf>
    <xf numFmtId="0" fontId="0" fillId="0" borderId="25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quotePrefix="1" applyNumberFormat="1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17" xfId="0" applyNumberFormat="1" applyFont="1" applyFill="1" applyBorder="1" applyAlignment="1">
      <alignment horizontal="center" vertical="center"/>
    </xf>
    <xf numFmtId="0" fontId="5" fillId="0" borderId="0" xfId="35" applyFont="1" applyFill="1" applyBorder="1" applyAlignment="1">
      <alignment horizontal="center"/>
    </xf>
    <xf numFmtId="0" fontId="4" fillId="0" borderId="0" xfId="35" applyNumberFormat="1" applyFont="1" applyFill="1" applyBorder="1" applyAlignment="1">
      <alignment horizontal="left"/>
    </xf>
    <xf numFmtId="0" fontId="0" fillId="0" borderId="0" xfId="0" quotePrefix="1" applyNumberFormat="1" applyFont="1" applyFill="1" applyBorder="1" applyAlignment="1"/>
    <xf numFmtId="0" fontId="4" fillId="0" borderId="23" xfId="35" applyNumberFormat="1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 vertical="center" wrapText="1" shrinkToFit="1"/>
    </xf>
    <xf numFmtId="0" fontId="0" fillId="0" borderId="24" xfId="0" quotePrefix="1" applyNumberFormat="1" applyFont="1" applyFill="1" applyBorder="1" applyAlignment="1">
      <alignment horizontal="left" shrinkToFit="1"/>
    </xf>
    <xf numFmtId="0" fontId="10" fillId="0" borderId="12" xfId="35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left" shrinkToFit="1"/>
    </xf>
    <xf numFmtId="0" fontId="4" fillId="0" borderId="24" xfId="0" quotePrefix="1" applyNumberFormat="1" applyFont="1" applyFill="1" applyBorder="1" applyAlignment="1">
      <alignment horizontal="left"/>
    </xf>
    <xf numFmtId="0" fontId="4" fillId="0" borderId="24" xfId="0" applyFont="1" applyFill="1" applyBorder="1"/>
    <xf numFmtId="0" fontId="4" fillId="0" borderId="0" xfId="0" quotePrefix="1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/>
    <xf numFmtId="0" fontId="0" fillId="25" borderId="18" xfId="0" applyFont="1" applyFill="1" applyBorder="1" applyAlignment="1">
      <alignment horizontal="center" shrinkToFit="1"/>
    </xf>
    <xf numFmtId="1" fontId="0" fillId="25" borderId="17" xfId="0" applyNumberFormat="1" applyFont="1" applyFill="1" applyBorder="1" applyAlignment="1">
      <alignment horizontal="center" shrinkToFit="1"/>
    </xf>
    <xf numFmtId="164" fontId="4" fillId="0" borderId="0" xfId="35" applyNumberFormat="1" applyFont="1" applyFill="1" applyBorder="1" applyAlignment="1">
      <alignment horizontal="center"/>
    </xf>
    <xf numFmtId="0" fontId="4" fillId="0" borderId="12" xfId="35" applyNumberFormat="1" applyFont="1" applyFill="1" applyBorder="1" applyAlignment="1">
      <alignment horizontal="center"/>
    </xf>
    <xf numFmtId="0" fontId="4" fillId="0" borderId="24" xfId="35" applyNumberFormat="1" applyFont="1" applyFill="1" applyBorder="1" applyAlignment="1">
      <alignment horizontal="center"/>
    </xf>
    <xf numFmtId="0" fontId="4" fillId="0" borderId="0" xfId="35" applyFont="1" applyFill="1" applyBorder="1" applyAlignment="1">
      <alignment horizontal="center" vertical="center"/>
    </xf>
    <xf numFmtId="0" fontId="4" fillId="0" borderId="12" xfId="35" applyFont="1" applyFill="1" applyBorder="1" applyAlignment="1">
      <alignment horizontal="center" vertical="center"/>
    </xf>
    <xf numFmtId="0" fontId="4" fillId="0" borderId="17" xfId="35" applyFont="1" applyFill="1" applyBorder="1" applyAlignment="1">
      <alignment horizontal="center" vertical="center"/>
    </xf>
    <xf numFmtId="0" fontId="37" fillId="0" borderId="0" xfId="35" applyFont="1" applyFill="1" applyBorder="1" applyAlignment="1">
      <alignment horizontal="left" vertical="center" wrapText="1"/>
    </xf>
    <xf numFmtId="49" fontId="10" fillId="0" borderId="0" xfId="35" applyNumberFormat="1" applyFont="1" applyFill="1" applyBorder="1" applyAlignment="1">
      <alignment horizontal="center" vertical="center" wrapText="1"/>
    </xf>
    <xf numFmtId="0" fontId="31" fillId="0" borderId="0" xfId="35" applyFont="1" applyFill="1" applyBorder="1" applyAlignment="1">
      <alignment horizontal="center" vertical="center" wrapText="1"/>
    </xf>
    <xf numFmtId="0" fontId="31" fillId="0" borderId="0" xfId="31" applyNumberFormat="1" applyFont="1" applyFill="1" applyBorder="1" applyAlignment="1">
      <alignment horizontal="center" vertical="center" wrapText="1" shrinkToFit="1"/>
    </xf>
    <xf numFmtId="0" fontId="2" fillId="0" borderId="0" xfId="0" quotePrefix="1" applyNumberFormat="1" applyFont="1" applyFill="1" applyBorder="1" applyAlignment="1">
      <alignment vertical="center" shrinkToFit="1"/>
    </xf>
    <xf numFmtId="0" fontId="29" fillId="0" borderId="0" xfId="0" quotePrefix="1" applyNumberFormat="1" applyFont="1" applyFill="1" applyBorder="1" applyAlignment="1">
      <alignment vertical="center" shrinkToFit="1"/>
    </xf>
    <xf numFmtId="0" fontId="36" fillId="0" borderId="0" xfId="0" quotePrefix="1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29" fillId="0" borderId="0" xfId="35" applyFont="1" applyFill="1" applyBorder="1" applyAlignment="1">
      <alignment horizontal="left" vertical="center" shrinkToFit="1"/>
    </xf>
    <xf numFmtId="0" fontId="36" fillId="0" borderId="0" xfId="35" applyFont="1" applyFill="1" applyBorder="1" applyAlignment="1">
      <alignment horizontal="left" vertical="center" shrinkToFit="1"/>
    </xf>
    <xf numFmtId="0" fontId="10" fillId="0" borderId="12" xfId="35" applyFont="1" applyFill="1" applyBorder="1" applyAlignment="1">
      <alignment horizontal="center" vertical="center" shrinkToFit="1"/>
    </xf>
    <xf numFmtId="0" fontId="10" fillId="0" borderId="12" xfId="0" quotePrefix="1" applyNumberFormat="1" applyFont="1" applyFill="1" applyBorder="1" applyAlignment="1">
      <alignment horizontal="center" vertical="center" shrinkToFit="1"/>
    </xf>
    <xf numFmtId="0" fontId="10" fillId="0" borderId="12" xfId="35" applyFont="1" applyFill="1" applyBorder="1" applyAlignment="1">
      <alignment horizontal="center" vertical="center" wrapText="1" shrinkToFit="1"/>
    </xf>
    <xf numFmtId="0" fontId="10" fillId="0" borderId="12" xfId="35" applyFont="1" applyFill="1" applyBorder="1" applyAlignment="1">
      <alignment horizontal="center" vertical="center" wrapText="1"/>
    </xf>
    <xf numFmtId="49" fontId="10" fillId="0" borderId="12" xfId="35" applyNumberFormat="1" applyFont="1" applyFill="1" applyBorder="1" applyAlignment="1">
      <alignment horizontal="center" vertical="center" wrapText="1" shrinkToFit="1"/>
    </xf>
    <xf numFmtId="0" fontId="38" fillId="0" borderId="12" xfId="31" applyFont="1" applyFill="1" applyBorder="1" applyAlignment="1">
      <alignment horizontal="left" vertical="center" wrapText="1"/>
    </xf>
    <xf numFmtId="49" fontId="10" fillId="0" borderId="12" xfId="35" applyNumberFormat="1" applyFont="1" applyFill="1" applyBorder="1" applyAlignment="1">
      <alignment horizontal="center" vertical="center" shrinkToFit="1"/>
    </xf>
    <xf numFmtId="0" fontId="3" fillId="0" borderId="12" xfId="3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40" fillId="0" borderId="12" xfId="3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 shrinkToFit="1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31" applyFill="1" applyBorder="1" applyAlignment="1" applyProtection="1">
      <alignment horizontal="center" vertical="center" wrapText="1"/>
    </xf>
    <xf numFmtId="49" fontId="10" fillId="0" borderId="12" xfId="0" quotePrefix="1" applyNumberFormat="1" applyFont="1" applyFill="1" applyBorder="1" applyAlignment="1">
      <alignment horizontal="center" vertical="center" wrapText="1" shrinkToFit="1"/>
    </xf>
    <xf numFmtId="0" fontId="10" fillId="0" borderId="12" xfId="0" quotePrefix="1" applyNumberFormat="1" applyFont="1" applyFill="1" applyBorder="1" applyAlignment="1">
      <alignment horizontal="center" vertical="center" wrapText="1" shrinkToFit="1"/>
    </xf>
    <xf numFmtId="49" fontId="10" fillId="0" borderId="12" xfId="35" applyNumberFormat="1" applyFont="1" applyFill="1" applyBorder="1" applyAlignment="1">
      <alignment horizontal="center" vertical="center" wrapText="1"/>
    </xf>
    <xf numFmtId="0" fontId="31" fillId="0" borderId="12" xfId="31" applyFont="1" applyFill="1" applyBorder="1" applyAlignment="1">
      <alignment horizontal="center" vertical="center" wrapText="1"/>
    </xf>
    <xf numFmtId="49" fontId="35" fillId="0" borderId="12" xfId="37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36" applyNumberFormat="1" applyFont="1" applyFill="1" applyBorder="1" applyAlignment="1" applyProtection="1">
      <alignment horizontal="center" wrapText="1"/>
      <protection locked="0"/>
    </xf>
    <xf numFmtId="0" fontId="1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31" applyFont="1" applyFill="1" applyBorder="1" applyAlignment="1">
      <alignment horizontal="left" vertical="center" wrapText="1"/>
    </xf>
    <xf numFmtId="0" fontId="10" fillId="0" borderId="12" xfId="35" applyNumberFormat="1" applyFont="1" applyFill="1" applyBorder="1" applyAlignment="1">
      <alignment horizontal="center" vertical="center"/>
    </xf>
    <xf numFmtId="0" fontId="32" fillId="0" borderId="12" xfId="35" applyFont="1" applyFill="1" applyBorder="1" applyAlignment="1">
      <alignment horizontal="center" vertical="center" wrapText="1" shrinkToFit="1"/>
    </xf>
    <xf numFmtId="0" fontId="37" fillId="0" borderId="12" xfId="35" applyFont="1" applyFill="1" applyBorder="1" applyAlignment="1">
      <alignment horizontal="left" vertical="center" wrapText="1" shrinkToFit="1"/>
    </xf>
    <xf numFmtId="0" fontId="3" fillId="0" borderId="12" xfId="3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31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36" applyNumberFormat="1" applyFont="1" applyFill="1" applyBorder="1" applyAlignment="1" applyProtection="1">
      <alignment horizontal="center" wrapText="1"/>
      <protection locked="0"/>
    </xf>
    <xf numFmtId="0" fontId="3" fillId="0" borderId="12" xfId="3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/>
    <xf numFmtId="3" fontId="28" fillId="0" borderId="0" xfId="38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quotePrefix="1" applyNumberFormat="1" applyFont="1" applyFill="1" applyBorder="1"/>
    <xf numFmtId="0" fontId="0" fillId="0" borderId="0" xfId="0" applyNumberFormat="1" applyFont="1" applyFill="1" applyBorder="1" applyAlignment="1"/>
    <xf numFmtId="0" fontId="4" fillId="0" borderId="10" xfId="35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0" xfId="0" quotePrefix="1" applyNumberFormat="1" applyFont="1" applyFill="1" applyAlignment="1">
      <alignment horizontal="left"/>
    </xf>
    <xf numFmtId="0" fontId="4" fillId="0" borderId="18" xfId="35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quotePrefix="1" applyNumberFormat="1" applyFont="1" applyFill="1" applyBorder="1" applyAlignment="1">
      <alignment horizontal="left"/>
    </xf>
    <xf numFmtId="0" fontId="4" fillId="0" borderId="12" xfId="0" quotePrefix="1" applyNumberFormat="1" applyFont="1" applyFill="1" applyBorder="1" applyAlignment="1">
      <alignment horizontal="left" vertical="center"/>
    </xf>
    <xf numFmtId="0" fontId="0" fillId="0" borderId="12" xfId="0" quotePrefix="1" applyNumberFormat="1" applyFont="1" applyFill="1" applyBorder="1" applyAlignment="1">
      <alignment horizontal="left" shrinkToFit="1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 vertical="center"/>
    </xf>
    <xf numFmtId="0" fontId="4" fillId="0" borderId="12" xfId="0" quotePrefix="1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11" xfId="35" applyFont="1" applyFill="1" applyBorder="1" applyAlignment="1">
      <alignment horizontal="center" vertical="center"/>
    </xf>
    <xf numFmtId="0" fontId="4" fillId="0" borderId="0" xfId="35" applyFont="1" applyFill="1" applyAlignment="1"/>
    <xf numFmtId="0" fontId="4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0" fillId="0" borderId="24" xfId="0" quotePrefix="1" applyNumberFormat="1" applyFont="1" applyFill="1" applyBorder="1" applyAlignment="1"/>
    <xf numFmtId="0" fontId="1" fillId="0" borderId="12" xfId="0" applyNumberFormat="1" applyFont="1" applyFill="1" applyBorder="1" applyAlignment="1">
      <alignment horizontal="center"/>
    </xf>
    <xf numFmtId="0" fontId="5" fillId="0" borderId="14" xfId="35" applyFont="1" applyFill="1" applyBorder="1" applyAlignment="1">
      <alignment horizontal="center" vertical="center"/>
    </xf>
    <xf numFmtId="0" fontId="5" fillId="0" borderId="14" xfId="35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2" xfId="35" applyFont="1" applyFill="1" applyBorder="1" applyAlignment="1">
      <alignment horizontal="center"/>
    </xf>
    <xf numFmtId="0" fontId="5" fillId="0" borderId="11" xfId="35" applyFont="1" applyFill="1" applyBorder="1" applyAlignment="1">
      <alignment horizontal="center"/>
    </xf>
    <xf numFmtId="2" fontId="5" fillId="0" borderId="22" xfId="35" applyNumberFormat="1" applyFont="1" applyFill="1" applyBorder="1" applyAlignment="1">
      <alignment horizontal="center"/>
    </xf>
    <xf numFmtId="0" fontId="5" fillId="0" borderId="10" xfId="35" applyFont="1" applyFill="1" applyBorder="1" applyAlignment="1">
      <alignment horizontal="center"/>
    </xf>
    <xf numFmtId="2" fontId="4" fillId="0" borderId="20" xfId="35" applyNumberFormat="1" applyFont="1" applyFill="1" applyBorder="1" applyAlignment="1">
      <alignment horizontal="center" vertical="center" wrapText="1"/>
    </xf>
    <xf numFmtId="2" fontId="4" fillId="0" borderId="20" xfId="35" applyNumberFormat="1" applyFont="1" applyFill="1" applyBorder="1" applyAlignment="1">
      <alignment horizontal="center"/>
    </xf>
    <xf numFmtId="2" fontId="4" fillId="0" borderId="21" xfId="35" applyNumberFormat="1" applyFont="1" applyFill="1" applyBorder="1" applyAlignment="1">
      <alignment horizontal="center" vertical="center"/>
    </xf>
    <xf numFmtId="2" fontId="4" fillId="0" borderId="12" xfId="35" applyNumberFormat="1" applyFont="1" applyFill="1" applyBorder="1" applyAlignment="1">
      <alignment horizontal="center"/>
    </xf>
    <xf numFmtId="2" fontId="4" fillId="0" borderId="12" xfId="35" applyNumberFormat="1" applyFont="1" applyFill="1" applyBorder="1" applyAlignment="1">
      <alignment horizontal="center" vertical="center"/>
    </xf>
    <xf numFmtId="2" fontId="4" fillId="0" borderId="20" xfId="35" applyNumberFormat="1" applyFont="1" applyFill="1" applyBorder="1" applyAlignment="1">
      <alignment horizontal="center" vertical="center"/>
    </xf>
    <xf numFmtId="2" fontId="4" fillId="0" borderId="11" xfId="35" applyNumberFormat="1" applyFont="1" applyFill="1" applyBorder="1" applyAlignment="1">
      <alignment horizontal="center"/>
    </xf>
    <xf numFmtId="2" fontId="5" fillId="0" borderId="21" xfId="35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22" xfId="35" applyNumberFormat="1" applyFont="1" applyFill="1" applyBorder="1" applyAlignment="1">
      <alignment horizontal="center"/>
    </xf>
    <xf numFmtId="0" fontId="4" fillId="0" borderId="27" xfId="35" applyFont="1" applyFill="1" applyBorder="1" applyAlignment="1">
      <alignment horizontal="center"/>
    </xf>
    <xf numFmtId="164" fontId="4" fillId="0" borderId="12" xfId="35" applyNumberFormat="1" applyFont="1" applyFill="1" applyBorder="1" applyAlignment="1">
      <alignment horizontal="center"/>
    </xf>
    <xf numFmtId="164" fontId="4" fillId="0" borderId="11" xfId="35" applyNumberFormat="1" applyFont="1" applyFill="1" applyBorder="1" applyAlignment="1">
      <alignment horizontal="center"/>
    </xf>
    <xf numFmtId="164" fontId="4" fillId="0" borderId="10" xfId="35" applyNumberFormat="1" applyFont="1" applyFill="1" applyBorder="1" applyAlignment="1">
      <alignment horizontal="center"/>
    </xf>
    <xf numFmtId="0" fontId="4" fillId="0" borderId="17" xfId="35" applyNumberFormat="1" applyFont="1" applyFill="1" applyBorder="1" applyAlignment="1">
      <alignment horizontal="center" vertical="center" wrapText="1"/>
    </xf>
    <xf numFmtId="164" fontId="5" fillId="0" borderId="12" xfId="35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2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2" xfId="0" applyNumberFormat="1" applyFont="1" applyFill="1" applyBorder="1"/>
    <xf numFmtId="0" fontId="0" fillId="0" borderId="2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5" fillId="0" borderId="20" xfId="35" applyNumberFormat="1" applyFont="1" applyFill="1" applyBorder="1" applyAlignment="1">
      <alignment horizontal="center" vertical="center"/>
    </xf>
    <xf numFmtId="0" fontId="4" fillId="0" borderId="14" xfId="35" applyNumberFormat="1" applyFont="1" applyFill="1" applyBorder="1" applyAlignment="1">
      <alignment horizontal="center" vertical="center"/>
    </xf>
    <xf numFmtId="164" fontId="4" fillId="0" borderId="14" xfId="35" applyNumberFormat="1" applyFont="1" applyFill="1" applyBorder="1" applyAlignment="1">
      <alignment horizontal="center" vertical="center"/>
    </xf>
    <xf numFmtId="164" fontId="4" fillId="0" borderId="14" xfId="35" applyNumberFormat="1" applyFont="1" applyFill="1" applyBorder="1" applyAlignment="1">
      <alignment horizontal="center"/>
    </xf>
    <xf numFmtId="0" fontId="4" fillId="0" borderId="19" xfId="35" applyNumberFormat="1" applyFont="1" applyFill="1" applyBorder="1" applyAlignment="1">
      <alignment horizontal="center" vertical="center"/>
    </xf>
    <xf numFmtId="164" fontId="4" fillId="0" borderId="13" xfId="35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26" xfId="0" applyFont="1" applyFill="1" applyBorder="1" applyAlignment="1">
      <alignment horizontal="center"/>
    </xf>
    <xf numFmtId="0" fontId="4" fillId="0" borderId="10" xfId="35" applyFont="1" applyFill="1" applyBorder="1"/>
    <xf numFmtId="0" fontId="0" fillId="0" borderId="10" xfId="0" applyFont="1" applyFill="1" applyBorder="1"/>
    <xf numFmtId="0" fontId="0" fillId="0" borderId="0" xfId="0" applyFont="1" applyFill="1" applyAlignment="1">
      <alignment horizontal="left"/>
    </xf>
    <xf numFmtId="0" fontId="4" fillId="0" borderId="11" xfId="35" applyNumberFormat="1" applyFont="1" applyFill="1" applyBorder="1" applyAlignment="1">
      <alignment horizontal="center" vertical="center"/>
    </xf>
    <xf numFmtId="0" fontId="4" fillId="0" borderId="20" xfId="35" applyNumberFormat="1" applyFont="1" applyFill="1" applyBorder="1" applyAlignment="1">
      <alignment horizontal="center" vertical="center"/>
    </xf>
    <xf numFmtId="164" fontId="4" fillId="0" borderId="12" xfId="35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11" xfId="35" applyNumberFormat="1" applyFont="1" applyFill="1" applyBorder="1" applyAlignment="1">
      <alignment horizontal="left"/>
    </xf>
    <xf numFmtId="0" fontId="4" fillId="0" borderId="23" xfId="35" applyNumberFormat="1" applyFont="1" applyFill="1" applyBorder="1" applyAlignment="1">
      <alignment horizontal="center"/>
    </xf>
    <xf numFmtId="0" fontId="4" fillId="0" borderId="10" xfId="35" applyNumberFormat="1" applyFont="1" applyFill="1" applyBorder="1" applyAlignment="1">
      <alignment horizontal="left"/>
    </xf>
    <xf numFmtId="0" fontId="0" fillId="0" borderId="0" xfId="0" applyFont="1" applyFill="1" applyBorder="1"/>
    <xf numFmtId="1" fontId="0" fillId="0" borderId="15" xfId="0" quotePrefix="1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vertical="top" shrinkToFit="1"/>
    </xf>
    <xf numFmtId="0" fontId="0" fillId="0" borderId="17" xfId="0" applyFont="1" applyFill="1" applyBorder="1" applyAlignment="1">
      <alignment vertical="top" shrinkToFit="1"/>
    </xf>
    <xf numFmtId="0" fontId="0" fillId="0" borderId="0" xfId="0" applyFont="1" applyFill="1" applyAlignment="1">
      <alignment vertical="top" shrinkToFit="1"/>
    </xf>
    <xf numFmtId="1" fontId="0" fillId="0" borderId="15" xfId="0" quotePrefix="1" applyNumberFormat="1" applyFont="1" applyFill="1" applyBorder="1" applyAlignment="1">
      <alignment horizontal="left" shrinkToFit="1"/>
    </xf>
    <xf numFmtId="0" fontId="0" fillId="0" borderId="17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4" fillId="0" borderId="24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shrinkToFit="1"/>
    </xf>
    <xf numFmtId="0" fontId="4" fillId="0" borderId="15" xfId="0" quotePrefix="1" applyNumberFormat="1" applyFont="1" applyFill="1" applyBorder="1" applyAlignment="1">
      <alignment horizontal="left" vertical="center"/>
    </xf>
    <xf numFmtId="0" fontId="4" fillId="0" borderId="24" xfId="0" quotePrefix="1" applyNumberFormat="1" applyFont="1" applyFill="1" applyBorder="1" applyAlignment="1">
      <alignment horizontal="left" vertical="center"/>
    </xf>
    <xf numFmtId="1" fontId="0" fillId="0" borderId="24" xfId="0" quotePrefix="1" applyNumberFormat="1" applyFont="1" applyFill="1" applyBorder="1" applyAlignment="1">
      <alignment horizontal="left" shrinkToFit="1"/>
    </xf>
    <xf numFmtId="0" fontId="4" fillId="0" borderId="24" xfId="0" quotePrefix="1" applyNumberFormat="1" applyFont="1" applyFill="1" applyBorder="1" applyAlignment="1">
      <alignment horizontal="left" shrinkToFit="1"/>
    </xf>
    <xf numFmtId="0" fontId="0" fillId="0" borderId="15" xfId="0" quotePrefix="1" applyNumberFormat="1" applyFont="1" applyFill="1" applyBorder="1" applyAlignment="1">
      <alignment horizontal="left" shrinkToFit="1"/>
    </xf>
    <xf numFmtId="2" fontId="0" fillId="0" borderId="15" xfId="0" quotePrefix="1" applyNumberFormat="1" applyFont="1" applyFill="1" applyBorder="1" applyAlignment="1">
      <alignment shrinkToFit="1"/>
    </xf>
    <xf numFmtId="2" fontId="0" fillId="0" borderId="24" xfId="0" quotePrefix="1" applyNumberFormat="1" applyFont="1" applyFill="1" applyBorder="1" applyAlignment="1">
      <alignment horizontal="left" shrinkToFit="1"/>
    </xf>
    <xf numFmtId="3" fontId="4" fillId="0" borderId="0" xfId="38" applyNumberFormat="1" applyFont="1" applyBorder="1" applyAlignment="1" applyProtection="1">
      <alignment horizontal="right" vertical="center" wrapText="1"/>
    </xf>
    <xf numFmtId="0" fontId="0" fillId="0" borderId="0" xfId="0" applyFont="1" applyFill="1" applyBorder="1" applyAlignment="1">
      <alignment shrinkToFit="1"/>
    </xf>
    <xf numFmtId="0" fontId="4" fillId="0" borderId="24" xfId="38" applyFont="1" applyBorder="1" applyAlignment="1" applyProtection="1">
      <alignment horizontal="right" vertical="center" wrapText="1"/>
    </xf>
    <xf numFmtId="1" fontId="0" fillId="0" borderId="16" xfId="0" quotePrefix="1" applyNumberFormat="1" applyFont="1" applyFill="1" applyBorder="1" applyAlignment="1">
      <alignment horizontal="left" shrinkToFit="1"/>
    </xf>
    <xf numFmtId="0" fontId="0" fillId="0" borderId="25" xfId="0" quotePrefix="1" applyNumberFormat="1" applyFont="1" applyFill="1" applyBorder="1" applyAlignment="1">
      <alignment vertical="center" shrinkToFit="1"/>
    </xf>
    <xf numFmtId="3" fontId="4" fillId="0" borderId="25" xfId="38" applyNumberFormat="1" applyFont="1" applyBorder="1" applyAlignment="1" applyProtection="1">
      <alignment horizontal="right" vertical="center" wrapText="1"/>
    </xf>
    <xf numFmtId="0" fontId="0" fillId="0" borderId="25" xfId="0" quotePrefix="1" applyNumberFormat="1" applyFont="1" applyFill="1" applyBorder="1" applyAlignment="1">
      <alignment horizontal="left" shrinkToFit="1"/>
    </xf>
    <xf numFmtId="1" fontId="4" fillId="0" borderId="25" xfId="38" applyNumberFormat="1" applyFont="1" applyFill="1" applyBorder="1" applyAlignment="1">
      <alignment shrinkToFit="1"/>
    </xf>
    <xf numFmtId="1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3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right" shrinkToFit="1"/>
    </xf>
    <xf numFmtId="0" fontId="0" fillId="24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shrinkToFit="1"/>
    </xf>
    <xf numFmtId="3" fontId="0" fillId="0" borderId="0" xfId="0" applyNumberFormat="1" applyFont="1" applyFill="1" applyBorder="1" applyAlignment="1">
      <alignment shrinkToFit="1"/>
    </xf>
    <xf numFmtId="10" fontId="0" fillId="0" borderId="0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quotePrefix="1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1" fontId="0" fillId="0" borderId="0" xfId="0" quotePrefix="1" applyNumberFormat="1" applyFont="1" applyFill="1" applyBorder="1" applyAlignment="1">
      <alignment horizontal="left" shrinkToFit="1"/>
    </xf>
    <xf numFmtId="0" fontId="4" fillId="0" borderId="0" xfId="35" applyFont="1" applyFill="1" applyBorder="1" applyAlignment="1">
      <alignment vertical="center" shrinkToFit="1"/>
    </xf>
    <xf numFmtId="1" fontId="4" fillId="0" borderId="0" xfId="0" quotePrefix="1" applyNumberFormat="1" applyFont="1" applyFill="1" applyBorder="1" applyAlignment="1">
      <alignment horizontal="left" shrinkToFit="1"/>
    </xf>
    <xf numFmtId="0" fontId="0" fillId="0" borderId="16" xfId="0" quotePrefix="1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left" shrinkToFit="1"/>
    </xf>
    <xf numFmtId="1" fontId="0" fillId="0" borderId="0" xfId="0" quotePrefix="1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9" fontId="0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left" shrinkToFit="1"/>
    </xf>
    <xf numFmtId="0" fontId="42" fillId="0" borderId="0" xfId="0" applyFont="1" applyFill="1" applyBorder="1" applyAlignment="1">
      <alignment shrinkToFit="1"/>
    </xf>
    <xf numFmtId="0" fontId="34" fillId="0" borderId="0" xfId="34" applyFont="1" applyFill="1" applyBorder="1" applyAlignment="1">
      <alignment shrinkToFit="1"/>
    </xf>
    <xf numFmtId="0" fontId="34" fillId="0" borderId="0" xfId="0" applyFont="1" applyFill="1" applyBorder="1" applyAlignment="1">
      <alignment shrinkToFit="1"/>
    </xf>
    <xf numFmtId="0" fontId="34" fillId="0" borderId="0" xfId="0" quotePrefix="1" applyNumberFormat="1" applyFont="1" applyFill="1" applyBorder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4" fillId="0" borderId="13" xfId="35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top"/>
    </xf>
    <xf numFmtId="0" fontId="4" fillId="0" borderId="13" xfId="35" applyFont="1" applyFill="1" applyBorder="1" applyAlignment="1">
      <alignment horizontal="center"/>
    </xf>
    <xf numFmtId="0" fontId="4" fillId="0" borderId="13" xfId="35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3" xfId="35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4" fillId="0" borderId="0" xfId="35" applyFont="1" applyFill="1" applyAlignment="1">
      <alignment horizontal="center"/>
    </xf>
    <xf numFmtId="0" fontId="4" fillId="0" borderId="0" xfId="35" applyFont="1" applyFill="1" applyBorder="1" applyAlignment="1">
      <alignment horizontal="left" vertical="top" wrapText="1"/>
    </xf>
    <xf numFmtId="0" fontId="4" fillId="0" borderId="0" xfId="35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top"/>
    </xf>
    <xf numFmtId="0" fontId="4" fillId="0" borderId="12" xfId="35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35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0" fillId="0" borderId="12" xfId="35" applyFont="1" applyFill="1" applyBorder="1" applyAlignment="1">
      <alignment horizontal="left" vertical="center" wrapText="1"/>
    </xf>
  </cellXfs>
  <cellStyles count="5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 2" xfId="33"/>
    <cellStyle name="Normal 34" xfId="34"/>
    <cellStyle name="Normal_autres SPANC" xfId="35"/>
    <cellStyle name="Normal_coordonnées" xfId="36"/>
    <cellStyle name="Normal_coordonnées_1" xfId="37"/>
    <cellStyle name="Normal_liste communes" xfId="38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 1" xfId="43"/>
    <cellStyle name="Titre 1" xfId="44" builtinId="16" customBuiltin="1"/>
    <cellStyle name="Titre 2" xfId="45" builtinId="17" customBuiltin="1"/>
    <cellStyle name="Titre 3" xfId="46" builtinId="18" customBuiltin="1"/>
    <cellStyle name="Titre 4" xfId="47" builtinId="19" customBuiltin="1"/>
    <cellStyle name="Total" xfId="48" builtinId="25" customBuiltin="1"/>
    <cellStyle name="Vérification" xfId="49" builtinId="2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FF"/>
      <color rgb="FF99FF33"/>
      <color rgb="FF66FF33"/>
      <color rgb="FF00CC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égral">
  <a:themeElements>
    <a:clrScheme name="ANC_1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33CCCC"/>
      </a:accent1>
      <a:accent2>
        <a:srgbClr val="75A3FF"/>
      </a:accent2>
      <a:accent3>
        <a:srgbClr val="5BFFFF"/>
      </a:accent3>
      <a:accent4>
        <a:srgbClr val="ADFF5B"/>
      </a:accent4>
      <a:accent5>
        <a:srgbClr val="FFFF00"/>
      </a:accent5>
      <a:accent6>
        <a:srgbClr val="FF9966"/>
      </a:accent6>
      <a:hlink>
        <a:srgbClr val="FF66CC"/>
      </a:hlink>
      <a:folHlink>
        <a:srgbClr val="B2B2B2"/>
      </a:folHlink>
    </a:clrScheme>
    <a:fontScheme name="ANC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Inté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irie.chevagny.chevrieres@wanadoo.fr" TargetMode="External"/><Relationship Id="rId18" Type="http://schemas.openxmlformats.org/officeDocument/2006/relationships/hyperlink" Target="http://www.grandautunoismorvan.fr/" TargetMode="External"/><Relationship Id="rId26" Type="http://schemas.openxmlformats.org/officeDocument/2006/relationships/hyperlink" Target="http://www.vergisson.fr/index.php" TargetMode="External"/><Relationship Id="rId39" Type="http://schemas.openxmlformats.org/officeDocument/2006/relationships/hyperlink" Target="mailto:assainissement.mairielarochevineuse@wanadoo.fr" TargetMode="External"/><Relationship Id="rId21" Type="http://schemas.openxmlformats.org/officeDocument/2006/relationships/hyperlink" Target="http://www.spancduclunisois.fr/" TargetMode="External"/><Relationship Id="rId34" Type="http://schemas.openxmlformats.org/officeDocument/2006/relationships/hyperlink" Target="mailto:mairie@saintmartinbelleroche.fr" TargetMode="External"/><Relationship Id="rId42" Type="http://schemas.openxmlformats.org/officeDocument/2006/relationships/hyperlink" Target="mailto:mairiedefleury@wanadoo.fr" TargetMode="External"/><Relationship Id="rId47" Type="http://schemas.openxmlformats.org/officeDocument/2006/relationships/hyperlink" Target="mailto:mairie-stefoy2@wanadoo.fr" TargetMode="External"/><Relationship Id="rId50" Type="http://schemas.openxmlformats.org/officeDocument/2006/relationships/hyperlink" Target="mailto:mougel.emi@hotmail.frvictoria.ducos-sirtom.chagny@orange.frsirtom.chagny@wanadoo.fr" TargetMode="External"/><Relationship Id="rId55" Type="http://schemas.openxmlformats.org/officeDocument/2006/relationships/hyperlink" Target="mailto:mairie.st-germain-en-brionnais@wanadoo.fr" TargetMode="External"/><Relationship Id="rId63" Type="http://schemas.openxmlformats.org/officeDocument/2006/relationships/hyperlink" Target="mailto:spanc@legrandcharolais.fr" TargetMode="External"/><Relationship Id="rId7" Type="http://schemas.openxmlformats.org/officeDocument/2006/relationships/hyperlink" Target="http://www.mairie-senozan.fr/" TargetMode="External"/><Relationship Id="rId2" Type="http://schemas.openxmlformats.org/officeDocument/2006/relationships/hyperlink" Target="mailto:accueil@ccmt71.fr" TargetMode="External"/><Relationship Id="rId16" Type="http://schemas.openxmlformats.org/officeDocument/2006/relationships/hyperlink" Target="http://www.cc-entresaoneetgrosne.fr/actualites/index.html" TargetMode="External"/><Relationship Id="rId20" Type="http://schemas.openxmlformats.org/officeDocument/2006/relationships/hyperlink" Target="http://www.cc-somme-et-loire.fr/" TargetMode="External"/><Relationship Id="rId29" Type="http://schemas.openxmlformats.org/officeDocument/2006/relationships/hyperlink" Target="http://www.legrandchalon.fr/" TargetMode="External"/><Relationship Id="rId41" Type="http://schemas.openxmlformats.org/officeDocument/2006/relationships/hyperlink" Target="mailto:spanc.louhans@orange.fr" TargetMode="External"/><Relationship Id="rId54" Type="http://schemas.openxmlformats.org/officeDocument/2006/relationships/hyperlink" Target="mailto:arnaud.lanny@dstautunois.frjulien.barnay@dstautunois.fr" TargetMode="External"/><Relationship Id="rId62" Type="http://schemas.openxmlformats.org/officeDocument/2006/relationships/hyperlink" Target="mailto:spanc@spancduclunisois.fr" TargetMode="External"/><Relationship Id="rId1" Type="http://schemas.openxmlformats.org/officeDocument/2006/relationships/hyperlink" Target="mailto:spanc.sennecey@orange.fr" TargetMode="External"/><Relationship Id="rId6" Type="http://schemas.openxmlformats.org/officeDocument/2006/relationships/hyperlink" Target="http://www.peronne-bourgogne.com/" TargetMode="External"/><Relationship Id="rId11" Type="http://schemas.openxmlformats.org/officeDocument/2006/relationships/hyperlink" Target="http://www.charbonnieres71.fr/" TargetMode="External"/><Relationship Id="rId24" Type="http://schemas.openxmlformats.org/officeDocument/2006/relationships/hyperlink" Target="http://www.sivom-louhannais.fr/" TargetMode="External"/><Relationship Id="rId32" Type="http://schemas.openxmlformats.org/officeDocument/2006/relationships/hyperlink" Target="mailto:mairie.amanze@wanadoo.fr" TargetMode="External"/><Relationship Id="rId37" Type="http://schemas.openxmlformats.org/officeDocument/2006/relationships/hyperlink" Target="mailto:mairie-fuisse@wanadoo.fr" TargetMode="External"/><Relationship Id="rId40" Type="http://schemas.openxmlformats.org/officeDocument/2006/relationships/hyperlink" Target="mailto:spancdubrionnais@orange.fr" TargetMode="External"/><Relationship Id="rId45" Type="http://schemas.openxmlformats.org/officeDocument/2006/relationships/hyperlink" Target="mailto:eauetassainissement@legrandchalon.fr" TargetMode="External"/><Relationship Id="rId53" Type="http://schemas.openxmlformats.org/officeDocument/2006/relationships/hyperlink" Target="mailto:mairie.donzy-le-pertuis71@orange.fr" TargetMode="External"/><Relationship Id="rId58" Type="http://schemas.openxmlformats.org/officeDocument/2006/relationships/hyperlink" Target="mailto:sivom.lugny@wanadoo.fr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mailto:aze-bourgogne@wanadoo.fr" TargetMode="External"/><Relationship Id="rId15" Type="http://schemas.openxmlformats.org/officeDocument/2006/relationships/hyperlink" Target="http://www.larochevineuse-mairie.fr/" TargetMode="External"/><Relationship Id="rId23" Type="http://schemas.openxmlformats.org/officeDocument/2006/relationships/hyperlink" Target="http://www.sirtom-chagny.fr/" TargetMode="External"/><Relationship Id="rId28" Type="http://schemas.openxmlformats.org/officeDocument/2006/relationships/hyperlink" Target="http://www.beaunecoteetsud.com/" TargetMode="External"/><Relationship Id="rId36" Type="http://schemas.openxmlformats.org/officeDocument/2006/relationships/hyperlink" Target="mailto:chateauneufmairie71@orange.fr" TargetMode="External"/><Relationship Id="rId49" Type="http://schemas.openxmlformats.org/officeDocument/2006/relationships/hyperlink" Target="mailto:mairie.stmartindelixy@wanadoo.fr" TargetMode="External"/><Relationship Id="rId57" Type="http://schemas.openxmlformats.org/officeDocument/2006/relationships/hyperlink" Target="mailto:mairie-vergisson@wanadoo.fr" TargetMode="External"/><Relationship Id="rId61" Type="http://schemas.openxmlformats.org/officeDocument/2006/relationships/hyperlink" Target="mailto:mairie-decharbonnieres@wanadoo.fr" TargetMode="External"/><Relationship Id="rId10" Type="http://schemas.openxmlformats.org/officeDocument/2006/relationships/hyperlink" Target="http://www.blanot.fr/" TargetMode="External"/><Relationship Id="rId19" Type="http://schemas.openxmlformats.org/officeDocument/2006/relationships/hyperlink" Target="http://www.cc-charolles.fr/" TargetMode="External"/><Relationship Id="rId31" Type="http://schemas.openxmlformats.org/officeDocument/2006/relationships/hyperlink" Target="mailto:blanot.71.bourgogne@wanadoo.fr" TargetMode="External"/><Relationship Id="rId44" Type="http://schemas.openxmlformats.org/officeDocument/2006/relationships/hyperlink" Target="mailto:mairie.st-igny-de-roche@wanadoo.fr" TargetMode="External"/><Relationship Id="rId52" Type="http://schemas.openxmlformats.org/officeDocument/2006/relationships/hyperlink" Target="mailto:secretariat@ccscc.fr" TargetMode="External"/><Relationship Id="rId60" Type="http://schemas.openxmlformats.org/officeDocument/2006/relationships/hyperlink" Target="mailto:mairie-d-ige@wanadoo.fr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direction@siteam.fr" TargetMode="External"/><Relationship Id="rId9" Type="http://schemas.openxmlformats.org/officeDocument/2006/relationships/hyperlink" Target="mailto:audrey.gaillard@beaunecoteetsud.com" TargetMode="External"/><Relationship Id="rId14" Type="http://schemas.openxmlformats.org/officeDocument/2006/relationships/hyperlink" Target="http://siced-bresse-nord.fr/" TargetMode="External"/><Relationship Id="rId22" Type="http://schemas.openxmlformats.org/officeDocument/2006/relationships/hyperlink" Target="http://www.spancdubrionnais.fr/" TargetMode="External"/><Relationship Id="rId27" Type="http://schemas.openxmlformats.org/officeDocument/2006/relationships/hyperlink" Target="http://www.haut-maconnais.com/sivom2/presentation.php" TargetMode="External"/><Relationship Id="rId30" Type="http://schemas.openxmlformats.org/officeDocument/2006/relationships/hyperlink" Target="http://www.lacommunaute.org/" TargetMode="External"/><Relationship Id="rId35" Type="http://schemas.openxmlformats.org/officeDocument/2006/relationships/hyperlink" Target="mailto:mairie.laize@wanadoo.fr" TargetMode="External"/><Relationship Id="rId43" Type="http://schemas.openxmlformats.org/officeDocument/2006/relationships/hyperlink" Target="mailto:m.stsymphorien@wanadoo.fr" TargetMode="External"/><Relationship Id="rId48" Type="http://schemas.openxmlformats.org/officeDocument/2006/relationships/hyperlink" Target="mailto:mairie.st-albain@orange.fr" TargetMode="External"/><Relationship Id="rId56" Type="http://schemas.openxmlformats.org/officeDocument/2006/relationships/hyperlink" Target="mailto:mairie.senozan@orange.fr" TargetMode="External"/><Relationship Id="rId64" Type="http://schemas.openxmlformats.org/officeDocument/2006/relationships/hyperlink" Target="mailto:mairiedesaintdidierenbrionnais@wanadoo.fr" TargetMode="External"/><Relationship Id="rId8" Type="http://schemas.openxmlformats.org/officeDocument/2006/relationships/hyperlink" Target="mailto:secretariat@vire-en-maconnais.fr" TargetMode="External"/><Relationship Id="rId51" Type="http://schemas.openxmlformats.org/officeDocument/2006/relationships/hyperlink" Target="mailto:mariette.seguin@smemac.org" TargetMode="External"/><Relationship Id="rId3" Type="http://schemas.openxmlformats.org/officeDocument/2006/relationships/hyperlink" Target="http://www.cc.tournugeois.fr/" TargetMode="External"/><Relationship Id="rId12" Type="http://schemas.openxmlformats.org/officeDocument/2006/relationships/hyperlink" Target="mailto:mairie.clesse@wanadoo.fr" TargetMode="External"/><Relationship Id="rId17" Type="http://schemas.openxmlformats.org/officeDocument/2006/relationships/hyperlink" Target="http://www.sivomdebrandon.fr/" TargetMode="External"/><Relationship Id="rId25" Type="http://schemas.openxmlformats.org/officeDocument/2006/relationships/hyperlink" Target="http://www.cc-sud-cote-chalonnaise.fr/" TargetMode="External"/><Relationship Id="rId33" Type="http://schemas.openxmlformats.org/officeDocument/2006/relationships/hyperlink" Target="mailto:benjamin.mattray@creusot-montceau.org" TargetMode="External"/><Relationship Id="rId38" Type="http://schemas.openxmlformats.org/officeDocument/2006/relationships/hyperlink" Target="mailto:mairie.pierreclos@wanadoo.fr" TargetMode="External"/><Relationship Id="rId46" Type="http://schemas.openxmlformats.org/officeDocument/2006/relationships/hyperlink" Target="mailto:mairiedeprisse@orange.fr" TargetMode="External"/><Relationship Id="rId59" Type="http://schemas.openxmlformats.org/officeDocument/2006/relationships/hyperlink" Target="mailto:spanc.bresse.nord@orang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opLeftCell="D1" workbookViewId="0">
      <selection activeCell="G15" sqref="G15"/>
    </sheetView>
  </sheetViews>
  <sheetFormatPr baseColWidth="10" defaultRowHeight="14.25" x14ac:dyDescent="0.2"/>
  <cols>
    <col min="1" max="1" width="3.5703125" style="36" customWidth="1"/>
    <col min="2" max="2" width="11.140625" style="37" customWidth="1"/>
    <col min="3" max="3" width="9.28515625" style="36" customWidth="1"/>
    <col min="4" max="4" width="32.5703125" style="71" customWidth="1"/>
    <col min="5" max="5" width="19.7109375" style="36" hidden="1" customWidth="1"/>
    <col min="6" max="6" width="30.7109375" style="36" hidden="1" customWidth="1"/>
    <col min="7" max="7" width="24.7109375" style="71" customWidth="1"/>
    <col min="8" max="8" width="22" style="71" customWidth="1"/>
    <col min="9" max="9" width="6.85546875" style="147" customWidth="1"/>
    <col min="10" max="10" width="20.140625" style="71" customWidth="1"/>
    <col min="11" max="11" width="15.85546875" style="36" customWidth="1"/>
    <col min="12" max="12" width="14.85546875" style="36" customWidth="1"/>
    <col min="13" max="13" width="46.28515625" style="148" customWidth="1"/>
    <col min="14" max="14" width="26.28515625" style="146" customWidth="1"/>
    <col min="15" max="16384" width="11.42578125" style="36"/>
  </cols>
  <sheetData>
    <row r="1" spans="1:14" x14ac:dyDescent="0.2">
      <c r="A1" s="157" t="s">
        <v>1456</v>
      </c>
      <c r="B1" s="38" t="s">
        <v>998</v>
      </c>
      <c r="C1" s="157" t="s">
        <v>549</v>
      </c>
      <c r="D1" s="160" t="s">
        <v>1553</v>
      </c>
      <c r="E1" s="157" t="s">
        <v>85</v>
      </c>
      <c r="F1" s="157" t="s">
        <v>1452</v>
      </c>
      <c r="G1" s="159" t="s">
        <v>86</v>
      </c>
      <c r="H1" s="159" t="s">
        <v>87</v>
      </c>
      <c r="I1" s="161" t="s">
        <v>800</v>
      </c>
      <c r="J1" s="159" t="s">
        <v>59</v>
      </c>
      <c r="K1" s="157" t="s">
        <v>56</v>
      </c>
      <c r="L1" s="157" t="s">
        <v>48</v>
      </c>
      <c r="M1" s="183" t="s">
        <v>49</v>
      </c>
      <c r="N1" s="184" t="s">
        <v>352</v>
      </c>
    </row>
    <row r="2" spans="1:14" ht="30" customHeight="1" x14ac:dyDescent="0.2">
      <c r="A2" s="157">
        <f>(A1+1)</f>
        <v>1</v>
      </c>
      <c r="B2" s="39" t="s">
        <v>128</v>
      </c>
      <c r="C2" s="157" t="s">
        <v>162</v>
      </c>
      <c r="D2" s="160" t="s">
        <v>1483</v>
      </c>
      <c r="E2" s="158" t="s">
        <v>1523</v>
      </c>
      <c r="F2" s="158"/>
      <c r="G2" s="159" t="s">
        <v>94</v>
      </c>
      <c r="H2" s="160"/>
      <c r="I2" s="161">
        <v>21200</v>
      </c>
      <c r="J2" s="159" t="s">
        <v>95</v>
      </c>
      <c r="K2" s="157" t="s">
        <v>874</v>
      </c>
      <c r="L2" s="157" t="s">
        <v>1013</v>
      </c>
      <c r="M2" s="35" t="s">
        <v>1541</v>
      </c>
      <c r="N2" s="162" t="s">
        <v>414</v>
      </c>
    </row>
    <row r="3" spans="1:14" ht="30" customHeight="1" x14ac:dyDescent="0.2">
      <c r="A3" s="157">
        <f>(A2+1)</f>
        <v>2</v>
      </c>
      <c r="B3" s="39">
        <v>247100589</v>
      </c>
      <c r="C3" s="157" t="s">
        <v>162</v>
      </c>
      <c r="D3" s="160" t="s">
        <v>1302</v>
      </c>
      <c r="E3" s="157"/>
      <c r="F3" s="157"/>
      <c r="G3" s="159" t="s">
        <v>1168</v>
      </c>
      <c r="H3" s="159" t="s">
        <v>1169</v>
      </c>
      <c r="I3" s="161">
        <v>71106</v>
      </c>
      <c r="J3" s="159" t="s">
        <v>122</v>
      </c>
      <c r="K3" s="163" t="s">
        <v>1167</v>
      </c>
      <c r="L3" s="157"/>
      <c r="M3" s="164" t="s">
        <v>1536</v>
      </c>
      <c r="N3" s="162" t="s">
        <v>417</v>
      </c>
    </row>
    <row r="4" spans="1:14" ht="30" customHeight="1" x14ac:dyDescent="0.2">
      <c r="A4" s="157" t="e">
        <f>(#REF!+1)</f>
        <v>#REF!</v>
      </c>
      <c r="B4" s="39">
        <v>200040053</v>
      </c>
      <c r="C4" s="157" t="s">
        <v>163</v>
      </c>
      <c r="D4" s="160" t="s">
        <v>1484</v>
      </c>
      <c r="E4" s="158"/>
      <c r="F4" s="158" t="s">
        <v>79</v>
      </c>
      <c r="G4" s="159" t="s">
        <v>1503</v>
      </c>
      <c r="H4" s="159"/>
      <c r="I4" s="161" t="s">
        <v>1504</v>
      </c>
      <c r="J4" s="159" t="s">
        <v>1176</v>
      </c>
      <c r="K4" s="159" t="s">
        <v>1505</v>
      </c>
      <c r="L4" s="157"/>
      <c r="M4" s="164" t="s">
        <v>1499</v>
      </c>
      <c r="N4" s="162" t="s">
        <v>62</v>
      </c>
    </row>
    <row r="5" spans="1:14" ht="30" customHeight="1" x14ac:dyDescent="0.2">
      <c r="A5" s="157" t="e">
        <f>(#REF!+1)</f>
        <v>#REF!</v>
      </c>
      <c r="B5" s="39" t="s">
        <v>533</v>
      </c>
      <c r="C5" s="157" t="s">
        <v>162</v>
      </c>
      <c r="D5" s="177" t="s">
        <v>1488</v>
      </c>
      <c r="E5" s="158"/>
      <c r="F5" s="157"/>
      <c r="G5" s="159" t="s">
        <v>1237</v>
      </c>
      <c r="H5" s="159"/>
      <c r="I5" s="161">
        <v>71390</v>
      </c>
      <c r="J5" s="159" t="s">
        <v>696</v>
      </c>
      <c r="K5" s="165" t="s">
        <v>1238</v>
      </c>
      <c r="L5" s="165" t="s">
        <v>1016</v>
      </c>
      <c r="M5" s="166" t="s">
        <v>1542</v>
      </c>
      <c r="N5" s="162" t="s">
        <v>418</v>
      </c>
    </row>
    <row r="6" spans="1:14" ht="30" customHeight="1" x14ac:dyDescent="0.2">
      <c r="A6" s="157" t="e">
        <f>(#REF!+1)</f>
        <v>#REF!</v>
      </c>
      <c r="B6" s="39" t="s">
        <v>802</v>
      </c>
      <c r="C6" s="157" t="s">
        <v>162</v>
      </c>
      <c r="D6" s="160" t="s">
        <v>996</v>
      </c>
      <c r="E6" s="167"/>
      <c r="F6" s="158" t="s">
        <v>1455</v>
      </c>
      <c r="G6" s="168" t="s">
        <v>81</v>
      </c>
      <c r="H6" s="168"/>
      <c r="I6" s="169">
        <v>71240</v>
      </c>
      <c r="J6" s="168" t="s">
        <v>797</v>
      </c>
      <c r="K6" s="165" t="s">
        <v>144</v>
      </c>
      <c r="L6" s="165" t="s">
        <v>1015</v>
      </c>
      <c r="M6" s="185" t="s">
        <v>1497</v>
      </c>
      <c r="N6" s="162" t="s">
        <v>118</v>
      </c>
    </row>
    <row r="7" spans="1:14" ht="30" customHeight="1" x14ac:dyDescent="0.2">
      <c r="A7" s="157" t="e">
        <f>(A6+1)</f>
        <v>#REF!</v>
      </c>
      <c r="B7" s="40">
        <v>200030518</v>
      </c>
      <c r="C7" s="157" t="s">
        <v>163</v>
      </c>
      <c r="D7" s="160" t="s">
        <v>1485</v>
      </c>
      <c r="E7" s="170" t="s">
        <v>1530</v>
      </c>
      <c r="F7" s="158"/>
      <c r="G7" s="168" t="s">
        <v>82</v>
      </c>
      <c r="H7" s="168"/>
      <c r="I7" s="169">
        <v>71140</v>
      </c>
      <c r="J7" s="168" t="s">
        <v>824</v>
      </c>
      <c r="K7" s="168" t="s">
        <v>406</v>
      </c>
      <c r="L7" s="165" t="s">
        <v>1309</v>
      </c>
      <c r="M7" s="35" t="s">
        <v>1498</v>
      </c>
      <c r="N7" s="162" t="s">
        <v>61</v>
      </c>
    </row>
    <row r="8" spans="1:14" ht="30" customHeight="1" x14ac:dyDescent="0.2">
      <c r="A8" s="157" t="e">
        <f>(#REF!+1)</f>
        <v>#REF!</v>
      </c>
      <c r="B8" s="39">
        <v>200040285</v>
      </c>
      <c r="C8" s="157" t="s">
        <v>163</v>
      </c>
      <c r="D8" s="160" t="s">
        <v>9</v>
      </c>
      <c r="E8" s="158"/>
      <c r="F8" s="158" t="s">
        <v>1521</v>
      </c>
      <c r="G8" s="351" t="s">
        <v>1522</v>
      </c>
      <c r="H8" s="159"/>
      <c r="I8" s="161">
        <v>71400</v>
      </c>
      <c r="J8" s="159" t="s">
        <v>84</v>
      </c>
      <c r="K8" s="159" t="s">
        <v>1537</v>
      </c>
      <c r="L8" s="157" t="s">
        <v>1014</v>
      </c>
      <c r="M8" s="35" t="s">
        <v>1500</v>
      </c>
      <c r="N8" s="162" t="s">
        <v>415</v>
      </c>
    </row>
    <row r="9" spans="1:14" ht="30" customHeight="1" x14ac:dyDescent="0.2">
      <c r="A9" s="157"/>
      <c r="B9" s="39">
        <v>200069698</v>
      </c>
      <c r="C9" s="157" t="s">
        <v>162</v>
      </c>
      <c r="D9" s="177" t="s">
        <v>1487</v>
      </c>
      <c r="E9" s="160" t="s">
        <v>1532</v>
      </c>
      <c r="F9" s="157" t="s">
        <v>1531</v>
      </c>
      <c r="G9" s="159" t="s">
        <v>412</v>
      </c>
      <c r="H9" s="159" t="s">
        <v>1173</v>
      </c>
      <c r="I9" s="161">
        <v>71700</v>
      </c>
      <c r="J9" s="159" t="s">
        <v>952</v>
      </c>
      <c r="K9" s="165" t="s">
        <v>1172</v>
      </c>
      <c r="L9" s="165" t="s">
        <v>1171</v>
      </c>
      <c r="M9" s="164" t="s">
        <v>1547</v>
      </c>
      <c r="N9" s="162" t="s">
        <v>419</v>
      </c>
    </row>
    <row r="10" spans="1:14" ht="30" customHeight="1" x14ac:dyDescent="0.2">
      <c r="A10" s="157" t="e">
        <f>(#REF!+1)</f>
        <v>#REF!</v>
      </c>
      <c r="B10" s="39" t="s">
        <v>490</v>
      </c>
      <c r="C10" s="157" t="s">
        <v>726</v>
      </c>
      <c r="D10" s="160" t="s">
        <v>55</v>
      </c>
      <c r="E10" s="158"/>
      <c r="F10" s="157"/>
      <c r="G10" s="159" t="s">
        <v>76</v>
      </c>
      <c r="H10" s="159" t="s">
        <v>77</v>
      </c>
      <c r="I10" s="161">
        <v>71206</v>
      </c>
      <c r="J10" s="159" t="s">
        <v>78</v>
      </c>
      <c r="K10" s="157" t="s">
        <v>621</v>
      </c>
      <c r="L10" s="157" t="s">
        <v>1017</v>
      </c>
      <c r="M10" s="35" t="s">
        <v>1546</v>
      </c>
      <c r="N10" s="162" t="s">
        <v>836</v>
      </c>
    </row>
    <row r="11" spans="1:14" ht="30" customHeight="1" x14ac:dyDescent="0.2">
      <c r="A11" s="157" t="e">
        <f>(#REF!+1)</f>
        <v>#REF!</v>
      </c>
      <c r="B11" s="39" t="s">
        <v>405</v>
      </c>
      <c r="C11" s="157" t="s">
        <v>162</v>
      </c>
      <c r="D11" s="177" t="s">
        <v>161</v>
      </c>
      <c r="E11" s="167"/>
      <c r="F11" s="158" t="s">
        <v>72</v>
      </c>
      <c r="G11" s="159" t="s">
        <v>52</v>
      </c>
      <c r="H11" s="159" t="s">
        <v>590</v>
      </c>
      <c r="I11" s="161">
        <v>71260</v>
      </c>
      <c r="J11" s="159" t="s">
        <v>1180</v>
      </c>
      <c r="K11" s="157" t="s">
        <v>880</v>
      </c>
      <c r="L11" s="157" t="s">
        <v>1020</v>
      </c>
      <c r="M11" s="164" t="s">
        <v>591</v>
      </c>
      <c r="N11" s="86"/>
    </row>
    <row r="12" spans="1:14" ht="30" customHeight="1" x14ac:dyDescent="0.2">
      <c r="A12" s="157" t="e">
        <f t="shared" ref="A12:A22" si="0">(A11+1)</f>
        <v>#REF!</v>
      </c>
      <c r="B12" s="39" t="s">
        <v>1252</v>
      </c>
      <c r="C12" s="157" t="s">
        <v>162</v>
      </c>
      <c r="D12" s="177" t="s">
        <v>18</v>
      </c>
      <c r="E12" s="158"/>
      <c r="F12" s="158" t="s">
        <v>74</v>
      </c>
      <c r="G12" s="159" t="s">
        <v>52</v>
      </c>
      <c r="H12" s="159" t="s">
        <v>75</v>
      </c>
      <c r="I12" s="161">
        <v>71960</v>
      </c>
      <c r="J12" s="159" t="s">
        <v>1310</v>
      </c>
      <c r="K12" s="159" t="s">
        <v>884</v>
      </c>
      <c r="L12" s="157" t="s">
        <v>1021</v>
      </c>
      <c r="M12" s="164" t="s">
        <v>88</v>
      </c>
      <c r="N12" s="162" t="s">
        <v>420</v>
      </c>
    </row>
    <row r="13" spans="1:14" ht="30" customHeight="1" x14ac:dyDescent="0.2">
      <c r="A13" s="157" t="e">
        <f t="shared" si="0"/>
        <v>#REF!</v>
      </c>
      <c r="B13" s="39" t="s">
        <v>206</v>
      </c>
      <c r="C13" s="157" t="s">
        <v>162</v>
      </c>
      <c r="D13" s="177" t="s">
        <v>205</v>
      </c>
      <c r="E13" s="158" t="s">
        <v>1514</v>
      </c>
      <c r="F13" s="132" t="s">
        <v>1515</v>
      </c>
      <c r="G13" s="158" t="s">
        <v>1516</v>
      </c>
      <c r="H13" s="159"/>
      <c r="I13" s="161">
        <v>71310</v>
      </c>
      <c r="J13" s="159" t="s">
        <v>483</v>
      </c>
      <c r="K13" s="159" t="s">
        <v>885</v>
      </c>
      <c r="L13" s="157" t="s">
        <v>1022</v>
      </c>
      <c r="M13" s="164" t="s">
        <v>107</v>
      </c>
      <c r="N13" s="162" t="s">
        <v>117</v>
      </c>
    </row>
    <row r="14" spans="1:14" ht="32.25" customHeight="1" x14ac:dyDescent="0.2">
      <c r="A14" s="157" t="e">
        <f t="shared" si="0"/>
        <v>#REF!</v>
      </c>
      <c r="B14" s="39" t="s">
        <v>186</v>
      </c>
      <c r="C14" s="157" t="s">
        <v>726</v>
      </c>
      <c r="D14" s="177" t="s">
        <v>610</v>
      </c>
      <c r="E14" s="158"/>
      <c r="F14" s="158" t="s">
        <v>80</v>
      </c>
      <c r="G14" s="159" t="s">
        <v>1334</v>
      </c>
      <c r="H14" s="159" t="s">
        <v>1335</v>
      </c>
      <c r="I14" s="161">
        <v>71150</v>
      </c>
      <c r="J14" s="159" t="s">
        <v>290</v>
      </c>
      <c r="K14" s="159" t="s">
        <v>886</v>
      </c>
      <c r="L14" s="157" t="s">
        <v>1023</v>
      </c>
      <c r="M14" s="35" t="s">
        <v>1501</v>
      </c>
      <c r="N14" s="162" t="s">
        <v>421</v>
      </c>
    </row>
    <row r="15" spans="1:14" ht="30" customHeight="1" x14ac:dyDescent="0.2">
      <c r="A15" s="157" t="s">
        <v>54</v>
      </c>
      <c r="B15" s="39" t="s">
        <v>1313</v>
      </c>
      <c r="C15" s="157" t="s">
        <v>162</v>
      </c>
      <c r="D15" s="177" t="s">
        <v>611</v>
      </c>
      <c r="E15" s="158"/>
      <c r="F15" s="158" t="s">
        <v>1474</v>
      </c>
      <c r="G15" s="351" t="s">
        <v>73</v>
      </c>
      <c r="H15" s="157"/>
      <c r="I15" s="161">
        <v>71000</v>
      </c>
      <c r="J15" s="159" t="s">
        <v>1382</v>
      </c>
      <c r="K15" s="157" t="s">
        <v>1502</v>
      </c>
      <c r="L15" s="157" t="s">
        <v>1024</v>
      </c>
      <c r="M15" s="171" t="s">
        <v>1473</v>
      </c>
      <c r="N15" s="86"/>
    </row>
    <row r="16" spans="1:14" ht="30" customHeight="1" x14ac:dyDescent="0.2">
      <c r="A16" s="157" t="e">
        <f t="shared" si="0"/>
        <v>#VALUE!</v>
      </c>
      <c r="B16" s="39" t="s">
        <v>126</v>
      </c>
      <c r="C16" s="157" t="s">
        <v>162</v>
      </c>
      <c r="D16" s="177" t="s">
        <v>124</v>
      </c>
      <c r="E16" s="167"/>
      <c r="F16" s="158" t="s">
        <v>123</v>
      </c>
      <c r="G16" s="170" t="s">
        <v>65</v>
      </c>
      <c r="H16" s="159"/>
      <c r="I16" s="172" t="s">
        <v>131</v>
      </c>
      <c r="J16" s="173" t="s">
        <v>1376</v>
      </c>
      <c r="K16" s="158" t="s">
        <v>132</v>
      </c>
      <c r="L16" s="158" t="s">
        <v>134</v>
      </c>
      <c r="M16" s="164" t="s">
        <v>1250</v>
      </c>
      <c r="N16" s="162" t="s">
        <v>416</v>
      </c>
    </row>
    <row r="17" spans="1:14" ht="30" customHeight="1" x14ac:dyDescent="0.2">
      <c r="A17" s="157" t="e">
        <f t="shared" si="0"/>
        <v>#VALUE!</v>
      </c>
      <c r="B17" s="186" t="s">
        <v>684</v>
      </c>
      <c r="C17" s="157" t="s">
        <v>162</v>
      </c>
      <c r="D17" s="177" t="s">
        <v>872</v>
      </c>
      <c r="E17" s="158" t="s">
        <v>1526</v>
      </c>
      <c r="F17" s="158" t="s">
        <v>1527</v>
      </c>
      <c r="G17" s="159" t="s">
        <v>83</v>
      </c>
      <c r="H17" s="159" t="s">
        <v>1012</v>
      </c>
      <c r="I17" s="161">
        <v>71500</v>
      </c>
      <c r="J17" s="159" t="s">
        <v>762</v>
      </c>
      <c r="K17" s="157" t="s">
        <v>1304</v>
      </c>
      <c r="L17" s="157" t="s">
        <v>1027</v>
      </c>
      <c r="M17" s="164" t="s">
        <v>152</v>
      </c>
      <c r="N17" s="162" t="s">
        <v>1449</v>
      </c>
    </row>
    <row r="18" spans="1:14" ht="30" customHeight="1" x14ac:dyDescent="0.2">
      <c r="A18" s="157" t="e">
        <f t="shared" si="0"/>
        <v>#VALUE!</v>
      </c>
      <c r="B18" s="39" t="s">
        <v>1080</v>
      </c>
      <c r="C18" s="157" t="s">
        <v>162</v>
      </c>
      <c r="D18" s="177" t="s">
        <v>1446</v>
      </c>
      <c r="E18" s="167" t="s">
        <v>1511</v>
      </c>
      <c r="F18" s="158" t="s">
        <v>1512</v>
      </c>
      <c r="G18" s="159" t="s">
        <v>1448</v>
      </c>
      <c r="H18" s="159" t="s">
        <v>1447</v>
      </c>
      <c r="I18" s="161">
        <v>71260</v>
      </c>
      <c r="J18" s="159" t="s">
        <v>1192</v>
      </c>
      <c r="K18" s="157" t="s">
        <v>888</v>
      </c>
      <c r="L18" s="157" t="s">
        <v>888</v>
      </c>
      <c r="M18" s="164" t="s">
        <v>146</v>
      </c>
      <c r="N18" s="162" t="s">
        <v>1443</v>
      </c>
    </row>
    <row r="19" spans="1:14" ht="30" customHeight="1" x14ac:dyDescent="0.2">
      <c r="A19" s="157" t="e">
        <f t="shared" si="0"/>
        <v>#VALUE!</v>
      </c>
      <c r="B19" s="39" t="s">
        <v>396</v>
      </c>
      <c r="C19" s="157" t="s">
        <v>163</v>
      </c>
      <c r="D19" s="177" t="s">
        <v>125</v>
      </c>
      <c r="E19" s="157" t="s">
        <v>1528</v>
      </c>
      <c r="F19" s="157" t="s">
        <v>1529</v>
      </c>
      <c r="G19" s="159" t="s">
        <v>106</v>
      </c>
      <c r="H19" s="159"/>
      <c r="I19" s="161">
        <v>71340</v>
      </c>
      <c r="J19" s="159" t="s">
        <v>13</v>
      </c>
      <c r="K19" s="168" t="s">
        <v>889</v>
      </c>
      <c r="L19" s="165" t="s">
        <v>1028</v>
      </c>
      <c r="M19" s="164" t="s">
        <v>1445</v>
      </c>
      <c r="N19" s="162" t="s">
        <v>1450</v>
      </c>
    </row>
    <row r="20" spans="1:14" ht="30" customHeight="1" x14ac:dyDescent="0.2">
      <c r="A20" s="157" t="e">
        <f t="shared" si="0"/>
        <v>#VALUE!</v>
      </c>
      <c r="B20" s="39" t="s">
        <v>218</v>
      </c>
      <c r="C20" s="157" t="s">
        <v>726</v>
      </c>
      <c r="D20" s="177" t="s">
        <v>1489</v>
      </c>
      <c r="E20" s="167"/>
      <c r="F20" s="158"/>
      <c r="G20" s="159" t="s">
        <v>1297</v>
      </c>
      <c r="H20" s="159"/>
      <c r="I20" s="172">
        <v>71490</v>
      </c>
      <c r="J20" s="187" t="s">
        <v>1298</v>
      </c>
      <c r="K20" s="157" t="s">
        <v>1329</v>
      </c>
      <c r="L20" s="157" t="s">
        <v>69</v>
      </c>
      <c r="M20" s="164" t="s">
        <v>237</v>
      </c>
      <c r="N20" s="162" t="s">
        <v>1442</v>
      </c>
    </row>
    <row r="21" spans="1:14" ht="30" customHeight="1" x14ac:dyDescent="0.2">
      <c r="A21" s="157" t="e">
        <f t="shared" si="0"/>
        <v>#VALUE!</v>
      </c>
      <c r="B21" s="39" t="s">
        <v>156</v>
      </c>
      <c r="C21" s="157" t="s">
        <v>726</v>
      </c>
      <c r="D21" s="177" t="s">
        <v>1296</v>
      </c>
      <c r="E21" s="158" t="s">
        <v>1513</v>
      </c>
      <c r="F21" s="167" t="s">
        <v>882</v>
      </c>
      <c r="G21" s="159" t="s">
        <v>502</v>
      </c>
      <c r="H21" s="159" t="s">
        <v>503</v>
      </c>
      <c r="I21" s="161">
        <v>71250</v>
      </c>
      <c r="J21" s="159" t="s">
        <v>1196</v>
      </c>
      <c r="K21" s="159" t="s">
        <v>792</v>
      </c>
      <c r="L21" s="157" t="s">
        <v>1029</v>
      </c>
      <c r="M21" s="164" t="s">
        <v>504</v>
      </c>
      <c r="N21" s="162" t="s">
        <v>1451</v>
      </c>
    </row>
    <row r="22" spans="1:14" x14ac:dyDescent="0.2">
      <c r="A22" s="157" t="e">
        <f t="shared" si="0"/>
        <v>#VALUE!</v>
      </c>
      <c r="B22" s="38">
        <v>71006</v>
      </c>
      <c r="C22" s="157" t="s">
        <v>163</v>
      </c>
      <c r="D22" s="177" t="s">
        <v>594</v>
      </c>
      <c r="E22" s="165"/>
      <c r="F22" s="157"/>
      <c r="G22" s="159" t="s">
        <v>71</v>
      </c>
      <c r="H22" s="159"/>
      <c r="I22" s="172">
        <v>71800</v>
      </c>
      <c r="J22" s="170" t="s">
        <v>1363</v>
      </c>
      <c r="K22" s="167" t="s">
        <v>876</v>
      </c>
      <c r="L22" s="167" t="s">
        <v>876</v>
      </c>
      <c r="M22" s="35" t="s">
        <v>1249</v>
      </c>
      <c r="N22" s="86"/>
    </row>
    <row r="23" spans="1:14" x14ac:dyDescent="0.2">
      <c r="A23" s="157"/>
      <c r="B23" s="38" t="s">
        <v>1197</v>
      </c>
      <c r="C23" s="157" t="s">
        <v>162</v>
      </c>
      <c r="D23" s="160" t="s">
        <v>595</v>
      </c>
      <c r="E23" s="165"/>
      <c r="F23" s="157"/>
      <c r="G23" s="168" t="s">
        <v>71</v>
      </c>
      <c r="H23" s="159"/>
      <c r="I23" s="172">
        <v>71260</v>
      </c>
      <c r="J23" s="170" t="s">
        <v>1198</v>
      </c>
      <c r="K23" s="157" t="s">
        <v>887</v>
      </c>
      <c r="L23" s="157" t="s">
        <v>1025</v>
      </c>
      <c r="M23" s="35" t="s">
        <v>361</v>
      </c>
      <c r="N23" s="162" t="s">
        <v>362</v>
      </c>
    </row>
    <row r="24" spans="1:14" x14ac:dyDescent="0.2">
      <c r="A24" s="157" t="e">
        <f>(A22+1)</f>
        <v>#VALUE!</v>
      </c>
      <c r="B24" s="39" t="s">
        <v>1119</v>
      </c>
      <c r="C24" s="157" t="s">
        <v>162</v>
      </c>
      <c r="D24" s="160" t="s">
        <v>596</v>
      </c>
      <c r="E24" s="165"/>
      <c r="F24" s="157"/>
      <c r="G24" s="159" t="s">
        <v>71</v>
      </c>
      <c r="H24" s="159"/>
      <c r="I24" s="161">
        <v>71250</v>
      </c>
      <c r="J24" s="159" t="s">
        <v>1120</v>
      </c>
      <c r="K24" s="157" t="s">
        <v>877</v>
      </c>
      <c r="L24" s="157"/>
      <c r="M24" s="35" t="s">
        <v>151</v>
      </c>
      <c r="N24" s="162" t="s">
        <v>425</v>
      </c>
    </row>
    <row r="25" spans="1:14" ht="28.5" x14ac:dyDescent="0.2">
      <c r="A25" s="157" t="e">
        <f>(#REF!+1)</f>
        <v>#REF!</v>
      </c>
      <c r="B25" s="39" t="s">
        <v>1264</v>
      </c>
      <c r="C25" s="157" t="s">
        <v>162</v>
      </c>
      <c r="D25" s="160" t="s">
        <v>597</v>
      </c>
      <c r="E25" s="165"/>
      <c r="F25" s="157"/>
      <c r="G25" s="159" t="s">
        <v>424</v>
      </c>
      <c r="H25" s="159"/>
      <c r="I25" s="161">
        <v>71260</v>
      </c>
      <c r="J25" s="159" t="s">
        <v>1265</v>
      </c>
      <c r="K25" s="157" t="s">
        <v>878</v>
      </c>
      <c r="L25" s="157"/>
      <c r="M25" s="35" t="s">
        <v>105</v>
      </c>
      <c r="N25" s="162" t="s">
        <v>423</v>
      </c>
    </row>
    <row r="26" spans="1:14" x14ac:dyDescent="0.2">
      <c r="A26" s="157" t="e">
        <f>(#REF!+1)</f>
        <v>#REF!</v>
      </c>
      <c r="B26" s="41" t="s">
        <v>36</v>
      </c>
      <c r="C26" s="157" t="s">
        <v>163</v>
      </c>
      <c r="D26" s="160" t="s">
        <v>598</v>
      </c>
      <c r="E26" s="132"/>
      <c r="F26" s="132"/>
      <c r="G26" s="168" t="s">
        <v>71</v>
      </c>
      <c r="H26" s="160"/>
      <c r="I26" s="174">
        <v>71740</v>
      </c>
      <c r="J26" s="160" t="s">
        <v>37</v>
      </c>
      <c r="K26" s="132" t="s">
        <v>873</v>
      </c>
      <c r="L26" s="178" t="s">
        <v>58</v>
      </c>
      <c r="M26" s="175" t="s">
        <v>798</v>
      </c>
      <c r="N26" s="86"/>
    </row>
    <row r="27" spans="1:14" ht="28.5" x14ac:dyDescent="0.2">
      <c r="A27" s="157"/>
      <c r="B27" s="41" t="s">
        <v>1342</v>
      </c>
      <c r="C27" s="157" t="s">
        <v>162</v>
      </c>
      <c r="D27" s="160" t="s">
        <v>612</v>
      </c>
      <c r="E27" s="132" t="s">
        <v>1524</v>
      </c>
      <c r="F27" s="157" t="s">
        <v>883</v>
      </c>
      <c r="G27" s="168" t="s">
        <v>367</v>
      </c>
      <c r="H27" s="160"/>
      <c r="I27" s="174">
        <v>71960</v>
      </c>
      <c r="J27" s="159" t="s">
        <v>1343</v>
      </c>
      <c r="K27" s="132" t="s">
        <v>222</v>
      </c>
      <c r="L27" s="132" t="s">
        <v>222</v>
      </c>
      <c r="M27" s="188" t="s">
        <v>1026</v>
      </c>
      <c r="N27" s="86"/>
    </row>
    <row r="28" spans="1:14" x14ac:dyDescent="0.2">
      <c r="A28" s="157"/>
      <c r="B28" s="41" t="s">
        <v>1211</v>
      </c>
      <c r="C28" s="157" t="s">
        <v>162</v>
      </c>
      <c r="D28" s="160" t="s">
        <v>599</v>
      </c>
      <c r="E28" s="132" t="s">
        <v>1525</v>
      </c>
      <c r="F28" s="132"/>
      <c r="G28" s="168" t="s">
        <v>224</v>
      </c>
      <c r="H28" s="160"/>
      <c r="I28" s="174">
        <v>71260</v>
      </c>
      <c r="J28" s="159" t="s">
        <v>1212</v>
      </c>
      <c r="K28" s="132" t="s">
        <v>223</v>
      </c>
      <c r="L28" s="178"/>
      <c r="M28" s="188" t="s">
        <v>350</v>
      </c>
      <c r="N28" s="86"/>
    </row>
    <row r="29" spans="1:14" ht="28.5" x14ac:dyDescent="0.2">
      <c r="A29" s="157" t="e">
        <f>(#REF!+1)</f>
        <v>#REF!</v>
      </c>
      <c r="B29" s="39" t="s">
        <v>1184</v>
      </c>
      <c r="C29" s="157" t="s">
        <v>162</v>
      </c>
      <c r="D29" s="160" t="s">
        <v>613</v>
      </c>
      <c r="E29" s="165" t="s">
        <v>1533</v>
      </c>
      <c r="F29" s="157"/>
      <c r="G29" s="159" t="s">
        <v>52</v>
      </c>
      <c r="H29" s="159"/>
      <c r="I29" s="161">
        <v>71250</v>
      </c>
      <c r="J29" s="159" t="s">
        <v>1185</v>
      </c>
      <c r="K29" s="160" t="s">
        <v>441</v>
      </c>
      <c r="L29" s="157" t="s">
        <v>592</v>
      </c>
      <c r="M29" s="35" t="s">
        <v>1174</v>
      </c>
      <c r="N29" s="86"/>
    </row>
    <row r="30" spans="1:14" ht="28.5" x14ac:dyDescent="0.2">
      <c r="A30" s="157" t="e">
        <f>(A29+1)</f>
        <v>#REF!</v>
      </c>
      <c r="B30" s="39" t="s">
        <v>38</v>
      </c>
      <c r="C30" s="157" t="s">
        <v>163</v>
      </c>
      <c r="D30" s="160" t="s">
        <v>614</v>
      </c>
      <c r="E30" s="165"/>
      <c r="F30" s="157" t="s">
        <v>1330</v>
      </c>
      <c r="G30" s="159" t="s">
        <v>71</v>
      </c>
      <c r="H30" s="159"/>
      <c r="I30" s="161">
        <v>71340</v>
      </c>
      <c r="J30" s="159" t="s">
        <v>39</v>
      </c>
      <c r="K30" s="157" t="s">
        <v>1371</v>
      </c>
      <c r="L30" s="157" t="s">
        <v>1372</v>
      </c>
      <c r="M30" s="72" t="s">
        <v>353</v>
      </c>
      <c r="N30" s="86"/>
    </row>
    <row r="31" spans="1:14" x14ac:dyDescent="0.2">
      <c r="A31" s="157" t="e">
        <f>(A30+1)</f>
        <v>#REF!</v>
      </c>
      <c r="B31" s="39">
        <v>71210</v>
      </c>
      <c r="C31" s="157" t="s">
        <v>162</v>
      </c>
      <c r="D31" s="160" t="s">
        <v>600</v>
      </c>
      <c r="E31" s="165"/>
      <c r="F31" s="132"/>
      <c r="G31" s="159" t="s">
        <v>147</v>
      </c>
      <c r="H31" s="159"/>
      <c r="I31" s="161">
        <v>71960</v>
      </c>
      <c r="J31" s="159" t="s">
        <v>1408</v>
      </c>
      <c r="K31" s="157" t="s">
        <v>149</v>
      </c>
      <c r="L31" s="178" t="s">
        <v>57</v>
      </c>
      <c r="M31" s="72" t="s">
        <v>150</v>
      </c>
      <c r="N31" s="86"/>
    </row>
    <row r="32" spans="1:14" x14ac:dyDescent="0.2">
      <c r="A32" s="157" t="e">
        <f>(A30+1)</f>
        <v>#REF!</v>
      </c>
      <c r="B32" s="39" t="s">
        <v>1223</v>
      </c>
      <c r="C32" s="157" t="s">
        <v>162</v>
      </c>
      <c r="D32" s="160" t="s">
        <v>601</v>
      </c>
      <c r="E32" s="165" t="s">
        <v>1510</v>
      </c>
      <c r="F32" s="157" t="s">
        <v>1331</v>
      </c>
      <c r="G32" s="168" t="s">
        <v>1453</v>
      </c>
      <c r="H32" s="168"/>
      <c r="I32" s="169">
        <v>71960</v>
      </c>
      <c r="J32" s="159" t="s">
        <v>1224</v>
      </c>
      <c r="K32" s="165" t="s">
        <v>92</v>
      </c>
      <c r="L32" s="165" t="s">
        <v>93</v>
      </c>
      <c r="M32" s="164" t="s">
        <v>103</v>
      </c>
      <c r="N32" s="86"/>
    </row>
    <row r="33" spans="1:14" x14ac:dyDescent="0.2">
      <c r="A33" s="157" t="e">
        <f>(A32+1)</f>
        <v>#REF!</v>
      </c>
      <c r="B33" s="41" t="s">
        <v>1231</v>
      </c>
      <c r="C33" s="132" t="s">
        <v>162</v>
      </c>
      <c r="D33" s="160" t="s">
        <v>602</v>
      </c>
      <c r="E33" s="132"/>
      <c r="F33" s="132"/>
      <c r="G33" s="160" t="s">
        <v>890</v>
      </c>
      <c r="H33" s="160"/>
      <c r="I33" s="174">
        <v>71260</v>
      </c>
      <c r="J33" s="160" t="s">
        <v>1232</v>
      </c>
      <c r="K33" s="132" t="s">
        <v>891</v>
      </c>
      <c r="L33" s="132" t="s">
        <v>892</v>
      </c>
      <c r="M33" s="35" t="s">
        <v>349</v>
      </c>
      <c r="N33" s="86"/>
    </row>
    <row r="34" spans="1:14" x14ac:dyDescent="0.2">
      <c r="A34" s="157" t="e">
        <f>(A33+1)</f>
        <v>#REF!</v>
      </c>
      <c r="B34" s="39" t="s">
        <v>1260</v>
      </c>
      <c r="C34" s="157" t="s">
        <v>162</v>
      </c>
      <c r="D34" s="160" t="s">
        <v>603</v>
      </c>
      <c r="E34" s="165"/>
      <c r="F34" s="157" t="s">
        <v>366</v>
      </c>
      <c r="G34" s="168" t="s">
        <v>1332</v>
      </c>
      <c r="H34" s="168"/>
      <c r="I34" s="169">
        <v>71870</v>
      </c>
      <c r="J34" s="159" t="s">
        <v>1261</v>
      </c>
      <c r="K34" s="165" t="s">
        <v>135</v>
      </c>
      <c r="L34" s="165" t="s">
        <v>136</v>
      </c>
      <c r="M34" s="35" t="s">
        <v>143</v>
      </c>
      <c r="N34" s="86"/>
    </row>
    <row r="35" spans="1:14" ht="22.5" x14ac:dyDescent="0.2">
      <c r="A35" s="157"/>
      <c r="B35" s="39">
        <v>71345</v>
      </c>
      <c r="C35" s="132" t="s">
        <v>162</v>
      </c>
      <c r="D35" s="160" t="s">
        <v>604</v>
      </c>
      <c r="E35" s="132"/>
      <c r="F35" s="132"/>
      <c r="G35" s="168" t="s">
        <v>363</v>
      </c>
      <c r="H35" s="160" t="s">
        <v>364</v>
      </c>
      <c r="I35" s="189">
        <v>71260</v>
      </c>
      <c r="J35" s="178" t="s">
        <v>1190</v>
      </c>
      <c r="K35" s="132" t="s">
        <v>1299</v>
      </c>
      <c r="L35" s="132" t="s">
        <v>1300</v>
      </c>
      <c r="M35" s="180" t="s">
        <v>1301</v>
      </c>
      <c r="N35" s="162" t="s">
        <v>60</v>
      </c>
    </row>
    <row r="36" spans="1:14" x14ac:dyDescent="0.2">
      <c r="A36" s="157" t="e">
        <f>(#REF!+1)</f>
        <v>#REF!</v>
      </c>
      <c r="B36" s="187" t="s">
        <v>1340</v>
      </c>
      <c r="C36" s="132" t="s">
        <v>162</v>
      </c>
      <c r="D36" s="160" t="s">
        <v>605</v>
      </c>
      <c r="E36" s="132"/>
      <c r="F36" s="132"/>
      <c r="G36" s="160" t="s">
        <v>560</v>
      </c>
      <c r="H36" s="160"/>
      <c r="I36" s="174">
        <v>71960</v>
      </c>
      <c r="J36" s="160" t="s">
        <v>1341</v>
      </c>
      <c r="K36" s="132" t="s">
        <v>561</v>
      </c>
      <c r="L36" s="132" t="s">
        <v>562</v>
      </c>
      <c r="M36" s="190" t="s">
        <v>145</v>
      </c>
      <c r="N36" s="86"/>
    </row>
    <row r="37" spans="1:14" x14ac:dyDescent="0.2">
      <c r="A37" s="157" t="e">
        <f>(#REF!+1)</f>
        <v>#REF!</v>
      </c>
      <c r="B37" s="39" t="s">
        <v>1350</v>
      </c>
      <c r="C37" s="157" t="s">
        <v>162</v>
      </c>
      <c r="D37" s="160" t="s">
        <v>606</v>
      </c>
      <c r="E37" s="165"/>
      <c r="F37" s="157"/>
      <c r="G37" s="159" t="s">
        <v>422</v>
      </c>
      <c r="H37" s="159" t="s">
        <v>593</v>
      </c>
      <c r="I37" s="161">
        <v>71960</v>
      </c>
      <c r="J37" s="159" t="s">
        <v>1351</v>
      </c>
      <c r="K37" s="165" t="s">
        <v>879</v>
      </c>
      <c r="L37" s="165" t="s">
        <v>1018</v>
      </c>
      <c r="M37" s="164" t="s">
        <v>354</v>
      </c>
      <c r="N37" s="86"/>
    </row>
    <row r="38" spans="1:14" x14ac:dyDescent="0.2">
      <c r="A38" s="157" t="e">
        <f>(#REF!+1)</f>
        <v>#REF!</v>
      </c>
      <c r="B38" s="187" t="s">
        <v>1207</v>
      </c>
      <c r="C38" s="157" t="s">
        <v>162</v>
      </c>
      <c r="D38" s="160" t="s">
        <v>607</v>
      </c>
      <c r="E38" s="165"/>
      <c r="F38" s="157"/>
      <c r="G38" s="168" t="s">
        <v>71</v>
      </c>
      <c r="H38" s="159"/>
      <c r="I38" s="169">
        <v>71260</v>
      </c>
      <c r="J38" s="159" t="s">
        <v>108</v>
      </c>
      <c r="K38" s="165" t="s">
        <v>109</v>
      </c>
      <c r="L38" s="165" t="s">
        <v>110</v>
      </c>
      <c r="M38" s="73" t="s">
        <v>828</v>
      </c>
      <c r="N38" s="86"/>
    </row>
    <row r="39" spans="1:14" ht="28.5" x14ac:dyDescent="0.2">
      <c r="A39" s="157"/>
      <c r="B39" s="187">
        <v>71406</v>
      </c>
      <c r="C39" s="157" t="s">
        <v>163</v>
      </c>
      <c r="D39" s="160" t="s">
        <v>1539</v>
      </c>
      <c r="E39" s="165"/>
      <c r="F39" s="157"/>
      <c r="G39" s="168" t="s">
        <v>71</v>
      </c>
      <c r="H39" s="159"/>
      <c r="I39" s="169" t="s">
        <v>2</v>
      </c>
      <c r="J39" s="159" t="s">
        <v>1544</v>
      </c>
      <c r="K39" s="165" t="s">
        <v>1543</v>
      </c>
      <c r="L39" s="165"/>
      <c r="M39" s="171" t="s">
        <v>351</v>
      </c>
      <c r="N39" s="86"/>
    </row>
    <row r="40" spans="1:14" x14ac:dyDescent="0.2">
      <c r="A40" s="157" t="e">
        <f>(A38+1)</f>
        <v>#REF!</v>
      </c>
      <c r="B40" s="41" t="s">
        <v>1419</v>
      </c>
      <c r="C40" s="157" t="s">
        <v>163</v>
      </c>
      <c r="D40" s="177" t="s">
        <v>608</v>
      </c>
      <c r="E40" s="165" t="s">
        <v>1506</v>
      </c>
      <c r="F40" s="157"/>
      <c r="G40" s="168" t="s">
        <v>71</v>
      </c>
      <c r="H40" s="168"/>
      <c r="I40" s="169">
        <v>71110</v>
      </c>
      <c r="J40" s="159" t="s">
        <v>113</v>
      </c>
      <c r="K40" s="165" t="s">
        <v>114</v>
      </c>
      <c r="L40" s="165" t="s">
        <v>115</v>
      </c>
      <c r="M40" s="73" t="s">
        <v>116</v>
      </c>
      <c r="N40" s="86"/>
    </row>
    <row r="41" spans="1:14" ht="25.15" customHeight="1" x14ac:dyDescent="0.2">
      <c r="A41" s="157" t="e">
        <f>(A38+1)</f>
        <v>#REF!</v>
      </c>
      <c r="B41" s="41" t="s">
        <v>1328</v>
      </c>
      <c r="C41" s="157" t="s">
        <v>163</v>
      </c>
      <c r="D41" s="177" t="s">
        <v>615</v>
      </c>
      <c r="E41" s="165"/>
      <c r="F41" s="157"/>
      <c r="G41" s="159" t="s">
        <v>71</v>
      </c>
      <c r="H41" s="159"/>
      <c r="I41" s="169">
        <v>71800</v>
      </c>
      <c r="J41" s="173" t="s">
        <v>1337</v>
      </c>
      <c r="K41" s="165" t="s">
        <v>137</v>
      </c>
      <c r="L41" s="165" t="s">
        <v>137</v>
      </c>
      <c r="M41" s="73" t="s">
        <v>1444</v>
      </c>
      <c r="N41" s="86"/>
    </row>
    <row r="42" spans="1:14" ht="28.5" x14ac:dyDescent="0.2">
      <c r="A42" s="157" t="e">
        <f>(A41+1)</f>
        <v>#REF!</v>
      </c>
      <c r="B42" s="41" t="s">
        <v>42</v>
      </c>
      <c r="C42" s="157" t="s">
        <v>163</v>
      </c>
      <c r="D42" s="177" t="s">
        <v>616</v>
      </c>
      <c r="E42" s="165"/>
      <c r="F42" s="157"/>
      <c r="G42" s="168" t="s">
        <v>71</v>
      </c>
      <c r="H42" s="159"/>
      <c r="I42" s="169">
        <v>71170</v>
      </c>
      <c r="J42" s="159" t="s">
        <v>111</v>
      </c>
      <c r="K42" s="165" t="s">
        <v>112</v>
      </c>
      <c r="L42" s="165" t="s">
        <v>112</v>
      </c>
      <c r="M42" s="35" t="s">
        <v>492</v>
      </c>
      <c r="N42" s="86"/>
    </row>
    <row r="43" spans="1:14" ht="28.5" x14ac:dyDescent="0.2">
      <c r="A43" s="157" t="e">
        <f>(#REF!+1)</f>
        <v>#REF!</v>
      </c>
      <c r="B43" s="41" t="s">
        <v>1272</v>
      </c>
      <c r="C43" s="157" t="s">
        <v>162</v>
      </c>
      <c r="D43" s="160" t="s">
        <v>617</v>
      </c>
      <c r="E43" s="165"/>
      <c r="F43" s="132" t="s">
        <v>881</v>
      </c>
      <c r="G43" s="168" t="s">
        <v>1333</v>
      </c>
      <c r="H43" s="168"/>
      <c r="I43" s="169">
        <v>71118</v>
      </c>
      <c r="J43" s="159" t="s">
        <v>153</v>
      </c>
      <c r="K43" s="165" t="s">
        <v>104</v>
      </c>
      <c r="L43" s="165" t="s">
        <v>1019</v>
      </c>
      <c r="M43" s="35" t="s">
        <v>139</v>
      </c>
      <c r="N43" s="86"/>
    </row>
    <row r="44" spans="1:14" ht="28.5" x14ac:dyDescent="0.2">
      <c r="A44" s="157" t="e">
        <f>(A43+1)</f>
        <v>#REF!</v>
      </c>
      <c r="B44" s="41" t="s">
        <v>40</v>
      </c>
      <c r="C44" s="157" t="s">
        <v>163</v>
      </c>
      <c r="D44" s="160" t="s">
        <v>618</v>
      </c>
      <c r="E44" s="165"/>
      <c r="F44" s="157" t="s">
        <v>64</v>
      </c>
      <c r="G44" s="168" t="s">
        <v>71</v>
      </c>
      <c r="H44" s="168"/>
      <c r="I44" s="169">
        <v>71740</v>
      </c>
      <c r="J44" s="159" t="s">
        <v>41</v>
      </c>
      <c r="K44" s="165" t="s">
        <v>235</v>
      </c>
      <c r="L44" s="165" t="s">
        <v>235</v>
      </c>
      <c r="M44" s="35" t="s">
        <v>236</v>
      </c>
      <c r="N44" s="86"/>
    </row>
    <row r="45" spans="1:14" ht="30.6" customHeight="1" x14ac:dyDescent="0.2">
      <c r="A45" s="157"/>
      <c r="B45" s="41">
        <v>71460</v>
      </c>
      <c r="C45" s="157" t="s">
        <v>162</v>
      </c>
      <c r="D45" s="160" t="s">
        <v>619</v>
      </c>
      <c r="E45" s="165" t="s">
        <v>1507</v>
      </c>
      <c r="F45" s="157"/>
      <c r="G45" s="168" t="s">
        <v>71</v>
      </c>
      <c r="H45" s="168"/>
      <c r="I45" s="176">
        <v>71260</v>
      </c>
      <c r="J45" s="160" t="s">
        <v>1222</v>
      </c>
      <c r="K45" s="165" t="s">
        <v>357</v>
      </c>
      <c r="L45" s="165" t="s">
        <v>358</v>
      </c>
      <c r="M45" s="35" t="s">
        <v>359</v>
      </c>
      <c r="N45" s="162" t="s">
        <v>360</v>
      </c>
    </row>
    <row r="46" spans="1:14" ht="29.25" customHeight="1" x14ac:dyDescent="0.2">
      <c r="A46" s="157" t="e">
        <f>(A44+1)</f>
        <v>#REF!</v>
      </c>
      <c r="B46" s="41" t="s">
        <v>1360</v>
      </c>
      <c r="C46" s="157" t="s">
        <v>163</v>
      </c>
      <c r="D46" s="177" t="s">
        <v>620</v>
      </c>
      <c r="E46" s="165"/>
      <c r="F46" s="157"/>
      <c r="G46" s="168" t="s">
        <v>71</v>
      </c>
      <c r="H46" s="168"/>
      <c r="I46" s="169">
        <v>71800</v>
      </c>
      <c r="J46" s="173" t="s">
        <v>1361</v>
      </c>
      <c r="K46" s="165" t="s">
        <v>138</v>
      </c>
      <c r="L46" s="165" t="s">
        <v>138</v>
      </c>
      <c r="M46" s="72" t="s">
        <v>355</v>
      </c>
      <c r="N46" s="86"/>
    </row>
    <row r="47" spans="1:14" ht="30.6" customHeight="1" x14ac:dyDescent="0.2">
      <c r="A47" s="157" t="e">
        <f>(A46+1)</f>
        <v>#REF!</v>
      </c>
      <c r="B47" s="39" t="s">
        <v>1258</v>
      </c>
      <c r="C47" s="157" t="s">
        <v>162</v>
      </c>
      <c r="D47" s="160" t="s">
        <v>609</v>
      </c>
      <c r="E47" s="165" t="s">
        <v>1509</v>
      </c>
      <c r="F47" s="157" t="s">
        <v>1508</v>
      </c>
      <c r="G47" s="159" t="s">
        <v>66</v>
      </c>
      <c r="H47" s="159"/>
      <c r="I47" s="174">
        <v>71260</v>
      </c>
      <c r="J47" s="159" t="s">
        <v>1259</v>
      </c>
      <c r="K47" s="159" t="s">
        <v>1303</v>
      </c>
      <c r="L47" s="178"/>
      <c r="M47" s="35" t="s">
        <v>67</v>
      </c>
      <c r="N47" s="162" t="s">
        <v>68</v>
      </c>
    </row>
    <row r="48" spans="1:14" ht="30.6" customHeight="1" x14ac:dyDescent="0.2">
      <c r="A48" s="157"/>
      <c r="B48" s="39">
        <v>200030870</v>
      </c>
      <c r="C48" s="157" t="s">
        <v>162</v>
      </c>
      <c r="D48" s="160" t="s">
        <v>1535</v>
      </c>
      <c r="E48" s="165"/>
      <c r="F48" s="157"/>
      <c r="G48" s="159"/>
      <c r="H48" s="159"/>
      <c r="I48" s="174" t="s">
        <v>1545</v>
      </c>
      <c r="J48" s="159" t="s">
        <v>1382</v>
      </c>
      <c r="K48" s="159" t="s">
        <v>875</v>
      </c>
      <c r="L48" s="178"/>
      <c r="M48" s="35" t="s">
        <v>1534</v>
      </c>
      <c r="N48" s="162"/>
    </row>
    <row r="49" spans="1:14" x14ac:dyDescent="0.2">
      <c r="A49" s="157"/>
      <c r="B49" s="41"/>
      <c r="C49" s="132"/>
      <c r="D49" s="177"/>
      <c r="E49" s="165"/>
      <c r="F49" s="157"/>
      <c r="G49" s="178"/>
      <c r="H49" s="159"/>
      <c r="I49" s="161"/>
      <c r="J49" s="159"/>
      <c r="K49" s="179"/>
      <c r="L49" s="179"/>
      <c r="M49" s="180"/>
      <c r="N49" s="181"/>
    </row>
    <row r="50" spans="1:14" x14ac:dyDescent="0.2">
      <c r="A50" s="157"/>
      <c r="B50" s="41"/>
      <c r="C50" s="132"/>
      <c r="D50" s="177" t="s">
        <v>1336</v>
      </c>
      <c r="E50" s="165"/>
      <c r="F50" s="157"/>
      <c r="G50" s="178"/>
      <c r="H50" s="159"/>
      <c r="I50" s="161"/>
      <c r="J50" s="159"/>
      <c r="K50" s="179"/>
      <c r="L50" s="179"/>
      <c r="M50" s="180"/>
      <c r="N50" s="181"/>
    </row>
    <row r="51" spans="1:14" ht="42.75" x14ac:dyDescent="0.2">
      <c r="A51" s="40"/>
      <c r="B51" s="40"/>
      <c r="C51" s="40"/>
      <c r="D51" s="109" t="s">
        <v>1293</v>
      </c>
      <c r="E51" s="40"/>
      <c r="F51" s="40"/>
      <c r="G51" s="109" t="s">
        <v>71</v>
      </c>
      <c r="H51" s="109"/>
      <c r="I51" s="191">
        <v>71800</v>
      </c>
      <c r="J51" s="109" t="s">
        <v>1293</v>
      </c>
      <c r="K51" s="40"/>
      <c r="L51" s="40"/>
      <c r="M51" s="192"/>
      <c r="N51" s="86"/>
    </row>
    <row r="52" spans="1:14" x14ac:dyDescent="0.2">
      <c r="A52" s="132"/>
      <c r="B52" s="182"/>
      <c r="C52" s="132"/>
      <c r="D52" s="160"/>
      <c r="E52" s="132"/>
      <c r="F52" s="132"/>
      <c r="G52" s="160"/>
      <c r="H52" s="160"/>
      <c r="I52" s="174"/>
      <c r="J52" s="160"/>
      <c r="K52" s="132"/>
      <c r="L52" s="132"/>
      <c r="M52" s="45"/>
      <c r="N52" s="86"/>
    </row>
    <row r="53" spans="1:14" x14ac:dyDescent="0.2">
      <c r="A53" s="132"/>
      <c r="B53" s="182"/>
      <c r="C53" s="132"/>
      <c r="D53" s="160"/>
      <c r="E53" s="132"/>
      <c r="F53" s="132"/>
      <c r="G53" s="160"/>
      <c r="H53" s="160"/>
      <c r="I53" s="174"/>
      <c r="J53" s="160"/>
      <c r="K53" s="132"/>
      <c r="L53" s="132"/>
      <c r="M53" s="45"/>
      <c r="N53" s="86"/>
    </row>
    <row r="54" spans="1:14" x14ac:dyDescent="0.2">
      <c r="A54" s="132"/>
      <c r="B54" s="182" t="s">
        <v>1496</v>
      </c>
      <c r="C54" s="132"/>
      <c r="D54" s="160" t="s">
        <v>1490</v>
      </c>
      <c r="E54" s="132"/>
      <c r="F54" s="132"/>
      <c r="G54" s="160"/>
      <c r="H54" s="160"/>
      <c r="I54" s="174"/>
      <c r="J54" s="160"/>
      <c r="K54" s="132"/>
      <c r="L54" s="132"/>
      <c r="M54" s="45"/>
      <c r="N54" s="86"/>
    </row>
    <row r="55" spans="1:14" x14ac:dyDescent="0.2">
      <c r="A55" s="132"/>
      <c r="B55" s="182" t="s">
        <v>1496</v>
      </c>
      <c r="C55" s="132"/>
      <c r="D55" s="160" t="s">
        <v>1491</v>
      </c>
      <c r="E55" s="132"/>
      <c r="F55" s="132"/>
      <c r="G55" s="160"/>
      <c r="H55" s="160"/>
      <c r="I55" s="174"/>
      <c r="J55" s="160"/>
      <c r="K55" s="132"/>
      <c r="L55" s="132"/>
      <c r="M55" s="45"/>
      <c r="N55" s="193" t="s">
        <v>1538</v>
      </c>
    </row>
    <row r="56" spans="1:14" ht="28.5" x14ac:dyDescent="0.2">
      <c r="A56" s="132"/>
      <c r="B56" s="182" t="s">
        <v>1496</v>
      </c>
      <c r="C56" s="132"/>
      <c r="D56" s="160" t="s">
        <v>1492</v>
      </c>
      <c r="E56" s="132"/>
      <c r="F56" s="132"/>
      <c r="G56" s="160"/>
      <c r="H56" s="160"/>
      <c r="I56" s="174"/>
      <c r="J56" s="160"/>
      <c r="K56" s="132"/>
      <c r="L56" s="132"/>
      <c r="M56" s="45"/>
      <c r="N56" s="86"/>
    </row>
    <row r="57" spans="1:14" ht="28.5" x14ac:dyDescent="0.2">
      <c r="A57" s="132"/>
      <c r="B57" s="182" t="s">
        <v>1496</v>
      </c>
      <c r="C57" s="132"/>
      <c r="D57" s="160" t="s">
        <v>1493</v>
      </c>
      <c r="E57" s="132"/>
      <c r="F57" s="132"/>
      <c r="G57" s="160"/>
      <c r="H57" s="160"/>
      <c r="I57" s="174"/>
      <c r="J57" s="160"/>
      <c r="K57" s="132"/>
      <c r="L57" s="132"/>
      <c r="M57" s="35"/>
      <c r="N57" s="86"/>
    </row>
    <row r="58" spans="1:14" x14ac:dyDescent="0.2">
      <c r="A58" s="132"/>
      <c r="B58" s="182" t="s">
        <v>1496</v>
      </c>
      <c r="C58" s="132"/>
      <c r="D58" s="160" t="s">
        <v>1494</v>
      </c>
      <c r="E58" s="132"/>
      <c r="F58" s="132"/>
      <c r="G58" s="160"/>
      <c r="H58" s="160"/>
      <c r="I58" s="174"/>
      <c r="J58" s="160"/>
      <c r="K58" s="132"/>
      <c r="L58" s="132"/>
      <c r="M58" s="35"/>
      <c r="N58" s="86"/>
    </row>
    <row r="59" spans="1:14" ht="28.5" x14ac:dyDescent="0.2">
      <c r="A59" s="132"/>
      <c r="B59" s="182" t="s">
        <v>1496</v>
      </c>
      <c r="C59" s="132"/>
      <c r="D59" s="160" t="s">
        <v>1495</v>
      </c>
      <c r="E59" s="132"/>
      <c r="F59" s="132"/>
      <c r="G59" s="160"/>
      <c r="H59" s="160"/>
      <c r="I59" s="174"/>
      <c r="J59" s="160"/>
      <c r="K59" s="132"/>
      <c r="L59" s="132"/>
      <c r="M59" s="35"/>
      <c r="N59" s="86"/>
    </row>
    <row r="60" spans="1:14" x14ac:dyDescent="0.2">
      <c r="M60" s="130"/>
    </row>
    <row r="61" spans="1:14" x14ac:dyDescent="0.2">
      <c r="D61" s="36"/>
      <c r="M61" s="130"/>
    </row>
    <row r="62" spans="1:14" x14ac:dyDescent="0.2">
      <c r="D62" s="36"/>
      <c r="M62" s="130"/>
    </row>
    <row r="63" spans="1:14" x14ac:dyDescent="0.2">
      <c r="M63" s="130"/>
    </row>
    <row r="64" spans="1:14" x14ac:dyDescent="0.2">
      <c r="M64" s="130"/>
    </row>
    <row r="65" spans="1:13" x14ac:dyDescent="0.2">
      <c r="M65" s="130"/>
    </row>
    <row r="66" spans="1:13" x14ac:dyDescent="0.2">
      <c r="M66" s="130"/>
    </row>
    <row r="67" spans="1:13" s="146" customFormat="1" x14ac:dyDescent="0.2">
      <c r="A67" s="36"/>
      <c r="B67" s="37"/>
      <c r="C67" s="36"/>
      <c r="D67" s="71"/>
      <c r="E67" s="36"/>
      <c r="F67" s="36"/>
      <c r="G67" s="71"/>
      <c r="H67" s="71"/>
      <c r="I67" s="147"/>
      <c r="J67" s="71"/>
      <c r="K67" s="36"/>
      <c r="L67" s="36"/>
      <c r="M67" s="149"/>
    </row>
    <row r="68" spans="1:13" s="146" customFormat="1" x14ac:dyDescent="0.2">
      <c r="A68" s="36"/>
      <c r="B68" s="37"/>
      <c r="C68" s="36"/>
      <c r="D68" s="71"/>
      <c r="E68" s="36"/>
      <c r="F68" s="36"/>
      <c r="G68" s="71"/>
      <c r="H68" s="71"/>
      <c r="I68" s="147"/>
      <c r="J68" s="71"/>
      <c r="K68" s="36"/>
      <c r="L68" s="36"/>
      <c r="M68" s="130"/>
    </row>
    <row r="69" spans="1:13" s="146" customFormat="1" x14ac:dyDescent="0.2">
      <c r="A69" s="36"/>
      <c r="B69" s="37"/>
      <c r="C69" s="36"/>
      <c r="D69" s="71"/>
      <c r="E69" s="36"/>
      <c r="F69" s="36"/>
      <c r="G69" s="71"/>
      <c r="H69" s="71"/>
      <c r="I69" s="147"/>
      <c r="J69" s="71"/>
      <c r="K69" s="36"/>
      <c r="L69" s="36"/>
      <c r="M69" s="130"/>
    </row>
    <row r="70" spans="1:13" s="146" customFormat="1" x14ac:dyDescent="0.2">
      <c r="A70" s="36"/>
      <c r="B70" s="37"/>
      <c r="C70" s="36"/>
      <c r="D70" s="71"/>
      <c r="E70" s="36"/>
      <c r="F70" s="36"/>
      <c r="G70" s="71"/>
      <c r="H70" s="71"/>
      <c r="I70" s="147"/>
      <c r="J70" s="71"/>
      <c r="K70" s="36"/>
      <c r="L70" s="36"/>
      <c r="M70" s="130"/>
    </row>
    <row r="71" spans="1:13" s="146" customFormat="1" x14ac:dyDescent="0.2">
      <c r="A71" s="36"/>
      <c r="B71" s="37"/>
      <c r="C71" s="36"/>
      <c r="D71" s="71"/>
      <c r="E71" s="36"/>
      <c r="F71" s="36"/>
      <c r="G71" s="71"/>
      <c r="H71" s="71"/>
      <c r="I71" s="147"/>
      <c r="J71" s="71"/>
      <c r="K71" s="36"/>
      <c r="L71" s="36"/>
      <c r="M71" s="130"/>
    </row>
    <row r="72" spans="1:13" s="146" customFormat="1" x14ac:dyDescent="0.2">
      <c r="A72" s="36"/>
      <c r="B72" s="37"/>
      <c r="C72" s="36"/>
      <c r="D72" s="71"/>
      <c r="E72" s="36"/>
      <c r="F72" s="36"/>
      <c r="G72" s="71"/>
      <c r="H72" s="71"/>
      <c r="I72" s="147"/>
      <c r="J72" s="71"/>
      <c r="K72" s="36"/>
      <c r="L72" s="36"/>
      <c r="M72" s="130"/>
    </row>
    <row r="73" spans="1:13" s="146" customFormat="1" x14ac:dyDescent="0.2">
      <c r="A73" s="36"/>
      <c r="B73" s="37"/>
      <c r="C73" s="36"/>
      <c r="D73" s="71"/>
      <c r="E73" s="36"/>
      <c r="F73" s="36"/>
      <c r="G73" s="71"/>
      <c r="H73" s="71"/>
      <c r="I73" s="147"/>
      <c r="J73" s="71"/>
      <c r="K73" s="36"/>
      <c r="L73" s="36"/>
      <c r="M73" s="130"/>
    </row>
    <row r="74" spans="1:13" s="146" customFormat="1" x14ac:dyDescent="0.2">
      <c r="A74" s="36"/>
      <c r="B74" s="37"/>
      <c r="C74" s="36"/>
      <c r="D74" s="71"/>
      <c r="E74" s="36"/>
      <c r="F74" s="36"/>
      <c r="G74" s="71"/>
      <c r="H74" s="71"/>
      <c r="I74" s="147"/>
      <c r="J74" s="71"/>
      <c r="K74" s="36"/>
      <c r="L74" s="36"/>
      <c r="M74" s="130"/>
    </row>
    <row r="75" spans="1:13" s="146" customFormat="1" x14ac:dyDescent="0.2">
      <c r="A75" s="36"/>
      <c r="B75" s="37"/>
      <c r="C75" s="36"/>
      <c r="D75" s="71"/>
      <c r="E75" s="36"/>
      <c r="F75" s="36"/>
      <c r="G75" s="71"/>
      <c r="H75" s="71"/>
      <c r="I75" s="147"/>
      <c r="J75" s="71"/>
      <c r="K75" s="36"/>
      <c r="L75" s="36"/>
      <c r="M75" s="130"/>
    </row>
    <row r="76" spans="1:13" s="146" customFormat="1" x14ac:dyDescent="0.2">
      <c r="A76" s="36"/>
      <c r="B76" s="37"/>
      <c r="C76" s="36"/>
      <c r="D76" s="71"/>
      <c r="E76" s="36"/>
      <c r="F76" s="36"/>
      <c r="G76" s="71"/>
      <c r="H76" s="71"/>
      <c r="I76" s="147"/>
      <c r="J76" s="71"/>
      <c r="K76" s="36"/>
      <c r="L76" s="36"/>
      <c r="M76" s="130"/>
    </row>
    <row r="77" spans="1:13" s="146" customFormat="1" x14ac:dyDescent="0.2">
      <c r="A77" s="36"/>
      <c r="B77" s="37"/>
      <c r="C77" s="36"/>
      <c r="D77" s="71"/>
      <c r="E77" s="36"/>
      <c r="F77" s="36"/>
      <c r="G77" s="71"/>
      <c r="H77" s="71"/>
      <c r="I77" s="147"/>
      <c r="J77" s="71"/>
      <c r="K77" s="36"/>
      <c r="L77" s="36"/>
      <c r="M77" s="130"/>
    </row>
    <row r="95" spans="4:8" x14ac:dyDescent="0.2">
      <c r="D95" s="150"/>
      <c r="E95" s="194">
        <v>184</v>
      </c>
      <c r="F95" s="84" t="s">
        <v>1363</v>
      </c>
      <c r="G95" s="88"/>
      <c r="H95" s="88"/>
    </row>
    <row r="96" spans="4:8" x14ac:dyDescent="0.2">
      <c r="D96" s="150"/>
      <c r="E96" s="194">
        <v>530</v>
      </c>
      <c r="F96" s="84" t="s">
        <v>365</v>
      </c>
      <c r="G96" s="88"/>
      <c r="H96" s="88"/>
    </row>
    <row r="97" spans="4:8" x14ac:dyDescent="0.2">
      <c r="D97" s="150"/>
      <c r="E97" s="194">
        <v>1069</v>
      </c>
      <c r="F97" s="151" t="s">
        <v>1198</v>
      </c>
      <c r="G97" s="152"/>
      <c r="H97" s="152"/>
    </row>
    <row r="98" spans="4:8" x14ac:dyDescent="0.2">
      <c r="D98" s="150"/>
      <c r="E98" s="194">
        <v>160</v>
      </c>
      <c r="F98" s="151" t="s">
        <v>1120</v>
      </c>
      <c r="G98" s="152"/>
      <c r="H98" s="152"/>
    </row>
    <row r="99" spans="4:8" x14ac:dyDescent="0.2">
      <c r="D99" s="150"/>
      <c r="E99" s="194">
        <v>93</v>
      </c>
      <c r="F99" s="153" t="s">
        <v>102</v>
      </c>
      <c r="G99" s="154"/>
      <c r="H99" s="154"/>
    </row>
    <row r="100" spans="4:8" x14ac:dyDescent="0.2">
      <c r="D100" s="150"/>
      <c r="E100" s="194">
        <v>132</v>
      </c>
      <c r="F100" s="84" t="s">
        <v>102</v>
      </c>
      <c r="G100" s="88"/>
      <c r="H100" s="88"/>
    </row>
    <row r="101" spans="4:8" x14ac:dyDescent="0.2">
      <c r="D101" s="150"/>
      <c r="E101" s="194">
        <v>370</v>
      </c>
      <c r="F101" s="84" t="s">
        <v>1265</v>
      </c>
      <c r="G101" s="88"/>
      <c r="H101" s="88"/>
    </row>
    <row r="102" spans="4:8" x14ac:dyDescent="0.2">
      <c r="D102" s="150"/>
      <c r="E102" s="194">
        <v>200</v>
      </c>
      <c r="F102" s="84" t="s">
        <v>365</v>
      </c>
      <c r="G102" s="88"/>
      <c r="H102" s="88"/>
    </row>
    <row r="103" spans="4:8" x14ac:dyDescent="0.2">
      <c r="D103" s="150"/>
      <c r="E103" s="194">
        <v>308</v>
      </c>
      <c r="F103" s="84" t="s">
        <v>439</v>
      </c>
      <c r="G103" s="88"/>
      <c r="H103" s="88"/>
    </row>
    <row r="104" spans="4:8" x14ac:dyDescent="0.2">
      <c r="D104" s="150"/>
      <c r="E104" s="194">
        <v>121</v>
      </c>
      <c r="F104" s="84" t="s">
        <v>37</v>
      </c>
      <c r="G104" s="88"/>
      <c r="H104" s="88"/>
    </row>
    <row r="105" spans="4:8" x14ac:dyDescent="0.2">
      <c r="D105" s="150"/>
      <c r="E105" s="194">
        <v>637</v>
      </c>
      <c r="F105" s="84" t="s">
        <v>1343</v>
      </c>
      <c r="G105" s="88"/>
      <c r="H105" s="88"/>
    </row>
    <row r="106" spans="4:8" x14ac:dyDescent="0.2">
      <c r="D106" s="150"/>
      <c r="E106" s="194">
        <v>260</v>
      </c>
      <c r="F106" s="84" t="s">
        <v>1067</v>
      </c>
      <c r="G106" s="88"/>
      <c r="H106" s="88"/>
    </row>
    <row r="107" spans="4:8" x14ac:dyDescent="0.2">
      <c r="D107" s="150"/>
      <c r="E107" s="194">
        <v>844</v>
      </c>
      <c r="F107" s="84" t="s">
        <v>1212</v>
      </c>
      <c r="G107" s="88"/>
      <c r="H107" s="88"/>
    </row>
    <row r="108" spans="4:8" x14ac:dyDescent="0.2">
      <c r="D108" s="150"/>
      <c r="E108" s="194">
        <v>157</v>
      </c>
      <c r="F108" s="84" t="s">
        <v>1185</v>
      </c>
      <c r="G108" s="88"/>
      <c r="H108" s="88"/>
    </row>
    <row r="109" spans="4:8" x14ac:dyDescent="0.2">
      <c r="D109" s="150"/>
      <c r="E109" s="194">
        <v>677</v>
      </c>
      <c r="F109" s="84" t="s">
        <v>39</v>
      </c>
      <c r="G109" s="88"/>
      <c r="H109" s="88"/>
    </row>
    <row r="110" spans="4:8" x14ac:dyDescent="0.2">
      <c r="D110" s="150"/>
      <c r="E110" s="194">
        <v>399</v>
      </c>
      <c r="F110" s="84" t="s">
        <v>1408</v>
      </c>
      <c r="G110" s="88"/>
      <c r="H110" s="88"/>
    </row>
    <row r="111" spans="4:8" x14ac:dyDescent="0.2">
      <c r="D111" s="150"/>
      <c r="E111" s="194">
        <v>34</v>
      </c>
      <c r="F111" s="84" t="s">
        <v>102</v>
      </c>
      <c r="G111" s="88"/>
      <c r="H111" s="88"/>
    </row>
    <row r="112" spans="4:8" x14ac:dyDescent="0.2">
      <c r="D112" s="150"/>
      <c r="E112" s="194">
        <v>891</v>
      </c>
      <c r="F112" s="84" t="s">
        <v>1224</v>
      </c>
      <c r="G112" s="88"/>
      <c r="H112" s="88"/>
    </row>
    <row r="113" spans="4:8" x14ac:dyDescent="0.2">
      <c r="D113" s="150"/>
      <c r="E113" s="194">
        <v>1112</v>
      </c>
      <c r="F113" s="84" t="s">
        <v>1261</v>
      </c>
      <c r="G113" s="88"/>
      <c r="H113" s="88"/>
    </row>
    <row r="114" spans="4:8" x14ac:dyDescent="0.2">
      <c r="D114" s="150"/>
      <c r="E114" s="194">
        <v>307</v>
      </c>
      <c r="F114" s="153" t="s">
        <v>365</v>
      </c>
      <c r="G114" s="154"/>
      <c r="H114" s="154"/>
    </row>
    <row r="115" spans="4:8" x14ac:dyDescent="0.2">
      <c r="D115" s="150"/>
      <c r="E115" s="194">
        <v>68</v>
      </c>
      <c r="F115" s="153" t="s">
        <v>365</v>
      </c>
      <c r="G115" s="154"/>
      <c r="H115" s="154"/>
    </row>
    <row r="116" spans="4:8" x14ac:dyDescent="0.2">
      <c r="D116" s="150"/>
      <c r="E116" s="194">
        <v>314</v>
      </c>
      <c r="F116" s="153" t="s">
        <v>365</v>
      </c>
      <c r="G116" s="154"/>
      <c r="H116" s="154"/>
    </row>
    <row r="117" spans="4:8" x14ac:dyDescent="0.2">
      <c r="D117" s="150"/>
      <c r="E117" s="194">
        <v>60</v>
      </c>
      <c r="F117" s="84" t="s">
        <v>1059</v>
      </c>
      <c r="G117" s="88"/>
      <c r="H117" s="88"/>
    </row>
    <row r="118" spans="4:8" x14ac:dyDescent="0.2">
      <c r="D118" s="150"/>
      <c r="E118" s="194">
        <v>642</v>
      </c>
      <c r="F118" s="151" t="s">
        <v>1190</v>
      </c>
      <c r="G118" s="152"/>
      <c r="H118" s="152"/>
    </row>
    <row r="119" spans="4:8" x14ac:dyDescent="0.2">
      <c r="D119" s="150"/>
      <c r="E119" s="194">
        <v>935</v>
      </c>
      <c r="F119" s="82" t="s">
        <v>1341</v>
      </c>
      <c r="G119" s="87"/>
      <c r="H119" s="87"/>
    </row>
    <row r="120" spans="4:8" x14ac:dyDescent="0.2">
      <c r="D120" s="150"/>
      <c r="E120" s="194">
        <v>1932</v>
      </c>
      <c r="F120" s="82" t="s">
        <v>1351</v>
      </c>
      <c r="G120" s="87"/>
      <c r="H120" s="87"/>
    </row>
    <row r="121" spans="4:8" x14ac:dyDescent="0.2">
      <c r="D121" s="150"/>
      <c r="E121" s="194">
        <v>81</v>
      </c>
      <c r="F121" s="151" t="s">
        <v>1071</v>
      </c>
      <c r="G121" s="152"/>
      <c r="H121" s="152"/>
    </row>
    <row r="122" spans="4:8" x14ac:dyDescent="0.2">
      <c r="D122" s="150"/>
      <c r="E122" s="194">
        <v>536</v>
      </c>
      <c r="F122" s="155" t="s">
        <v>1208</v>
      </c>
      <c r="G122" s="156"/>
      <c r="H122" s="156"/>
    </row>
    <row r="123" spans="4:8" x14ac:dyDescent="0.2">
      <c r="D123" s="150"/>
      <c r="E123" s="194">
        <v>157</v>
      </c>
      <c r="F123" s="84" t="s">
        <v>365</v>
      </c>
      <c r="G123" s="88"/>
      <c r="H123" s="88"/>
    </row>
    <row r="124" spans="4:8" x14ac:dyDescent="0.2">
      <c r="D124" s="150"/>
      <c r="E124" s="194">
        <v>128</v>
      </c>
      <c r="F124" s="84" t="s">
        <v>1420</v>
      </c>
      <c r="G124" s="88"/>
      <c r="H124" s="88"/>
    </row>
    <row r="125" spans="4:8" x14ac:dyDescent="0.2">
      <c r="D125" s="150"/>
      <c r="E125" s="194">
        <v>200</v>
      </c>
      <c r="F125" s="84" t="s">
        <v>1337</v>
      </c>
      <c r="G125" s="88"/>
      <c r="H125" s="88"/>
    </row>
    <row r="126" spans="4:8" x14ac:dyDescent="0.2">
      <c r="D126" s="150"/>
      <c r="E126" s="194">
        <v>757</v>
      </c>
      <c r="F126" s="84" t="s">
        <v>43</v>
      </c>
      <c r="G126" s="88"/>
      <c r="H126" s="88"/>
    </row>
    <row r="127" spans="4:8" x14ac:dyDescent="0.2">
      <c r="D127" s="150"/>
      <c r="E127" s="194">
        <v>1591</v>
      </c>
      <c r="F127" s="82" t="s">
        <v>409</v>
      </c>
      <c r="G127" s="87"/>
      <c r="H127" s="87"/>
    </row>
    <row r="128" spans="4:8" x14ac:dyDescent="0.2">
      <c r="D128" s="150"/>
      <c r="E128" s="194">
        <v>1645</v>
      </c>
      <c r="F128" s="82" t="s">
        <v>227</v>
      </c>
      <c r="G128" s="87"/>
      <c r="H128" s="87"/>
    </row>
    <row r="129" spans="4:8" x14ac:dyDescent="0.2">
      <c r="D129" s="150"/>
      <c r="E129" s="194">
        <v>1345</v>
      </c>
      <c r="F129" s="82" t="s">
        <v>1273</v>
      </c>
      <c r="G129" s="87"/>
      <c r="H129" s="87"/>
    </row>
    <row r="130" spans="4:8" x14ac:dyDescent="0.2">
      <c r="D130" s="150"/>
      <c r="E130" s="194">
        <v>90</v>
      </c>
      <c r="F130" s="82" t="s">
        <v>41</v>
      </c>
      <c r="G130" s="87"/>
      <c r="H130" s="87"/>
    </row>
    <row r="131" spans="4:8" x14ac:dyDescent="0.2">
      <c r="D131" s="150"/>
      <c r="E131" s="194">
        <v>451</v>
      </c>
      <c r="F131" s="151" t="s">
        <v>1222</v>
      </c>
      <c r="G131" s="152"/>
      <c r="H131" s="152"/>
    </row>
    <row r="132" spans="4:8" x14ac:dyDescent="0.2">
      <c r="D132" s="150"/>
      <c r="E132" s="194">
        <v>432</v>
      </c>
      <c r="F132" s="84" t="s">
        <v>1361</v>
      </c>
      <c r="G132" s="88"/>
      <c r="H132" s="88"/>
    </row>
    <row r="133" spans="4:8" x14ac:dyDescent="0.2">
      <c r="D133" s="150"/>
      <c r="E133" s="194">
        <v>585</v>
      </c>
      <c r="F133" s="82" t="s">
        <v>1232</v>
      </c>
      <c r="G133" s="87"/>
      <c r="H133" s="87"/>
    </row>
    <row r="134" spans="4:8" x14ac:dyDescent="0.2">
      <c r="D134" s="150"/>
      <c r="E134" s="194">
        <v>1141</v>
      </c>
      <c r="F134" s="82" t="s">
        <v>1259</v>
      </c>
      <c r="G134" s="87"/>
      <c r="H134" s="87"/>
    </row>
    <row r="135" spans="4:8" x14ac:dyDescent="0.2">
      <c r="D135" s="150"/>
      <c r="E135" s="194">
        <v>91</v>
      </c>
      <c r="F135" s="151" t="s">
        <v>1008</v>
      </c>
      <c r="G135" s="152"/>
      <c r="H135" s="152"/>
    </row>
    <row r="136" spans="4:8" x14ac:dyDescent="0.2">
      <c r="D136" s="150"/>
      <c r="E136" s="194">
        <v>189</v>
      </c>
      <c r="F136" s="84" t="s">
        <v>1106</v>
      </c>
      <c r="G136" s="88"/>
      <c r="H136" s="88"/>
    </row>
  </sheetData>
  <sheetProtection formatCells="0" formatColumns="0" formatRows="0" insertColumns="0" insertRows="0" insertHyperlinks="0" deleteColumns="0" deleteRows="0" sort="0" autoFilter="0" pivotTables="0"/>
  <autoFilter ref="B1:N52"/>
  <conditionalFormatting sqref="M39">
    <cfRule type="duplicateValues" dxfId="2" priority="1" stopIfTrue="1"/>
  </conditionalFormatting>
  <hyperlinks>
    <hyperlink ref="M6" r:id="rId1"/>
    <hyperlink ref="M9" r:id="rId2"/>
    <hyperlink ref="N9" r:id="rId3"/>
    <hyperlink ref="M15" r:id="rId4"/>
    <hyperlink ref="M23" r:id="rId5"/>
    <hyperlink ref="N35" r:id="rId6"/>
    <hyperlink ref="N47" r:id="rId7" display="http://www.mairie-senozan.fr/"/>
    <hyperlink ref="M11" r:id="rId8"/>
    <hyperlink ref="M2" r:id="rId9" display="audrey.gaillard@beaunecoteetsud.com"/>
    <hyperlink ref="N24" r:id="rId10"/>
    <hyperlink ref="N25" r:id="rId11"/>
    <hyperlink ref="M28" r:id="rId12"/>
    <hyperlink ref="M27" r:id="rId13"/>
    <hyperlink ref="N13" r:id="rId14"/>
    <hyperlink ref="N12" r:id="rId15"/>
    <hyperlink ref="N6" r:id="rId16"/>
    <hyperlink ref="N20" r:id="rId17"/>
    <hyperlink ref="N8" r:id="rId18"/>
    <hyperlink ref="N4" r:id="rId19"/>
    <hyperlink ref="N7" r:id="rId20"/>
    <hyperlink ref="N21" r:id="rId21"/>
    <hyperlink ref="N19" r:id="rId22"/>
    <hyperlink ref="N14" r:id="rId23"/>
    <hyperlink ref="N17" r:id="rId24"/>
    <hyperlink ref="N5" r:id="rId25"/>
    <hyperlink ref="N16" r:id="rId26"/>
    <hyperlink ref="N18" r:id="rId27"/>
    <hyperlink ref="N2" r:id="rId28"/>
    <hyperlink ref="N3" r:id="rId29"/>
    <hyperlink ref="N10" r:id="rId30"/>
    <hyperlink ref="M24" r:id="rId31"/>
    <hyperlink ref="M22" r:id="rId32"/>
    <hyperlink ref="M10" r:id="rId33" display="benjamin.mattray@creusot-montceau.org "/>
    <hyperlink ref="M43" r:id="rId34"/>
    <hyperlink ref="M34" r:id="rId35"/>
    <hyperlink ref="M26" r:id="rId36"/>
    <hyperlink ref="M31" r:id="rId37"/>
    <hyperlink ref="M36" r:id="rId38"/>
    <hyperlink ref="M12" r:id="rId39"/>
    <hyperlink ref="M19" r:id="rId40"/>
    <hyperlink ref="M17" r:id="rId41"/>
    <hyperlink ref="M30" r:id="rId42"/>
    <hyperlink ref="M46" r:id="rId43"/>
    <hyperlink ref="M42" r:id="rId44"/>
    <hyperlink ref="M3" r:id="rId45"/>
    <hyperlink ref="M37" r:id="rId46"/>
    <hyperlink ref="M40" r:id="rId47"/>
    <hyperlink ref="M38" r:id="rId48"/>
    <hyperlink ref="M44" r:id="rId49"/>
    <hyperlink ref="M14" r:id="rId50" display="mougel.emi@hotmail.fr_x000a_victoria.ducos-sirtom.chagny@orange.fr_x000a_sirtom.chagny@wanadoo.fr"/>
    <hyperlink ref="M20" r:id="rId51"/>
    <hyperlink ref="M5" r:id="rId52" display="secretariat@ccscc.fr"/>
    <hyperlink ref="M29" r:id="rId53"/>
    <hyperlink ref="M8" r:id="rId54" display="arnaud.lanny@dstautunois.fr_x000a_julien.barnay@dstautunois.fr"/>
    <hyperlink ref="M41" r:id="rId55"/>
    <hyperlink ref="M47" r:id="rId56"/>
    <hyperlink ref="M16" r:id="rId57"/>
    <hyperlink ref="M18" r:id="rId58"/>
    <hyperlink ref="M13" r:id="rId59"/>
    <hyperlink ref="M32" r:id="rId60"/>
    <hyperlink ref="M25" r:id="rId61"/>
    <hyperlink ref="M21" r:id="rId62"/>
    <hyperlink ref="M4" r:id="rId63"/>
    <hyperlink ref="M39" r:id="rId64"/>
  </hyperlinks>
  <printOptions horizontalCentered="1" verticalCentered="1" gridLines="1"/>
  <pageMargins left="0.27559055118110237" right="0.23622047244094491" top="0.78740157480314965" bottom="0" header="0.19685039370078741" footer="0.15748031496062992"/>
  <pageSetup paperSize="9" scale="70" orientation="landscape" r:id="rId65"/>
  <headerFooter alignWithMargins="0">
    <oddHeader>&amp;L&amp;G&amp;C&amp;"Arial,Normal"&amp;18
Coordonnées des SPANC 71&amp;R&amp;8Légende  : 
CC: Communaté de communes
CA : Communauté d'agglomération
S : Syndicat</oddHeader>
  </headerFooter>
  <legacyDrawingHF r:id="rId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R256"/>
  <sheetViews>
    <sheetView topLeftCell="D1" zoomScaleNormal="75" workbookViewId="0">
      <selection activeCell="B2" sqref="B2"/>
    </sheetView>
  </sheetViews>
  <sheetFormatPr baseColWidth="10" defaultRowHeight="12.75" x14ac:dyDescent="0.2"/>
  <cols>
    <col min="1" max="1" width="10" style="208" customWidth="1"/>
    <col min="2" max="2" width="38.42578125" style="214" customWidth="1"/>
    <col min="3" max="3" width="8.28515625" style="1" customWidth="1"/>
    <col min="4" max="5" width="25.140625" style="1" customWidth="1"/>
    <col min="6" max="6" width="5.140625" style="213" customWidth="1"/>
    <col min="7" max="7" width="14.42578125" style="28" customWidth="1"/>
    <col min="8" max="8" width="11.28515625" style="12" customWidth="1"/>
    <col min="9" max="9" width="15.42578125" style="227" customWidth="1"/>
    <col min="10" max="10" width="17.85546875" style="27" customWidth="1"/>
    <col min="11" max="11" width="12" style="48" customWidth="1"/>
    <col min="12" max="12" width="10.5703125" style="30" customWidth="1"/>
    <col min="13" max="13" width="11.5703125" style="237" customWidth="1"/>
    <col min="14" max="14" width="11.140625" style="273" customWidth="1"/>
    <col min="15" max="15" width="7.28515625" style="238" customWidth="1"/>
    <col min="16" max="16" width="12.5703125" style="241" customWidth="1"/>
    <col min="17" max="17" width="14.28515625" style="238" customWidth="1"/>
    <col min="18" max="18" width="14.42578125" style="12" customWidth="1"/>
    <col min="19" max="16384" width="11.42578125" style="217"/>
  </cols>
  <sheetData>
    <row r="1" spans="1:18" s="244" customFormat="1" ht="92.25" customHeight="1" x14ac:dyDescent="0.2">
      <c r="A1" s="199" t="s">
        <v>998</v>
      </c>
      <c r="B1" s="113" t="s">
        <v>1565</v>
      </c>
      <c r="C1" s="10" t="s">
        <v>1554</v>
      </c>
      <c r="D1" s="10" t="s">
        <v>1564</v>
      </c>
      <c r="E1" s="23" t="s">
        <v>1555</v>
      </c>
      <c r="F1" s="21" t="s">
        <v>348</v>
      </c>
      <c r="G1" s="15" t="s">
        <v>497</v>
      </c>
      <c r="H1" s="21" t="s">
        <v>1557</v>
      </c>
      <c r="I1" s="15" t="s">
        <v>1558</v>
      </c>
      <c r="J1" s="228" t="s">
        <v>1454</v>
      </c>
      <c r="K1" s="242" t="s">
        <v>493</v>
      </c>
      <c r="L1" s="33" t="s">
        <v>727</v>
      </c>
      <c r="M1" s="33" t="s">
        <v>142</v>
      </c>
      <c r="N1" s="14" t="s">
        <v>495</v>
      </c>
      <c r="O1" s="19" t="s">
        <v>498</v>
      </c>
      <c r="P1" s="243" t="s">
        <v>97</v>
      </c>
      <c r="Q1" s="19" t="s">
        <v>499</v>
      </c>
      <c r="R1" s="15" t="s">
        <v>500</v>
      </c>
    </row>
    <row r="2" spans="1:18" s="250" customFormat="1" ht="14.25" customHeight="1" x14ac:dyDescent="0.2">
      <c r="A2" s="101" t="s">
        <v>1362</v>
      </c>
      <c r="B2" s="63" t="s">
        <v>1363</v>
      </c>
      <c r="C2" s="200" t="s">
        <v>163</v>
      </c>
      <c r="D2" s="334">
        <v>1</v>
      </c>
      <c r="E2" s="345">
        <v>95</v>
      </c>
      <c r="F2" s="125" t="s">
        <v>51</v>
      </c>
      <c r="G2" s="195" t="s">
        <v>154</v>
      </c>
      <c r="H2" s="6">
        <v>0</v>
      </c>
      <c r="I2" s="220" t="s">
        <v>1550</v>
      </c>
      <c r="J2" s="245">
        <v>139</v>
      </c>
      <c r="K2" s="95">
        <v>75</v>
      </c>
      <c r="L2" s="246">
        <v>75</v>
      </c>
      <c r="M2" s="245"/>
      <c r="N2" s="247" t="s">
        <v>70</v>
      </c>
      <c r="O2" s="248" t="s">
        <v>51</v>
      </c>
      <c r="P2" s="249"/>
      <c r="Q2" s="248" t="s">
        <v>51</v>
      </c>
      <c r="R2" s="110" t="s">
        <v>51</v>
      </c>
    </row>
    <row r="3" spans="1:18" s="98" customFormat="1" ht="14.25" customHeight="1" x14ac:dyDescent="0.2">
      <c r="A3" s="101">
        <v>71016</v>
      </c>
      <c r="B3" s="63" t="s">
        <v>1198</v>
      </c>
      <c r="C3" s="201" t="s">
        <v>162</v>
      </c>
      <c r="D3" s="334">
        <v>1</v>
      </c>
      <c r="E3" s="345">
        <v>73</v>
      </c>
      <c r="F3" s="125" t="s">
        <v>120</v>
      </c>
      <c r="G3" s="144" t="s">
        <v>154</v>
      </c>
      <c r="H3" s="6">
        <v>0</v>
      </c>
      <c r="I3" s="220" t="s">
        <v>1550</v>
      </c>
      <c r="J3" s="245" t="s">
        <v>120</v>
      </c>
      <c r="K3" s="251"/>
      <c r="L3" s="246"/>
      <c r="M3" s="252"/>
      <c r="N3" s="247"/>
      <c r="O3" s="248" t="s">
        <v>51</v>
      </c>
      <c r="P3" s="249"/>
      <c r="Q3" s="248" t="s">
        <v>51</v>
      </c>
      <c r="R3" s="110" t="s">
        <v>51</v>
      </c>
    </row>
    <row r="4" spans="1:18" s="98" customFormat="1" ht="14.25" customHeight="1" x14ac:dyDescent="0.2">
      <c r="A4" s="101" t="s">
        <v>1119</v>
      </c>
      <c r="B4" s="63" t="s">
        <v>1120</v>
      </c>
      <c r="C4" s="9" t="s">
        <v>162</v>
      </c>
      <c r="D4" s="335">
        <v>1</v>
      </c>
      <c r="E4" s="6">
        <v>58</v>
      </c>
      <c r="F4" s="145" t="s">
        <v>51</v>
      </c>
      <c r="G4" s="144" t="s">
        <v>154</v>
      </c>
      <c r="H4" s="6">
        <v>0</v>
      </c>
      <c r="I4" s="220" t="s">
        <v>1550</v>
      </c>
      <c r="J4" s="229">
        <v>154.88</v>
      </c>
      <c r="K4" s="111">
        <v>72.400000000000006</v>
      </c>
      <c r="L4" s="246">
        <v>137.66</v>
      </c>
      <c r="M4" s="231">
        <v>70</v>
      </c>
      <c r="N4" s="3" t="s">
        <v>1369</v>
      </c>
      <c r="O4" s="20" t="s">
        <v>51</v>
      </c>
      <c r="P4" s="239"/>
      <c r="Q4" s="20" t="s">
        <v>51</v>
      </c>
      <c r="R4" s="6" t="s">
        <v>51</v>
      </c>
    </row>
    <row r="5" spans="1:18" s="98" customFormat="1" ht="14.25" customHeight="1" x14ac:dyDescent="0.2">
      <c r="A5" s="101" t="s">
        <v>1264</v>
      </c>
      <c r="B5" s="63" t="s">
        <v>1265</v>
      </c>
      <c r="C5" s="2" t="s">
        <v>162</v>
      </c>
      <c r="D5" s="335">
        <v>1</v>
      </c>
      <c r="E5" s="6">
        <v>45</v>
      </c>
      <c r="F5" s="145" t="s">
        <v>50</v>
      </c>
      <c r="G5" s="144" t="s">
        <v>154</v>
      </c>
      <c r="H5" s="6">
        <v>0</v>
      </c>
      <c r="I5" s="220" t="s">
        <v>1550</v>
      </c>
      <c r="J5" s="229">
        <f>(95+2.95)+(19.6*(95+2.95)/100)</f>
        <v>117.1482</v>
      </c>
      <c r="K5" s="31">
        <f>(59.5+2.95)+(19.6*(59.5+2.95)/100)</f>
        <v>74.690200000000004</v>
      </c>
      <c r="L5" s="246">
        <v>75</v>
      </c>
      <c r="M5" s="229"/>
      <c r="N5" s="3" t="s">
        <v>496</v>
      </c>
      <c r="O5" s="20" t="s">
        <v>51</v>
      </c>
      <c r="P5" s="239"/>
      <c r="Q5" s="20" t="s">
        <v>51</v>
      </c>
      <c r="R5" s="6" t="s">
        <v>51</v>
      </c>
    </row>
    <row r="6" spans="1:18" s="103" customFormat="1" ht="14.25" customHeight="1" x14ac:dyDescent="0.2">
      <c r="A6" s="202" t="s">
        <v>36</v>
      </c>
      <c r="B6" s="63" t="s">
        <v>37</v>
      </c>
      <c r="C6" s="61" t="s">
        <v>163</v>
      </c>
      <c r="D6" s="144">
        <v>1</v>
      </c>
      <c r="E6" s="144">
        <v>14</v>
      </c>
      <c r="F6" s="203" t="s">
        <v>50</v>
      </c>
      <c r="G6" s="54" t="s">
        <v>154</v>
      </c>
      <c r="H6" s="144">
        <v>0</v>
      </c>
      <c r="I6" s="221">
        <v>10</v>
      </c>
      <c r="J6" s="230" t="s">
        <v>120</v>
      </c>
      <c r="K6" s="59" t="s">
        <v>120</v>
      </c>
      <c r="L6" s="253"/>
      <c r="M6" s="235"/>
      <c r="N6" s="254"/>
      <c r="O6" s="60" t="s">
        <v>51</v>
      </c>
      <c r="P6" s="255"/>
      <c r="Q6" s="60" t="s">
        <v>51</v>
      </c>
      <c r="R6" s="54" t="s">
        <v>51</v>
      </c>
    </row>
    <row r="7" spans="1:18" s="98" customFormat="1" ht="14.25" customHeight="1" x14ac:dyDescent="0.2">
      <c r="A7" s="202" t="s">
        <v>1342</v>
      </c>
      <c r="B7" s="63" t="s">
        <v>1343</v>
      </c>
      <c r="C7" s="7" t="s">
        <v>162</v>
      </c>
      <c r="D7" s="6">
        <v>1</v>
      </c>
      <c r="E7" s="6">
        <v>13</v>
      </c>
      <c r="F7" s="125" t="s">
        <v>50</v>
      </c>
      <c r="G7" s="144" t="s">
        <v>154</v>
      </c>
      <c r="H7" s="24">
        <v>0</v>
      </c>
      <c r="I7" s="222">
        <v>8</v>
      </c>
      <c r="J7" s="231" t="s">
        <v>120</v>
      </c>
      <c r="K7" s="46">
        <v>79.47</v>
      </c>
      <c r="L7" s="32"/>
      <c r="M7" s="231">
        <v>79.47</v>
      </c>
      <c r="N7" s="29"/>
      <c r="O7" s="34" t="s">
        <v>51</v>
      </c>
      <c r="P7" s="256"/>
      <c r="Q7" s="6" t="s">
        <v>50</v>
      </c>
      <c r="R7" s="24" t="s">
        <v>51</v>
      </c>
    </row>
    <row r="8" spans="1:18" s="103" customFormat="1" ht="14.25" customHeight="1" x14ac:dyDescent="0.2">
      <c r="A8" s="202" t="s">
        <v>1211</v>
      </c>
      <c r="B8" s="63" t="s">
        <v>1212</v>
      </c>
      <c r="C8" s="62" t="s">
        <v>162</v>
      </c>
      <c r="D8" s="144">
        <v>1</v>
      </c>
      <c r="E8" s="144">
        <v>30</v>
      </c>
      <c r="F8" s="125" t="s">
        <v>1480</v>
      </c>
      <c r="G8" s="144" t="s">
        <v>154</v>
      </c>
      <c r="H8" s="49">
        <v>0</v>
      </c>
      <c r="I8" s="220" t="s">
        <v>1550</v>
      </c>
      <c r="J8" s="232">
        <v>148.5</v>
      </c>
      <c r="K8" s="257">
        <v>96</v>
      </c>
      <c r="L8" s="129">
        <v>128.69999999999999</v>
      </c>
      <c r="M8" s="232">
        <v>95.7</v>
      </c>
      <c r="N8" s="108"/>
      <c r="O8" s="52" t="s">
        <v>51</v>
      </c>
      <c r="P8" s="258"/>
      <c r="Q8" s="144" t="s">
        <v>51</v>
      </c>
      <c r="R8" s="6" t="s">
        <v>51</v>
      </c>
    </row>
    <row r="9" spans="1:18" s="98" customFormat="1" ht="14.25" customHeight="1" x14ac:dyDescent="0.2">
      <c r="A9" s="101" t="s">
        <v>1184</v>
      </c>
      <c r="B9" s="63" t="s">
        <v>1185</v>
      </c>
      <c r="C9" s="2" t="s">
        <v>162</v>
      </c>
      <c r="D9" s="335">
        <v>1</v>
      </c>
      <c r="E9" s="6">
        <v>39</v>
      </c>
      <c r="F9" s="125" t="s">
        <v>1248</v>
      </c>
      <c r="G9" s="144" t="s">
        <v>154</v>
      </c>
      <c r="H9" s="6">
        <v>0</v>
      </c>
      <c r="I9" s="220">
        <v>8</v>
      </c>
      <c r="J9" s="229">
        <v>184</v>
      </c>
      <c r="K9" s="31">
        <f>2439.84/34</f>
        <v>71.760000000000005</v>
      </c>
      <c r="L9" s="30">
        <v>163</v>
      </c>
      <c r="M9" s="231">
        <v>95</v>
      </c>
      <c r="N9" s="3" t="s">
        <v>1369</v>
      </c>
      <c r="O9" s="20" t="s">
        <v>51</v>
      </c>
      <c r="P9" s="239"/>
      <c r="Q9" s="20" t="s">
        <v>51</v>
      </c>
      <c r="R9" s="6" t="s">
        <v>51</v>
      </c>
    </row>
    <row r="10" spans="1:18" s="262" customFormat="1" ht="16.899999999999999" customHeight="1" x14ac:dyDescent="0.2">
      <c r="A10" s="101" t="s">
        <v>38</v>
      </c>
      <c r="B10" s="63" t="s">
        <v>39</v>
      </c>
      <c r="C10" s="4" t="s">
        <v>163</v>
      </c>
      <c r="D10" s="336">
        <v>1</v>
      </c>
      <c r="E10" s="346">
        <v>210</v>
      </c>
      <c r="F10" s="145" t="s">
        <v>51</v>
      </c>
      <c r="G10" s="144" t="s">
        <v>155</v>
      </c>
      <c r="H10" s="6">
        <v>0</v>
      </c>
      <c r="I10" s="223">
        <v>9</v>
      </c>
      <c r="J10" s="245" t="e">
        <f>#REF!*110/100</f>
        <v>#REF!</v>
      </c>
      <c r="K10" s="96" t="s">
        <v>120</v>
      </c>
      <c r="L10" s="259">
        <v>80.77</v>
      </c>
      <c r="M10" s="252">
        <v>77.540000000000006</v>
      </c>
      <c r="N10" s="260" t="s">
        <v>70</v>
      </c>
      <c r="O10" s="20" t="s">
        <v>51</v>
      </c>
      <c r="P10" s="249"/>
      <c r="Q10" s="261" t="s">
        <v>51</v>
      </c>
      <c r="R10" s="6" t="s">
        <v>51</v>
      </c>
    </row>
    <row r="11" spans="1:18" s="98" customFormat="1" ht="14.25" customHeight="1" x14ac:dyDescent="0.2">
      <c r="A11" s="101">
        <v>71210</v>
      </c>
      <c r="B11" s="63" t="s">
        <v>1408</v>
      </c>
      <c r="C11" s="2" t="s">
        <v>162</v>
      </c>
      <c r="D11" s="335">
        <v>1</v>
      </c>
      <c r="E11" s="6">
        <v>13</v>
      </c>
      <c r="F11" s="145" t="s">
        <v>50</v>
      </c>
      <c r="G11" s="144" t="s">
        <v>154</v>
      </c>
      <c r="H11" s="6">
        <v>0</v>
      </c>
      <c r="I11" s="224">
        <v>10</v>
      </c>
      <c r="J11" s="229">
        <v>144.44999999999999</v>
      </c>
      <c r="K11" s="31">
        <v>96.3</v>
      </c>
      <c r="L11" s="30">
        <v>125.19</v>
      </c>
      <c r="M11" s="231">
        <v>93.09</v>
      </c>
      <c r="N11" s="3" t="s">
        <v>1369</v>
      </c>
      <c r="O11" s="20" t="s">
        <v>51</v>
      </c>
      <c r="P11" s="239"/>
      <c r="Q11" s="20" t="s">
        <v>51</v>
      </c>
      <c r="R11" s="6" t="s">
        <v>51</v>
      </c>
    </row>
    <row r="12" spans="1:18" s="98" customFormat="1" ht="14.25" customHeight="1" x14ac:dyDescent="0.2">
      <c r="A12" s="101" t="s">
        <v>1223</v>
      </c>
      <c r="B12" s="63" t="s">
        <v>1224</v>
      </c>
      <c r="C12" s="2" t="s">
        <v>162</v>
      </c>
      <c r="D12" s="335">
        <v>1</v>
      </c>
      <c r="E12" s="6">
        <v>52</v>
      </c>
      <c r="F12" s="145" t="s">
        <v>50</v>
      </c>
      <c r="G12" s="144" t="s">
        <v>155</v>
      </c>
      <c r="H12" s="6">
        <v>0</v>
      </c>
      <c r="I12" s="224">
        <v>4</v>
      </c>
      <c r="J12" s="229" t="e">
        <f>#REF!*110/100</f>
        <v>#REF!</v>
      </c>
      <c r="K12" s="96">
        <v>152</v>
      </c>
      <c r="L12" s="30">
        <v>88</v>
      </c>
      <c r="M12" s="231">
        <v>59</v>
      </c>
      <c r="N12" s="3" t="s">
        <v>121</v>
      </c>
      <c r="O12" s="20" t="s">
        <v>51</v>
      </c>
      <c r="P12" s="239"/>
      <c r="Q12" s="20" t="s">
        <v>50</v>
      </c>
      <c r="R12" s="6" t="s">
        <v>51</v>
      </c>
    </row>
    <row r="13" spans="1:18" s="263" customFormat="1" ht="14.25" customHeight="1" x14ac:dyDescent="0.2">
      <c r="A13" s="202" t="s">
        <v>1231</v>
      </c>
      <c r="B13" s="63" t="s">
        <v>1232</v>
      </c>
      <c r="C13" s="2" t="s">
        <v>162</v>
      </c>
      <c r="D13" s="335">
        <v>1</v>
      </c>
      <c r="E13" s="6">
        <v>12</v>
      </c>
      <c r="F13" s="145" t="s">
        <v>1480</v>
      </c>
      <c r="G13" s="144" t="s">
        <v>155</v>
      </c>
      <c r="H13" s="6">
        <v>0</v>
      </c>
      <c r="I13" s="220" t="s">
        <v>1550</v>
      </c>
      <c r="J13" s="229" t="s">
        <v>120</v>
      </c>
      <c r="K13" s="31" t="s">
        <v>120</v>
      </c>
      <c r="L13" s="30"/>
      <c r="M13" s="231"/>
      <c r="N13" s="3"/>
      <c r="O13" s="20" t="s">
        <v>51</v>
      </c>
      <c r="P13" s="239"/>
      <c r="Q13" s="20" t="s">
        <v>51</v>
      </c>
      <c r="R13" s="6" t="s">
        <v>51</v>
      </c>
    </row>
    <row r="14" spans="1:18" s="98" customFormat="1" ht="14.25" customHeight="1" x14ac:dyDescent="0.2">
      <c r="A14" s="101" t="s">
        <v>1260</v>
      </c>
      <c r="B14" s="63" t="s">
        <v>1261</v>
      </c>
      <c r="C14" s="4" t="s">
        <v>162</v>
      </c>
      <c r="D14" s="336">
        <v>1</v>
      </c>
      <c r="E14" s="346">
        <v>42</v>
      </c>
      <c r="F14" s="145" t="s">
        <v>50</v>
      </c>
      <c r="G14" s="144" t="s">
        <v>154</v>
      </c>
      <c r="H14" s="6">
        <v>0</v>
      </c>
      <c r="I14" s="224">
        <v>6</v>
      </c>
      <c r="J14" s="229">
        <v>0</v>
      </c>
      <c r="K14" s="31">
        <v>0</v>
      </c>
      <c r="L14" s="30">
        <v>0</v>
      </c>
      <c r="M14" s="231">
        <v>0</v>
      </c>
      <c r="N14" s="3"/>
      <c r="O14" s="20" t="s">
        <v>51</v>
      </c>
      <c r="P14" s="239"/>
      <c r="Q14" s="20" t="s">
        <v>51</v>
      </c>
      <c r="R14" s="6" t="s">
        <v>51</v>
      </c>
    </row>
    <row r="15" spans="1:18" s="98" customFormat="1" ht="14.25" customHeight="1" x14ac:dyDescent="0.2">
      <c r="A15" s="202">
        <v>71345</v>
      </c>
      <c r="B15" s="63" t="s">
        <v>1190</v>
      </c>
      <c r="C15" s="2" t="s">
        <v>162</v>
      </c>
      <c r="D15" s="335">
        <v>1</v>
      </c>
      <c r="E15" s="6">
        <v>87</v>
      </c>
      <c r="F15" s="125" t="s">
        <v>50</v>
      </c>
      <c r="G15" s="144" t="s">
        <v>154</v>
      </c>
      <c r="H15" s="6">
        <v>0</v>
      </c>
      <c r="I15" s="224">
        <v>10</v>
      </c>
      <c r="J15" s="229" t="e">
        <f>SUM(#REF!)</f>
        <v>#REF!</v>
      </c>
      <c r="K15" s="31"/>
      <c r="L15" s="30">
        <v>124</v>
      </c>
      <c r="M15" s="231">
        <v>70</v>
      </c>
      <c r="N15" s="3"/>
      <c r="O15" s="20" t="s">
        <v>51</v>
      </c>
      <c r="P15" s="239"/>
      <c r="Q15" s="20" t="s">
        <v>51</v>
      </c>
      <c r="R15" s="6" t="s">
        <v>51</v>
      </c>
    </row>
    <row r="16" spans="1:18" s="98" customFormat="1" ht="14.25" customHeight="1" x14ac:dyDescent="0.2">
      <c r="A16" s="202">
        <v>71350</v>
      </c>
      <c r="B16" s="63" t="s">
        <v>1341</v>
      </c>
      <c r="C16" s="2" t="s">
        <v>162</v>
      </c>
      <c r="D16" s="335">
        <v>1</v>
      </c>
      <c r="E16" s="6">
        <v>154</v>
      </c>
      <c r="F16" s="125"/>
      <c r="G16" s="144" t="s">
        <v>155</v>
      </c>
      <c r="H16" s="6">
        <v>0</v>
      </c>
      <c r="I16" s="224" t="s">
        <v>1550</v>
      </c>
      <c r="J16" s="229" t="s">
        <v>120</v>
      </c>
      <c r="K16" s="31"/>
      <c r="L16" s="30"/>
      <c r="M16" s="231"/>
      <c r="N16" s="3"/>
      <c r="O16" s="20" t="s">
        <v>51</v>
      </c>
      <c r="P16" s="239"/>
      <c r="Q16" s="20" t="s">
        <v>51</v>
      </c>
      <c r="R16" s="6" t="s">
        <v>51</v>
      </c>
    </row>
    <row r="17" spans="1:18" s="98" customFormat="1" ht="14.25" customHeight="1" x14ac:dyDescent="0.2">
      <c r="A17" s="101" t="s">
        <v>1350</v>
      </c>
      <c r="B17" s="63" t="s">
        <v>1351</v>
      </c>
      <c r="C17" s="2" t="s">
        <v>162</v>
      </c>
      <c r="D17" s="335">
        <v>1</v>
      </c>
      <c r="E17" s="6">
        <v>74</v>
      </c>
      <c r="F17" s="145" t="s">
        <v>50</v>
      </c>
      <c r="G17" s="144" t="s">
        <v>155</v>
      </c>
      <c r="H17" s="6">
        <v>0</v>
      </c>
      <c r="I17" s="224">
        <v>8</v>
      </c>
      <c r="J17" s="229">
        <v>131</v>
      </c>
      <c r="K17" s="31">
        <v>63.3</v>
      </c>
      <c r="L17" s="30">
        <v>149.71</v>
      </c>
      <c r="M17" s="231">
        <v>87.33</v>
      </c>
      <c r="N17" s="3" t="s">
        <v>70</v>
      </c>
      <c r="O17" s="20" t="s">
        <v>51</v>
      </c>
      <c r="P17" s="239"/>
      <c r="Q17" s="20" t="s">
        <v>51</v>
      </c>
      <c r="R17" s="6" t="s">
        <v>51</v>
      </c>
    </row>
    <row r="18" spans="1:18" s="104" customFormat="1" ht="14.25" customHeight="1" x14ac:dyDescent="0.2">
      <c r="A18" s="204" t="s">
        <v>1207</v>
      </c>
      <c r="B18" s="63" t="s">
        <v>1208</v>
      </c>
      <c r="C18" s="2" t="s">
        <v>162</v>
      </c>
      <c r="D18" s="335">
        <v>1</v>
      </c>
      <c r="E18" s="6">
        <v>38</v>
      </c>
      <c r="F18" s="125" t="s">
        <v>120</v>
      </c>
      <c r="G18" s="144" t="s">
        <v>155</v>
      </c>
      <c r="H18" s="6">
        <v>0</v>
      </c>
      <c r="I18" s="220" t="s">
        <v>1550</v>
      </c>
      <c r="J18" s="231" t="s">
        <v>120</v>
      </c>
      <c r="K18" s="65" t="s">
        <v>120</v>
      </c>
      <c r="L18" s="30"/>
      <c r="M18" s="231"/>
      <c r="N18" s="16"/>
      <c r="O18" s="20" t="s">
        <v>51</v>
      </c>
      <c r="P18" s="239"/>
      <c r="Q18" s="69" t="s">
        <v>51</v>
      </c>
      <c r="R18" s="6" t="s">
        <v>51</v>
      </c>
    </row>
    <row r="19" spans="1:18" s="104" customFormat="1" ht="14.25" customHeight="1" x14ac:dyDescent="0.2">
      <c r="A19" s="205" t="s">
        <v>1338</v>
      </c>
      <c r="B19" s="128" t="s">
        <v>1339</v>
      </c>
      <c r="C19" s="2" t="s">
        <v>163</v>
      </c>
      <c r="D19" s="335">
        <v>1</v>
      </c>
      <c r="E19" s="6">
        <v>80</v>
      </c>
      <c r="F19" s="125"/>
      <c r="G19" s="144" t="s">
        <v>154</v>
      </c>
      <c r="H19" s="6">
        <v>0</v>
      </c>
      <c r="I19" s="220">
        <v>10</v>
      </c>
      <c r="J19" s="231" t="s">
        <v>120</v>
      </c>
      <c r="K19" s="65"/>
      <c r="L19" s="30"/>
      <c r="M19" s="231"/>
      <c r="N19" s="16"/>
      <c r="O19" s="20" t="s">
        <v>51</v>
      </c>
      <c r="P19" s="140"/>
      <c r="Q19" s="69" t="s">
        <v>51</v>
      </c>
      <c r="R19" s="6" t="s">
        <v>51</v>
      </c>
    </row>
    <row r="20" spans="1:18" s="264" customFormat="1" ht="14.25" customHeight="1" x14ac:dyDescent="0.2">
      <c r="A20" s="101" t="s">
        <v>1419</v>
      </c>
      <c r="B20" s="63" t="s">
        <v>1420</v>
      </c>
      <c r="C20" s="106" t="s">
        <v>163</v>
      </c>
      <c r="D20" s="337">
        <v>1</v>
      </c>
      <c r="E20" s="347">
        <v>78</v>
      </c>
      <c r="F20" s="125" t="s">
        <v>120</v>
      </c>
      <c r="G20" s="144" t="s">
        <v>155</v>
      </c>
      <c r="H20" s="6">
        <v>0</v>
      </c>
      <c r="I20" s="220" t="s">
        <v>1550</v>
      </c>
      <c r="J20" s="231" t="s">
        <v>120</v>
      </c>
      <c r="K20" s="142" t="s">
        <v>120</v>
      </c>
      <c r="L20" s="30"/>
      <c r="M20" s="231"/>
      <c r="N20" s="16"/>
      <c r="O20" s="20" t="s">
        <v>51</v>
      </c>
      <c r="P20" s="140"/>
      <c r="Q20" s="107" t="s">
        <v>51</v>
      </c>
      <c r="R20" s="6" t="s">
        <v>51</v>
      </c>
    </row>
    <row r="21" spans="1:18" s="98" customFormat="1" ht="14.25" customHeight="1" x14ac:dyDescent="0.2">
      <c r="A21" s="101" t="s">
        <v>1328</v>
      </c>
      <c r="B21" s="63" t="s">
        <v>1337</v>
      </c>
      <c r="C21" s="200" t="s">
        <v>163</v>
      </c>
      <c r="D21" s="334">
        <v>1</v>
      </c>
      <c r="E21" s="345">
        <v>92</v>
      </c>
      <c r="F21" s="125" t="s">
        <v>120</v>
      </c>
      <c r="G21" s="144" t="s">
        <v>154</v>
      </c>
      <c r="H21" s="6">
        <v>0</v>
      </c>
      <c r="I21" s="220" t="s">
        <v>1550</v>
      </c>
      <c r="J21" s="229">
        <v>139</v>
      </c>
      <c r="K21" s="31">
        <v>75</v>
      </c>
      <c r="L21" s="30">
        <v>75</v>
      </c>
      <c r="M21" s="231"/>
      <c r="N21" s="3"/>
      <c r="O21" s="20" t="s">
        <v>51</v>
      </c>
      <c r="P21" s="239"/>
      <c r="Q21" s="20" t="s">
        <v>51</v>
      </c>
      <c r="R21" s="6" t="s">
        <v>51</v>
      </c>
    </row>
    <row r="22" spans="1:18" s="98" customFormat="1" ht="14.25" customHeight="1" x14ac:dyDescent="0.2">
      <c r="A22" s="101" t="s">
        <v>42</v>
      </c>
      <c r="B22" s="63" t="s">
        <v>43</v>
      </c>
      <c r="C22" s="106" t="s">
        <v>163</v>
      </c>
      <c r="D22" s="337">
        <v>1</v>
      </c>
      <c r="E22" s="347">
        <v>138</v>
      </c>
      <c r="F22" s="145" t="s">
        <v>50</v>
      </c>
      <c r="G22" s="144" t="s">
        <v>89</v>
      </c>
      <c r="H22" s="6">
        <v>1</v>
      </c>
      <c r="I22" s="224">
        <v>6</v>
      </c>
      <c r="J22" s="229">
        <v>0</v>
      </c>
      <c r="K22" s="31">
        <v>0</v>
      </c>
      <c r="L22" s="30">
        <v>0</v>
      </c>
      <c r="M22" s="231">
        <v>0</v>
      </c>
      <c r="N22" s="3"/>
      <c r="O22" s="20" t="s">
        <v>51</v>
      </c>
      <c r="P22" s="239"/>
      <c r="Q22" s="20" t="s">
        <v>51</v>
      </c>
      <c r="R22" s="6" t="s">
        <v>51</v>
      </c>
    </row>
    <row r="23" spans="1:18" s="268" customFormat="1" ht="14.25" customHeight="1" x14ac:dyDescent="0.2">
      <c r="A23" s="206" t="s">
        <v>1272</v>
      </c>
      <c r="B23" s="63" t="s">
        <v>1273</v>
      </c>
      <c r="C23" s="26" t="s">
        <v>162</v>
      </c>
      <c r="D23" s="49">
        <v>1</v>
      </c>
      <c r="E23" s="144">
        <v>15</v>
      </c>
      <c r="F23" s="145" t="s">
        <v>50</v>
      </c>
      <c r="G23" s="144" t="s">
        <v>155</v>
      </c>
      <c r="H23" s="144">
        <v>0</v>
      </c>
      <c r="I23" s="90">
        <v>4</v>
      </c>
      <c r="J23" s="232">
        <v>154</v>
      </c>
      <c r="K23" s="265">
        <v>80</v>
      </c>
      <c r="L23" s="266"/>
      <c r="M23" s="232">
        <v>80</v>
      </c>
      <c r="N23" s="105" t="s">
        <v>96</v>
      </c>
      <c r="O23" s="18" t="s">
        <v>51</v>
      </c>
      <c r="P23" s="267"/>
      <c r="Q23" s="18" t="s">
        <v>51</v>
      </c>
      <c r="R23" s="6" t="s">
        <v>51</v>
      </c>
    </row>
    <row r="24" spans="1:18" s="98" customFormat="1" ht="14.25" customHeight="1" x14ac:dyDescent="0.2">
      <c r="A24" s="101" t="s">
        <v>40</v>
      </c>
      <c r="B24" s="63" t="s">
        <v>41</v>
      </c>
      <c r="C24" s="4" t="s">
        <v>163</v>
      </c>
      <c r="D24" s="336">
        <v>1</v>
      </c>
      <c r="E24" s="346">
        <v>47</v>
      </c>
      <c r="F24" s="145" t="s">
        <v>51</v>
      </c>
      <c r="G24" s="144" t="s">
        <v>155</v>
      </c>
      <c r="H24" s="6">
        <v>0</v>
      </c>
      <c r="I24" s="220" t="s">
        <v>1550</v>
      </c>
      <c r="J24" s="229" t="s">
        <v>120</v>
      </c>
      <c r="K24" s="111" t="s">
        <v>120</v>
      </c>
      <c r="L24" s="30" t="s">
        <v>1248</v>
      </c>
      <c r="M24" s="231"/>
      <c r="N24" s="3"/>
      <c r="O24" s="20" t="s">
        <v>51</v>
      </c>
      <c r="P24" s="239"/>
      <c r="Q24" s="20" t="s">
        <v>51</v>
      </c>
      <c r="R24" s="6" t="s">
        <v>51</v>
      </c>
    </row>
    <row r="25" spans="1:18" s="98" customFormat="1" ht="14.25" customHeight="1" x14ac:dyDescent="0.2">
      <c r="A25" s="70">
        <v>71460</v>
      </c>
      <c r="B25" s="63" t="s">
        <v>1222</v>
      </c>
      <c r="C25" s="4" t="s">
        <v>162</v>
      </c>
      <c r="D25" s="336">
        <v>1</v>
      </c>
      <c r="E25" s="346">
        <v>6</v>
      </c>
      <c r="F25" s="125" t="s">
        <v>50</v>
      </c>
      <c r="G25" s="144" t="s">
        <v>154</v>
      </c>
      <c r="H25" s="6">
        <v>0</v>
      </c>
      <c r="I25" s="220">
        <v>8</v>
      </c>
      <c r="J25" s="229" t="e">
        <f>SUM(#REF!)</f>
        <v>#REF!</v>
      </c>
      <c r="K25" s="31"/>
      <c r="L25" s="30">
        <v>120</v>
      </c>
      <c r="M25" s="231">
        <v>70</v>
      </c>
      <c r="N25" s="3"/>
      <c r="O25" s="20" t="s">
        <v>51</v>
      </c>
      <c r="P25" s="239"/>
      <c r="Q25" s="20" t="s">
        <v>51</v>
      </c>
      <c r="R25" s="6" t="s">
        <v>51</v>
      </c>
    </row>
    <row r="26" spans="1:18" s="98" customFormat="1" ht="14.25" customHeight="1" x14ac:dyDescent="0.2">
      <c r="A26" s="101" t="s">
        <v>1360</v>
      </c>
      <c r="B26" s="63" t="s">
        <v>1361</v>
      </c>
      <c r="C26" s="200" t="s">
        <v>163</v>
      </c>
      <c r="D26" s="334">
        <v>1</v>
      </c>
      <c r="E26" s="345">
        <v>182</v>
      </c>
      <c r="F26" s="125" t="s">
        <v>120</v>
      </c>
      <c r="G26" s="144" t="s">
        <v>154</v>
      </c>
      <c r="H26" s="6">
        <v>0</v>
      </c>
      <c r="I26" s="220" t="s">
        <v>1550</v>
      </c>
      <c r="J26" s="229">
        <v>139</v>
      </c>
      <c r="K26" s="31">
        <v>75</v>
      </c>
      <c r="L26" s="30">
        <v>75</v>
      </c>
      <c r="M26" s="231"/>
      <c r="N26" s="3" t="s">
        <v>70</v>
      </c>
      <c r="O26" s="20" t="s">
        <v>51</v>
      </c>
      <c r="P26" s="239"/>
      <c r="Q26" s="20" t="s">
        <v>51</v>
      </c>
      <c r="R26" s="6" t="s">
        <v>51</v>
      </c>
    </row>
    <row r="27" spans="1:18" s="98" customFormat="1" ht="14.25" customHeight="1" x14ac:dyDescent="0.2">
      <c r="A27" s="101" t="s">
        <v>1258</v>
      </c>
      <c r="B27" s="63" t="s">
        <v>1259</v>
      </c>
      <c r="C27" s="2" t="s">
        <v>162</v>
      </c>
      <c r="D27" s="335">
        <v>1</v>
      </c>
      <c r="E27" s="6">
        <v>15</v>
      </c>
      <c r="F27" s="145" t="s">
        <v>50</v>
      </c>
      <c r="G27" s="144" t="s">
        <v>155</v>
      </c>
      <c r="H27" s="6">
        <v>0</v>
      </c>
      <c r="I27" s="224">
        <v>5</v>
      </c>
      <c r="J27" s="229" t="e">
        <f>(#REF!*110/100)</f>
        <v>#REF!</v>
      </c>
      <c r="K27" s="31">
        <v>158.79</v>
      </c>
      <c r="L27" s="30"/>
      <c r="M27" s="231">
        <v>83.3</v>
      </c>
      <c r="N27" s="3" t="s">
        <v>70</v>
      </c>
      <c r="O27" s="20" t="s">
        <v>51</v>
      </c>
      <c r="P27" s="239"/>
      <c r="Q27" s="20" t="s">
        <v>51</v>
      </c>
      <c r="R27" s="6" t="s">
        <v>51</v>
      </c>
    </row>
    <row r="28" spans="1:18" s="98" customFormat="1" ht="14.25" customHeight="1" x14ac:dyDescent="0.2">
      <c r="A28" s="101" t="s">
        <v>128</v>
      </c>
      <c r="B28" s="74" t="s">
        <v>1483</v>
      </c>
      <c r="C28" s="2" t="s">
        <v>162</v>
      </c>
      <c r="D28" s="335">
        <v>5</v>
      </c>
      <c r="E28" s="6">
        <v>198</v>
      </c>
      <c r="F28" s="145" t="s">
        <v>50</v>
      </c>
      <c r="G28" s="144" t="s">
        <v>154</v>
      </c>
      <c r="H28" s="141">
        <v>2</v>
      </c>
      <c r="I28" s="224">
        <v>6</v>
      </c>
      <c r="J28" s="229">
        <v>190</v>
      </c>
      <c r="K28" s="31">
        <v>125</v>
      </c>
      <c r="L28" s="30">
        <v>125</v>
      </c>
      <c r="M28" s="231">
        <v>125</v>
      </c>
      <c r="N28" s="3" t="s">
        <v>70</v>
      </c>
      <c r="O28" s="20" t="s">
        <v>51</v>
      </c>
      <c r="P28" s="239"/>
      <c r="Q28" s="20" t="s">
        <v>50</v>
      </c>
      <c r="R28" s="6" t="s">
        <v>51</v>
      </c>
    </row>
    <row r="29" spans="1:18" s="263" customFormat="1" ht="14.25" customHeight="1" x14ac:dyDescent="0.2">
      <c r="A29" s="133">
        <v>200070308</v>
      </c>
      <c r="B29" s="207" t="s">
        <v>1535</v>
      </c>
      <c r="C29" s="2" t="s">
        <v>162</v>
      </c>
      <c r="D29" s="335">
        <v>13</v>
      </c>
      <c r="E29" s="6">
        <v>900</v>
      </c>
      <c r="F29" s="145" t="s">
        <v>50</v>
      </c>
      <c r="G29" s="144" t="s">
        <v>155</v>
      </c>
      <c r="H29" s="6">
        <v>0</v>
      </c>
      <c r="I29" s="220">
        <v>8</v>
      </c>
      <c r="J29" s="229">
        <v>143.41</v>
      </c>
      <c r="K29" s="22">
        <v>80.760000000000005</v>
      </c>
      <c r="L29" s="51">
        <v>77.459999999999994</v>
      </c>
      <c r="M29" s="231">
        <v>72.73</v>
      </c>
      <c r="N29" s="2" t="s">
        <v>96</v>
      </c>
      <c r="O29" s="20" t="s">
        <v>51</v>
      </c>
      <c r="P29" s="239"/>
      <c r="Q29" s="20" t="s">
        <v>51</v>
      </c>
      <c r="R29" s="6" t="s">
        <v>51</v>
      </c>
    </row>
    <row r="30" spans="1:18" s="98" customFormat="1" ht="14.25" customHeight="1" x14ac:dyDescent="0.2">
      <c r="A30" s="202">
        <v>247100589</v>
      </c>
      <c r="B30" s="63" t="s">
        <v>1302</v>
      </c>
      <c r="C30" s="2" t="s">
        <v>162</v>
      </c>
      <c r="D30" s="335">
        <v>38</v>
      </c>
      <c r="E30" s="6">
        <v>1458</v>
      </c>
      <c r="F30" s="145" t="s">
        <v>50</v>
      </c>
      <c r="G30" s="144" t="s">
        <v>119</v>
      </c>
      <c r="H30" s="6">
        <v>0</v>
      </c>
      <c r="I30" s="220" t="s">
        <v>1550</v>
      </c>
      <c r="J30" s="229" t="e">
        <f>SUM(#REF!)*110%</f>
        <v>#REF!</v>
      </c>
      <c r="K30" s="96">
        <v>75</v>
      </c>
      <c r="L30" s="259">
        <v>121</v>
      </c>
      <c r="M30" s="231"/>
      <c r="N30" s="3" t="s">
        <v>70</v>
      </c>
      <c r="O30" s="20" t="s">
        <v>51</v>
      </c>
      <c r="P30" s="239"/>
      <c r="Q30" s="20" t="s">
        <v>51</v>
      </c>
      <c r="R30" s="6" t="s">
        <v>51</v>
      </c>
    </row>
    <row r="31" spans="1:18" s="98" customFormat="1" ht="14.25" customHeight="1" x14ac:dyDescent="0.2">
      <c r="A31" s="208">
        <v>200069698</v>
      </c>
      <c r="B31" s="63" t="s">
        <v>1487</v>
      </c>
      <c r="C31" s="2" t="s">
        <v>162</v>
      </c>
      <c r="D31" s="335">
        <v>12</v>
      </c>
      <c r="E31" s="6">
        <v>880</v>
      </c>
      <c r="F31" s="145" t="s">
        <v>51</v>
      </c>
      <c r="G31" s="144" t="s">
        <v>154</v>
      </c>
      <c r="H31" s="6">
        <v>0</v>
      </c>
      <c r="I31" s="224">
        <v>10</v>
      </c>
      <c r="J31" s="229" t="e">
        <f>SUM(#REF!)</f>
        <v>#REF!</v>
      </c>
      <c r="K31" s="31">
        <v>80</v>
      </c>
      <c r="L31" s="30">
        <v>120</v>
      </c>
      <c r="M31" s="252">
        <v>85</v>
      </c>
      <c r="N31" s="3" t="s">
        <v>70</v>
      </c>
      <c r="O31" s="20" t="s">
        <v>51</v>
      </c>
      <c r="P31" s="239"/>
      <c r="Q31" s="20" t="s">
        <v>51</v>
      </c>
      <c r="R31" s="6" t="s">
        <v>51</v>
      </c>
    </row>
    <row r="32" spans="1:18" s="98" customFormat="1" ht="14.25" customHeight="1" x14ac:dyDescent="0.2">
      <c r="A32" s="101" t="s">
        <v>802</v>
      </c>
      <c r="B32" s="63" t="s">
        <v>996</v>
      </c>
      <c r="C32" s="4" t="s">
        <v>162</v>
      </c>
      <c r="D32" s="336">
        <v>23</v>
      </c>
      <c r="E32" s="346">
        <v>574</v>
      </c>
      <c r="F32" s="145" t="s">
        <v>50</v>
      </c>
      <c r="G32" s="144" t="s">
        <v>154</v>
      </c>
      <c r="H32" s="6">
        <v>0</v>
      </c>
      <c r="I32" s="224" t="s">
        <v>1187</v>
      </c>
      <c r="J32" s="229">
        <v>205</v>
      </c>
      <c r="K32" s="22">
        <v>84</v>
      </c>
      <c r="L32" s="51">
        <v>90</v>
      </c>
      <c r="M32" s="231">
        <v>100</v>
      </c>
      <c r="N32" s="2" t="s">
        <v>70</v>
      </c>
      <c r="O32" s="20" t="s">
        <v>50</v>
      </c>
      <c r="P32" s="239">
        <v>206.8</v>
      </c>
      <c r="Q32" s="20" t="s">
        <v>50</v>
      </c>
      <c r="R32" s="6" t="s">
        <v>51</v>
      </c>
    </row>
    <row r="33" spans="1:18" s="98" customFormat="1" ht="14.25" customHeight="1" x14ac:dyDescent="0.2">
      <c r="A33" s="208">
        <v>200070316</v>
      </c>
      <c r="B33" s="196" t="s">
        <v>1485</v>
      </c>
      <c r="C33" s="2" t="s">
        <v>163</v>
      </c>
      <c r="D33" s="335">
        <v>30</v>
      </c>
      <c r="E33" s="6">
        <v>2058</v>
      </c>
      <c r="F33" s="145" t="s">
        <v>50</v>
      </c>
      <c r="G33" s="144" t="s">
        <v>89</v>
      </c>
      <c r="H33" s="6">
        <v>1</v>
      </c>
      <c r="I33" s="224">
        <v>10</v>
      </c>
      <c r="J33" s="229">
        <v>150</v>
      </c>
      <c r="K33" s="31">
        <v>65</v>
      </c>
      <c r="L33" s="30">
        <v>70</v>
      </c>
      <c r="M33" s="231">
        <v>100</v>
      </c>
      <c r="N33" s="3" t="s">
        <v>70</v>
      </c>
      <c r="O33" s="20" t="s">
        <v>51</v>
      </c>
      <c r="P33" s="239"/>
      <c r="Q33" s="20" t="s">
        <v>51</v>
      </c>
      <c r="R33" s="6" t="s">
        <v>51</v>
      </c>
    </row>
    <row r="34" spans="1:18" s="98" customFormat="1" ht="14.25" customHeight="1" x14ac:dyDescent="0.2">
      <c r="A34" s="208"/>
      <c r="B34" s="94" t="s">
        <v>1551</v>
      </c>
      <c r="C34" s="2"/>
      <c r="D34" s="335"/>
      <c r="E34" s="6">
        <v>1552</v>
      </c>
      <c r="F34" s="145"/>
      <c r="G34" s="144"/>
      <c r="H34" s="6"/>
      <c r="I34" s="224"/>
      <c r="J34" s="229" t="e">
        <f>SUM(#REF!)</f>
        <v>#REF!</v>
      </c>
      <c r="K34" s="31"/>
      <c r="L34" s="30">
        <v>147.4</v>
      </c>
      <c r="M34" s="231">
        <v>147.4</v>
      </c>
      <c r="N34" s="3" t="s">
        <v>70</v>
      </c>
      <c r="O34" s="20"/>
      <c r="P34" s="239"/>
      <c r="Q34" s="20"/>
      <c r="R34" s="6"/>
    </row>
    <row r="35" spans="1:18" s="98" customFormat="1" ht="14.25" customHeight="1" x14ac:dyDescent="0.2">
      <c r="A35" s="101" t="s">
        <v>533</v>
      </c>
      <c r="B35" s="63" t="s">
        <v>1486</v>
      </c>
      <c r="C35" s="4" t="s">
        <v>162</v>
      </c>
      <c r="D35" s="336">
        <v>36</v>
      </c>
      <c r="E35" s="346">
        <v>1411</v>
      </c>
      <c r="F35" s="145" t="s">
        <v>50</v>
      </c>
      <c r="G35" s="144" t="s">
        <v>155</v>
      </c>
      <c r="H35" s="6">
        <v>0</v>
      </c>
      <c r="I35" s="220" t="s">
        <v>1550</v>
      </c>
      <c r="J35" s="229">
        <v>274.39999999999998</v>
      </c>
      <c r="K35" s="31">
        <v>75.2</v>
      </c>
      <c r="L35" s="30">
        <v>159</v>
      </c>
      <c r="M35" s="231">
        <v>66</v>
      </c>
      <c r="N35" s="3" t="s">
        <v>70</v>
      </c>
      <c r="O35" s="20" t="s">
        <v>51</v>
      </c>
      <c r="P35" s="239"/>
      <c r="Q35" s="20" t="s">
        <v>51</v>
      </c>
      <c r="R35" s="6" t="s">
        <v>51</v>
      </c>
    </row>
    <row r="36" spans="1:18" s="98" customFormat="1" ht="14.25" customHeight="1" x14ac:dyDescent="0.2">
      <c r="A36" s="101">
        <v>200071884</v>
      </c>
      <c r="B36" s="63" t="s">
        <v>1484</v>
      </c>
      <c r="C36" s="2" t="s">
        <v>163</v>
      </c>
      <c r="D36" s="335">
        <v>41</v>
      </c>
      <c r="E36" s="6">
        <v>6557</v>
      </c>
      <c r="F36" s="145" t="s">
        <v>50</v>
      </c>
      <c r="G36" s="144" t="s">
        <v>154</v>
      </c>
      <c r="H36" s="6">
        <v>3</v>
      </c>
      <c r="I36" s="224">
        <v>10</v>
      </c>
      <c r="J36" s="229">
        <v>100</v>
      </c>
      <c r="K36" s="31">
        <v>100</v>
      </c>
      <c r="L36" s="30">
        <v>100</v>
      </c>
      <c r="M36" s="236">
        <v>200</v>
      </c>
      <c r="N36" s="3" t="s">
        <v>1549</v>
      </c>
      <c r="O36" s="20" t="s">
        <v>50</v>
      </c>
      <c r="P36" s="239">
        <v>150</v>
      </c>
      <c r="Q36" s="20" t="s">
        <v>50</v>
      </c>
      <c r="R36" s="6" t="s">
        <v>51</v>
      </c>
    </row>
    <row r="37" spans="1:18" s="98" customFormat="1" ht="14.25" customHeight="1" x14ac:dyDescent="0.2">
      <c r="A37" s="209">
        <v>200070530</v>
      </c>
      <c r="B37" s="63" t="s">
        <v>9</v>
      </c>
      <c r="C37" s="2" t="s">
        <v>163</v>
      </c>
      <c r="D37" s="335">
        <v>45</v>
      </c>
      <c r="E37" s="6">
        <v>6210</v>
      </c>
      <c r="F37" s="145" t="s">
        <v>50</v>
      </c>
      <c r="G37" s="144" t="s">
        <v>89</v>
      </c>
      <c r="H37" s="6">
        <v>2</v>
      </c>
      <c r="I37" s="224">
        <v>7</v>
      </c>
      <c r="J37" s="229">
        <v>184</v>
      </c>
      <c r="K37" s="31">
        <v>184</v>
      </c>
      <c r="L37" s="30">
        <v>184</v>
      </c>
      <c r="M37" s="231">
        <v>184</v>
      </c>
      <c r="N37" s="3" t="s">
        <v>121</v>
      </c>
      <c r="O37" s="20" t="s">
        <v>51</v>
      </c>
      <c r="P37" s="239"/>
      <c r="Q37" s="20" t="s">
        <v>51</v>
      </c>
      <c r="R37" s="6" t="s">
        <v>51</v>
      </c>
    </row>
    <row r="38" spans="1:18" s="103" customFormat="1" ht="15" customHeight="1" x14ac:dyDescent="0.2">
      <c r="A38" s="209" t="s">
        <v>490</v>
      </c>
      <c r="B38" s="63" t="s">
        <v>55</v>
      </c>
      <c r="C38" s="53" t="s">
        <v>726</v>
      </c>
      <c r="D38" s="338">
        <v>31</v>
      </c>
      <c r="E38" s="348">
        <v>4417</v>
      </c>
      <c r="F38" s="145" t="s">
        <v>50</v>
      </c>
      <c r="G38" s="144" t="s">
        <v>89</v>
      </c>
      <c r="H38" s="144">
        <v>3</v>
      </c>
      <c r="I38" s="90">
        <v>8</v>
      </c>
      <c r="J38" s="233">
        <v>159.51</v>
      </c>
      <c r="K38" s="47">
        <v>154.6</v>
      </c>
      <c r="L38" s="266">
        <v>90.01</v>
      </c>
      <c r="M38" s="232">
        <v>80.42</v>
      </c>
      <c r="N38" s="105" t="s">
        <v>63</v>
      </c>
      <c r="O38" s="18" t="s">
        <v>51</v>
      </c>
      <c r="P38" s="267"/>
      <c r="Q38" s="18" t="s">
        <v>51</v>
      </c>
      <c r="R38" s="144" t="s">
        <v>51</v>
      </c>
    </row>
    <row r="39" spans="1:18" s="98" customFormat="1" ht="14.25" customHeight="1" x14ac:dyDescent="0.2">
      <c r="A39" s="101" t="s">
        <v>405</v>
      </c>
      <c r="B39" s="63" t="s">
        <v>161</v>
      </c>
      <c r="C39" s="4" t="s">
        <v>162</v>
      </c>
      <c r="D39" s="336">
        <v>2</v>
      </c>
      <c r="E39" s="346">
        <v>37</v>
      </c>
      <c r="F39" s="47" t="s">
        <v>50</v>
      </c>
      <c r="G39" s="144" t="s">
        <v>155</v>
      </c>
      <c r="H39" s="6">
        <v>0</v>
      </c>
      <c r="I39" s="224">
        <v>6</v>
      </c>
      <c r="J39" s="229">
        <v>116.66</v>
      </c>
      <c r="K39" s="22">
        <v>64.2</v>
      </c>
      <c r="L39" s="51">
        <v>77.77</v>
      </c>
      <c r="M39" s="231">
        <v>66.66</v>
      </c>
      <c r="N39" s="2" t="s">
        <v>91</v>
      </c>
      <c r="O39" s="20" t="s">
        <v>51</v>
      </c>
      <c r="P39" s="239"/>
      <c r="Q39" s="20" t="s">
        <v>51</v>
      </c>
      <c r="R39" s="6" t="s">
        <v>51</v>
      </c>
    </row>
    <row r="40" spans="1:18" s="98" customFormat="1" ht="14.25" customHeight="1" x14ac:dyDescent="0.2">
      <c r="A40" s="101" t="s">
        <v>126</v>
      </c>
      <c r="B40" s="93" t="s">
        <v>124</v>
      </c>
      <c r="C40" s="91" t="s">
        <v>162</v>
      </c>
      <c r="D40" s="339">
        <v>3</v>
      </c>
      <c r="E40" s="349">
        <v>45</v>
      </c>
      <c r="F40" s="125" t="s">
        <v>1480</v>
      </c>
      <c r="G40" s="144" t="s">
        <v>155</v>
      </c>
      <c r="H40" s="6">
        <v>0</v>
      </c>
      <c r="I40" s="220" t="s">
        <v>1550</v>
      </c>
      <c r="J40" s="229" t="s">
        <v>120</v>
      </c>
      <c r="K40" s="31" t="s">
        <v>120</v>
      </c>
      <c r="L40" s="30"/>
      <c r="M40" s="231"/>
      <c r="N40" s="3"/>
      <c r="O40" s="20" t="s">
        <v>51</v>
      </c>
      <c r="P40" s="239"/>
      <c r="Q40" s="20" t="s">
        <v>51</v>
      </c>
      <c r="R40" s="6" t="s">
        <v>51</v>
      </c>
    </row>
    <row r="41" spans="1:18" s="98" customFormat="1" ht="14.25" customHeight="1" x14ac:dyDescent="0.2">
      <c r="A41" s="101" t="s">
        <v>1313</v>
      </c>
      <c r="B41" s="63" t="s">
        <v>101</v>
      </c>
      <c r="C41" s="2" t="s">
        <v>162</v>
      </c>
      <c r="D41" s="335">
        <v>4</v>
      </c>
      <c r="E41" s="6">
        <v>264</v>
      </c>
      <c r="F41" s="145" t="s">
        <v>50</v>
      </c>
      <c r="G41" s="144" t="s">
        <v>154</v>
      </c>
      <c r="H41" s="6">
        <v>0</v>
      </c>
      <c r="I41" s="224">
        <v>6</v>
      </c>
      <c r="J41" s="229" t="e">
        <f>SUM(#REF!)</f>
        <v>#REF!</v>
      </c>
      <c r="K41" s="22">
        <v>70.209999999999994</v>
      </c>
      <c r="L41" s="51">
        <v>145</v>
      </c>
      <c r="M41" s="231">
        <v>80.400000000000006</v>
      </c>
      <c r="N41" s="2" t="s">
        <v>70</v>
      </c>
      <c r="O41" s="20" t="s">
        <v>51</v>
      </c>
      <c r="P41" s="239"/>
      <c r="Q41" s="20" t="s">
        <v>51</v>
      </c>
      <c r="R41" s="6" t="s">
        <v>51</v>
      </c>
    </row>
    <row r="42" spans="1:18" s="103" customFormat="1" ht="14.25" customHeight="1" x14ac:dyDescent="0.2">
      <c r="A42" s="210" t="s">
        <v>1252</v>
      </c>
      <c r="B42" s="63" t="s">
        <v>18</v>
      </c>
      <c r="C42" s="2" t="s">
        <v>162</v>
      </c>
      <c r="D42" s="335">
        <v>6</v>
      </c>
      <c r="E42" s="6">
        <v>201</v>
      </c>
      <c r="F42" s="145" t="s">
        <v>50</v>
      </c>
      <c r="G42" s="144" t="s">
        <v>154</v>
      </c>
      <c r="H42" s="6">
        <v>1</v>
      </c>
      <c r="I42" s="224">
        <v>8</v>
      </c>
      <c r="J42" s="229">
        <v>200</v>
      </c>
      <c r="K42" s="31">
        <v>120</v>
      </c>
      <c r="L42" s="31">
        <v>120</v>
      </c>
      <c r="M42" s="231">
        <v>120</v>
      </c>
      <c r="N42" s="3" t="s">
        <v>121</v>
      </c>
      <c r="O42" s="20" t="s">
        <v>50</v>
      </c>
      <c r="P42" s="239">
        <v>210</v>
      </c>
      <c r="Q42" s="20" t="s">
        <v>51</v>
      </c>
      <c r="R42" s="6" t="s">
        <v>51</v>
      </c>
    </row>
    <row r="43" spans="1:18" s="98" customFormat="1" ht="14.25" customHeight="1" x14ac:dyDescent="0.2">
      <c r="A43" s="101" t="s">
        <v>1080</v>
      </c>
      <c r="B43" s="93" t="s">
        <v>1446</v>
      </c>
      <c r="C43" s="4" t="s">
        <v>162</v>
      </c>
      <c r="D43" s="336">
        <v>6</v>
      </c>
      <c r="E43" s="346">
        <v>58</v>
      </c>
      <c r="F43" s="145" t="s">
        <v>50</v>
      </c>
      <c r="G43" s="144" t="s">
        <v>155</v>
      </c>
      <c r="H43" s="6">
        <v>0</v>
      </c>
      <c r="I43" s="224">
        <v>6</v>
      </c>
      <c r="J43" s="229" t="e">
        <f>SUM(#REF!)*110/100</f>
        <v>#REF!</v>
      </c>
      <c r="K43" s="31">
        <v>88</v>
      </c>
      <c r="L43" s="31">
        <v>132</v>
      </c>
      <c r="M43" s="231">
        <v>88</v>
      </c>
      <c r="N43" s="3"/>
      <c r="O43" s="20" t="s">
        <v>51</v>
      </c>
      <c r="P43" s="239"/>
      <c r="Q43" s="20" t="s">
        <v>51</v>
      </c>
      <c r="R43" s="6" t="s">
        <v>51</v>
      </c>
    </row>
    <row r="44" spans="1:18" s="98" customFormat="1" ht="15" customHeight="1" x14ac:dyDescent="0.2">
      <c r="A44" s="134" t="s">
        <v>218</v>
      </c>
      <c r="B44" s="135" t="s">
        <v>1489</v>
      </c>
      <c r="C44" s="26" t="s">
        <v>726</v>
      </c>
      <c r="D44" s="49">
        <v>6</v>
      </c>
      <c r="E44" s="144">
        <v>168</v>
      </c>
      <c r="F44" s="145" t="s">
        <v>50</v>
      </c>
      <c r="G44" s="144" t="s">
        <v>89</v>
      </c>
      <c r="H44" s="6">
        <v>1</v>
      </c>
      <c r="I44" s="224">
        <v>8</v>
      </c>
      <c r="J44" s="229">
        <v>176.6</v>
      </c>
      <c r="K44" s="31">
        <v>60</v>
      </c>
      <c r="L44" s="30" t="s">
        <v>51</v>
      </c>
      <c r="M44" s="231">
        <v>66.3</v>
      </c>
      <c r="N44" s="3" t="s">
        <v>70</v>
      </c>
      <c r="O44" s="20" t="s">
        <v>51</v>
      </c>
      <c r="P44" s="239"/>
      <c r="Q44" s="22" t="s">
        <v>51</v>
      </c>
      <c r="R44" s="6" t="s">
        <v>51</v>
      </c>
    </row>
    <row r="45" spans="1:18" s="98" customFormat="1" ht="14.25" customHeight="1" x14ac:dyDescent="0.2">
      <c r="A45" s="211" t="s">
        <v>186</v>
      </c>
      <c r="B45" s="94" t="s">
        <v>47</v>
      </c>
      <c r="C45" s="26" t="s">
        <v>726</v>
      </c>
      <c r="D45" s="49">
        <v>41</v>
      </c>
      <c r="E45" s="144">
        <v>2818</v>
      </c>
      <c r="F45" s="145" t="s">
        <v>50</v>
      </c>
      <c r="G45" s="144" t="s">
        <v>89</v>
      </c>
      <c r="H45" s="144">
        <v>1</v>
      </c>
      <c r="I45" s="90">
        <v>6</v>
      </c>
      <c r="J45" s="233">
        <v>150</v>
      </c>
      <c r="K45" s="47">
        <v>150</v>
      </c>
      <c r="L45" s="47">
        <v>150</v>
      </c>
      <c r="M45" s="232">
        <v>150</v>
      </c>
      <c r="N45" s="105" t="s">
        <v>121</v>
      </c>
      <c r="O45" s="18" t="s">
        <v>51</v>
      </c>
      <c r="P45" s="267"/>
      <c r="Q45" s="18" t="s">
        <v>51</v>
      </c>
      <c r="R45" s="144" t="s">
        <v>51</v>
      </c>
    </row>
    <row r="46" spans="1:18" s="269" customFormat="1" ht="14.25" customHeight="1" x14ac:dyDescent="0.2">
      <c r="A46" s="136" t="s">
        <v>396</v>
      </c>
      <c r="B46" s="64" t="s">
        <v>125</v>
      </c>
      <c r="C46" s="102" t="s">
        <v>163</v>
      </c>
      <c r="D46" s="340">
        <v>42</v>
      </c>
      <c r="E46" s="350">
        <v>6383</v>
      </c>
      <c r="F46" s="145" t="s">
        <v>50</v>
      </c>
      <c r="G46" s="144" t="s">
        <v>89</v>
      </c>
      <c r="H46" s="6">
        <v>2</v>
      </c>
      <c r="I46" s="224">
        <v>6</v>
      </c>
      <c r="J46" s="229" t="e">
        <f>SUM(#REF!)</f>
        <v>#REF!</v>
      </c>
      <c r="K46" s="50">
        <v>150</v>
      </c>
      <c r="L46" s="58">
        <v>70</v>
      </c>
      <c r="M46" s="231">
        <v>150</v>
      </c>
      <c r="N46" s="3" t="s">
        <v>121</v>
      </c>
      <c r="O46" s="20" t="s">
        <v>51</v>
      </c>
      <c r="P46" s="239"/>
      <c r="Q46" s="20" t="s">
        <v>50</v>
      </c>
      <c r="R46" s="6" t="s">
        <v>51</v>
      </c>
    </row>
    <row r="47" spans="1:18" s="264" customFormat="1" ht="14.25" customHeight="1" x14ac:dyDescent="0.2">
      <c r="A47" s="134" t="s">
        <v>206</v>
      </c>
      <c r="B47" s="63" t="s">
        <v>205</v>
      </c>
      <c r="C47" s="4" t="s">
        <v>162</v>
      </c>
      <c r="D47" s="336">
        <v>46</v>
      </c>
      <c r="E47" s="346">
        <v>8748</v>
      </c>
      <c r="F47" s="143" t="s">
        <v>50</v>
      </c>
      <c r="G47" s="144" t="s">
        <v>154</v>
      </c>
      <c r="H47" s="6">
        <v>3</v>
      </c>
      <c r="I47" s="224">
        <v>6</v>
      </c>
      <c r="J47" s="229" t="e">
        <f>SUM(#REF!)</f>
        <v>#REF!</v>
      </c>
      <c r="K47" s="31">
        <v>82</v>
      </c>
      <c r="L47" s="30">
        <v>92</v>
      </c>
      <c r="M47" s="231">
        <v>92</v>
      </c>
      <c r="N47" s="3" t="s">
        <v>70</v>
      </c>
      <c r="O47" s="20" t="s">
        <v>50</v>
      </c>
      <c r="P47" s="239">
        <v>155</v>
      </c>
      <c r="Q47" s="20" t="s">
        <v>50</v>
      </c>
      <c r="R47" s="6" t="s">
        <v>51</v>
      </c>
    </row>
    <row r="48" spans="1:18" s="104" customFormat="1" ht="14.25" customHeight="1" x14ac:dyDescent="0.2">
      <c r="A48" s="212" t="s">
        <v>684</v>
      </c>
      <c r="B48" s="94" t="s">
        <v>872</v>
      </c>
      <c r="C48" s="4" t="s">
        <v>162</v>
      </c>
      <c r="D48" s="336">
        <v>47</v>
      </c>
      <c r="E48" s="346">
        <v>11350</v>
      </c>
      <c r="F48" s="213" t="s">
        <v>50</v>
      </c>
      <c r="G48" s="144" t="s">
        <v>154</v>
      </c>
      <c r="H48" s="6">
        <v>3</v>
      </c>
      <c r="I48" s="224">
        <v>8</v>
      </c>
      <c r="J48" s="229">
        <v>203.56</v>
      </c>
      <c r="K48" s="31">
        <v>76</v>
      </c>
      <c r="L48" s="30">
        <v>123.37</v>
      </c>
      <c r="M48" s="231">
        <v>123.37</v>
      </c>
      <c r="N48" s="3" t="s">
        <v>70</v>
      </c>
      <c r="O48" s="20" t="s">
        <v>50</v>
      </c>
      <c r="P48" s="239">
        <v>120</v>
      </c>
      <c r="Q48" s="20" t="s">
        <v>50</v>
      </c>
      <c r="R48" s="6" t="s">
        <v>51</v>
      </c>
    </row>
    <row r="49" spans="1:18" s="98" customFormat="1" ht="14.25" customHeight="1" x14ac:dyDescent="0.2">
      <c r="A49" s="101" t="s">
        <v>156</v>
      </c>
      <c r="B49" s="137" t="s">
        <v>1296</v>
      </c>
      <c r="C49" s="4" t="s">
        <v>726</v>
      </c>
      <c r="D49" s="336">
        <v>57</v>
      </c>
      <c r="E49" s="346">
        <v>6534</v>
      </c>
      <c r="F49" s="145" t="s">
        <v>50</v>
      </c>
      <c r="G49" s="144" t="s">
        <v>154</v>
      </c>
      <c r="H49" s="6">
        <v>2</v>
      </c>
      <c r="I49" s="224" t="s">
        <v>1187</v>
      </c>
      <c r="J49" s="229">
        <v>349</v>
      </c>
      <c r="K49" s="31">
        <v>110</v>
      </c>
      <c r="L49" s="30">
        <v>197</v>
      </c>
      <c r="M49" s="231">
        <v>119</v>
      </c>
      <c r="N49" s="3" t="s">
        <v>70</v>
      </c>
      <c r="O49" s="20" t="s">
        <v>50</v>
      </c>
      <c r="P49" s="239">
        <v>163</v>
      </c>
      <c r="Q49" s="20" t="s">
        <v>50</v>
      </c>
      <c r="R49" s="6" t="s">
        <v>51</v>
      </c>
    </row>
    <row r="50" spans="1:18" s="98" customFormat="1" ht="19.5" customHeight="1" x14ac:dyDescent="0.2">
      <c r="A50" s="208" t="s">
        <v>1540</v>
      </c>
      <c r="D50" s="341"/>
      <c r="E50" s="341"/>
    </row>
    <row r="51" spans="1:18" s="104" customFormat="1" x14ac:dyDescent="0.2">
      <c r="A51" s="212"/>
      <c r="B51" s="114" t="s">
        <v>413</v>
      </c>
      <c r="C51" s="11"/>
      <c r="D51" s="17">
        <v>560</v>
      </c>
      <c r="E51" s="17">
        <v>64523</v>
      </c>
      <c r="F51" s="213"/>
      <c r="G51" s="28"/>
      <c r="H51" s="65">
        <f>SUM(H2:H49)</f>
        <v>25</v>
      </c>
      <c r="I51" s="225"/>
      <c r="K51" s="27">
        <f>(SUM(K2:K49)/48)</f>
        <v>65.910004166666667</v>
      </c>
      <c r="L51" s="30"/>
      <c r="M51" s="270"/>
      <c r="N51" s="271"/>
      <c r="O51" s="238">
        <f>COUNTIF(O2:O49,"oui")</f>
        <v>6</v>
      </c>
      <c r="P51" s="240">
        <f>SUM(P2:P49)</f>
        <v>1004.8</v>
      </c>
      <c r="Q51" s="238">
        <f>COUNTIF(Q2:Q49,"oui")</f>
        <v>9</v>
      </c>
      <c r="R51" s="13"/>
    </row>
    <row r="52" spans="1:18" s="104" customFormat="1" x14ac:dyDescent="0.2">
      <c r="A52" s="212"/>
      <c r="B52" s="115" t="s">
        <v>1556</v>
      </c>
      <c r="C52" s="11"/>
      <c r="D52" s="17"/>
      <c r="E52" s="17"/>
      <c r="F52" s="213"/>
      <c r="G52" s="28"/>
      <c r="H52" s="65"/>
      <c r="I52" s="225"/>
      <c r="J52" s="234" t="e">
        <f>(SUM(J2:J49))/J53</f>
        <v>#REF!</v>
      </c>
      <c r="K52" s="27"/>
      <c r="L52" s="32"/>
      <c r="M52" s="141">
        <f>(SUM(M2:M49))/33</f>
        <v>96.263939393939395</v>
      </c>
      <c r="N52" s="271"/>
      <c r="O52" s="238" t="e">
        <f>SUMIF(O2:O49,"oui",#REF!)</f>
        <v>#REF!</v>
      </c>
      <c r="P52" s="239" t="s">
        <v>404</v>
      </c>
      <c r="Q52" s="238" t="e">
        <f>SUMIF(Q2:Q49,"oui",#REF!)</f>
        <v>#REF!</v>
      </c>
      <c r="R52" s="13"/>
    </row>
    <row r="53" spans="1:18" ht="14.25" customHeight="1" x14ac:dyDescent="0.2">
      <c r="D53" s="342" t="s">
        <v>15</v>
      </c>
      <c r="E53" s="342"/>
      <c r="H53" s="17" t="e">
        <f>SUMIF(H2:H49,"&gt;=1",#REF!)</f>
        <v>#REF!</v>
      </c>
      <c r="I53" s="225">
        <f>(SUM(I2:I49))/39</f>
        <v>5.7692307692307692</v>
      </c>
      <c r="J53" s="234">
        <f>COUNTIF(J2:J49,"&gt;0")</f>
        <v>24</v>
      </c>
      <c r="K53" s="27">
        <f>COUNTIF(K2:K49,"&gt;0")</f>
        <v>33</v>
      </c>
      <c r="L53" s="32"/>
      <c r="M53" s="48"/>
      <c r="N53" s="271"/>
      <c r="O53" s="6" t="e">
        <f>SUMIF(O2:O49,"oui",#REF!)</f>
        <v>#REF!</v>
      </c>
      <c r="P53" s="239">
        <f>AVERAGE(P2:P49)</f>
        <v>167.46666666666667</v>
      </c>
      <c r="Q53" s="238" t="e">
        <f>SUMIF(Q2:Q49,"oui",#REF!)</f>
        <v>#REF!</v>
      </c>
      <c r="R53" s="13"/>
    </row>
    <row r="54" spans="1:18" ht="14.25" customHeight="1" x14ac:dyDescent="0.2">
      <c r="B54" s="89" t="s">
        <v>335</v>
      </c>
      <c r="D54" s="342"/>
      <c r="E54" s="342"/>
      <c r="H54" s="17"/>
      <c r="I54" s="225"/>
      <c r="J54" s="234"/>
      <c r="K54" s="234"/>
      <c r="L54" s="46"/>
      <c r="M54" s="48"/>
      <c r="N54" s="271"/>
      <c r="O54" s="13"/>
      <c r="P54" s="240"/>
      <c r="Q54" s="13"/>
      <c r="R54" s="13"/>
    </row>
    <row r="55" spans="1:18" s="270" customFormat="1" x14ac:dyDescent="0.2">
      <c r="A55" s="210" t="s">
        <v>1257</v>
      </c>
      <c r="B55" s="25" t="s">
        <v>801</v>
      </c>
      <c r="C55" s="2" t="s">
        <v>726</v>
      </c>
      <c r="D55" s="6">
        <v>9</v>
      </c>
      <c r="E55" s="6">
        <v>1098</v>
      </c>
      <c r="F55" s="144" t="s">
        <v>50</v>
      </c>
      <c r="G55" s="144" t="s">
        <v>154</v>
      </c>
      <c r="H55" s="6"/>
      <c r="I55" s="224"/>
      <c r="J55" s="231">
        <v>150</v>
      </c>
      <c r="K55" s="31">
        <v>88</v>
      </c>
      <c r="L55" s="141"/>
      <c r="M55" s="141"/>
      <c r="N55" s="3" t="s">
        <v>70</v>
      </c>
      <c r="O55" s="6"/>
      <c r="P55" s="239"/>
      <c r="Q55" s="6" t="s">
        <v>50</v>
      </c>
      <c r="R55" s="6" t="s">
        <v>50</v>
      </c>
    </row>
    <row r="56" spans="1:18" s="260" customFormat="1" x14ac:dyDescent="0.2">
      <c r="A56" s="215"/>
      <c r="B56" s="25" t="s">
        <v>1552</v>
      </c>
      <c r="C56" s="2"/>
      <c r="D56" s="6"/>
      <c r="E56" s="6"/>
      <c r="F56" s="144"/>
      <c r="G56" s="144"/>
      <c r="H56" s="6"/>
      <c r="I56" s="224"/>
      <c r="J56" s="231"/>
      <c r="K56" s="31"/>
      <c r="L56" s="141"/>
      <c r="M56" s="141"/>
      <c r="N56" s="3"/>
      <c r="O56" s="6"/>
      <c r="P56" s="239"/>
      <c r="Q56" s="6" t="s">
        <v>50</v>
      </c>
      <c r="R56" s="6"/>
    </row>
    <row r="57" spans="1:18" x14ac:dyDescent="0.2">
      <c r="D57" s="342"/>
      <c r="E57" s="342"/>
      <c r="F57" s="213" t="s">
        <v>50</v>
      </c>
      <c r="G57" s="28">
        <v>96</v>
      </c>
      <c r="H57" s="17"/>
      <c r="I57" s="226" t="e">
        <f>SUM(I2,I5:I7,I10:I14,#REF!,#REF!,I21:I29,I33:I37,I38:I48)</f>
        <v>#REF!</v>
      </c>
      <c r="J57" s="27" t="e">
        <f>SUM(J2:J49)</f>
        <v>#REF!</v>
      </c>
      <c r="K57" s="48">
        <f>SUM(K2:K49)</f>
        <v>3163.6801999999998</v>
      </c>
      <c r="L57" s="272"/>
      <c r="N57" s="271"/>
      <c r="O57" s="238">
        <f>COUNTIF(O2:O49,"oui")</f>
        <v>6</v>
      </c>
      <c r="P57" s="240"/>
      <c r="R57" s="13"/>
    </row>
    <row r="58" spans="1:18" x14ac:dyDescent="0.2">
      <c r="B58" s="216"/>
      <c r="D58" s="342"/>
      <c r="E58" s="342"/>
      <c r="F58" s="213" t="s">
        <v>51</v>
      </c>
      <c r="I58" s="227">
        <f>205/34</f>
        <v>6.0294117647058822</v>
      </c>
      <c r="J58" s="27" t="e">
        <f>J57/45</f>
        <v>#REF!</v>
      </c>
      <c r="K58" s="27">
        <f>K57/47</f>
        <v>67.312344680851055</v>
      </c>
      <c r="L58" s="32"/>
      <c r="O58" s="12"/>
    </row>
    <row r="59" spans="1:18" s="274" customFormat="1" x14ac:dyDescent="0.2">
      <c r="A59" s="218"/>
      <c r="B59" s="115" t="s">
        <v>1518</v>
      </c>
      <c r="C59" s="11"/>
      <c r="D59" s="17"/>
      <c r="E59" s="17"/>
      <c r="F59" s="143" t="s">
        <v>120</v>
      </c>
      <c r="G59" s="143"/>
      <c r="H59" s="17"/>
      <c r="I59" s="126"/>
      <c r="J59" s="68"/>
      <c r="K59" s="68"/>
      <c r="L59" s="65"/>
      <c r="M59" s="65"/>
      <c r="N59" s="127"/>
      <c r="O59" s="17"/>
      <c r="P59" s="140"/>
      <c r="Q59" s="17"/>
      <c r="R59" s="17"/>
    </row>
    <row r="60" spans="1:18" s="274" customFormat="1" ht="15.75" customHeight="1" x14ac:dyDescent="0.2">
      <c r="A60" s="205" t="s">
        <v>1356</v>
      </c>
      <c r="B60" s="128" t="s">
        <v>1357</v>
      </c>
      <c r="C60" s="11"/>
      <c r="D60" s="17">
        <v>1</v>
      </c>
      <c r="E60" s="17">
        <v>176</v>
      </c>
      <c r="F60" s="143"/>
      <c r="G60" s="143"/>
      <c r="H60" s="11"/>
      <c r="I60" s="126"/>
      <c r="J60" s="68" t="e">
        <f>J57/43</f>
        <v>#REF!</v>
      </c>
      <c r="K60" s="68">
        <f>K57/48</f>
        <v>65.910004166666667</v>
      </c>
      <c r="L60" s="65"/>
      <c r="M60" s="65"/>
      <c r="N60" s="127"/>
      <c r="O60" s="17"/>
      <c r="P60" s="140"/>
      <c r="Q60" s="17"/>
      <c r="R60" s="17"/>
    </row>
    <row r="61" spans="1:18" s="274" customFormat="1" ht="15.75" customHeight="1" x14ac:dyDescent="0.2">
      <c r="A61" s="205" t="s">
        <v>1097</v>
      </c>
      <c r="B61" s="128" t="s">
        <v>1098</v>
      </c>
      <c r="C61" s="11"/>
      <c r="D61" s="17">
        <v>1</v>
      </c>
      <c r="E61" s="17">
        <v>14</v>
      </c>
      <c r="F61" s="143"/>
      <c r="G61" s="5"/>
      <c r="H61" s="17"/>
      <c r="I61" s="126"/>
      <c r="J61" s="68"/>
      <c r="K61" s="65"/>
      <c r="L61" s="65"/>
      <c r="M61" s="65"/>
      <c r="N61" s="127"/>
      <c r="O61" s="17"/>
      <c r="P61" s="140"/>
      <c r="Q61" s="17"/>
      <c r="R61" s="17"/>
    </row>
    <row r="62" spans="1:18" s="274" customFormat="1" ht="18.75" customHeight="1" x14ac:dyDescent="0.2">
      <c r="A62" s="205" t="s">
        <v>1290</v>
      </c>
      <c r="B62" s="128" t="s">
        <v>1291</v>
      </c>
      <c r="C62" s="11"/>
      <c r="D62" s="17">
        <v>1</v>
      </c>
      <c r="E62" s="17">
        <v>117</v>
      </c>
      <c r="F62" s="143"/>
      <c r="G62" s="5"/>
      <c r="H62" s="17"/>
      <c r="I62" s="126">
        <f>COUNTIF($I$2:$I$49,#REF!)</f>
        <v>0</v>
      </c>
      <c r="J62" s="68"/>
      <c r="K62" s="65" t="e">
        <f>#REF!*100/33</f>
        <v>#REF!</v>
      </c>
      <c r="L62" s="65"/>
      <c r="M62" s="65"/>
      <c r="N62" s="127"/>
      <c r="O62" s="17" t="s">
        <v>99</v>
      </c>
      <c r="P62" s="140"/>
      <c r="Q62" s="17"/>
      <c r="R62" s="17"/>
    </row>
    <row r="63" spans="1:18" s="274" customFormat="1" ht="14.25" customHeight="1" x14ac:dyDescent="0.2">
      <c r="A63" s="205" t="s">
        <v>1292</v>
      </c>
      <c r="B63" s="128" t="s">
        <v>1293</v>
      </c>
      <c r="C63" s="11"/>
      <c r="D63" s="17">
        <v>1</v>
      </c>
      <c r="E63" s="17">
        <v>73</v>
      </c>
      <c r="F63" s="143"/>
      <c r="G63" s="143"/>
      <c r="H63" s="17"/>
      <c r="I63" s="126">
        <f>COUNTIF($I$2:$I$49,#REF!)</f>
        <v>0</v>
      </c>
      <c r="J63" s="68"/>
      <c r="K63" s="65" t="e">
        <f>#REF!*100/33</f>
        <v>#REF!</v>
      </c>
      <c r="L63" s="65"/>
      <c r="M63" s="65"/>
      <c r="N63" s="127"/>
      <c r="O63" s="17" t="s">
        <v>100</v>
      </c>
      <c r="P63" s="140"/>
      <c r="Q63" s="17"/>
      <c r="R63" s="17"/>
    </row>
    <row r="64" spans="1:18" s="274" customFormat="1" ht="15" customHeight="1" x14ac:dyDescent="0.2">
      <c r="A64" s="205" t="s">
        <v>1344</v>
      </c>
      <c r="B64" s="128" t="s">
        <v>1345</v>
      </c>
      <c r="C64" s="11"/>
      <c r="D64" s="17">
        <v>1</v>
      </c>
      <c r="E64" s="17">
        <v>180</v>
      </c>
      <c r="F64" s="143"/>
      <c r="G64" s="143"/>
      <c r="H64" s="17"/>
      <c r="I64" s="126">
        <f>COUNTIF($I$2:$I$49,#REF!)</f>
        <v>0</v>
      </c>
      <c r="J64" s="68"/>
      <c r="K64" s="65" t="e">
        <f>#REF!*100/33</f>
        <v>#REF!</v>
      </c>
      <c r="L64" s="65"/>
      <c r="M64" s="65"/>
      <c r="N64" s="127"/>
      <c r="O64" s="17"/>
      <c r="P64" s="140"/>
      <c r="Q64" s="17"/>
      <c r="R64" s="17"/>
    </row>
    <row r="65" spans="1:18" s="274" customFormat="1" x14ac:dyDescent="0.2">
      <c r="A65" s="205"/>
      <c r="B65" s="197" t="s">
        <v>365</v>
      </c>
      <c r="C65" s="11"/>
      <c r="D65" s="17">
        <v>5</v>
      </c>
      <c r="E65" s="17"/>
      <c r="F65" s="143"/>
      <c r="G65" s="5"/>
      <c r="H65" s="17"/>
      <c r="I65" s="126"/>
      <c r="J65" s="68"/>
      <c r="K65" s="65"/>
      <c r="L65" s="65"/>
      <c r="M65" s="65"/>
      <c r="N65" s="127"/>
      <c r="O65" s="17"/>
      <c r="P65" s="140"/>
      <c r="Q65" s="17"/>
      <c r="R65" s="17"/>
    </row>
    <row r="66" spans="1:18" s="274" customFormat="1" x14ac:dyDescent="0.2">
      <c r="A66" s="218"/>
      <c r="B66" s="115" t="s">
        <v>1517</v>
      </c>
      <c r="C66" s="11"/>
      <c r="D66" s="17"/>
      <c r="E66" s="17"/>
      <c r="F66" s="143"/>
      <c r="G66" s="5"/>
      <c r="H66" s="17"/>
      <c r="I66" s="126">
        <f>COUNTIF($I$2:$I$49,#REF!)</f>
        <v>0</v>
      </c>
      <c r="J66" s="68"/>
      <c r="K66" s="65"/>
      <c r="L66" s="65"/>
      <c r="M66" s="65"/>
      <c r="N66" s="127"/>
      <c r="O66" s="17"/>
      <c r="P66" s="140"/>
      <c r="Q66" s="17"/>
      <c r="R66" s="17"/>
    </row>
    <row r="67" spans="1:18" s="274" customFormat="1" ht="17.45" customHeight="1" x14ac:dyDescent="0.2">
      <c r="A67" s="205" t="s">
        <v>307</v>
      </c>
      <c r="B67" s="128" t="s">
        <v>308</v>
      </c>
      <c r="C67" s="11"/>
      <c r="D67" s="17">
        <v>1</v>
      </c>
      <c r="E67" s="17">
        <v>0</v>
      </c>
      <c r="F67" s="143"/>
      <c r="G67" s="5"/>
      <c r="H67" s="17"/>
      <c r="I67" s="126">
        <f>COUNTIF($I$2:$I$49,#REF!)</f>
        <v>0</v>
      </c>
      <c r="J67" s="68"/>
      <c r="K67" s="65"/>
      <c r="L67" s="65"/>
      <c r="M67" s="65"/>
      <c r="N67" s="127"/>
      <c r="O67" s="17"/>
      <c r="P67" s="140"/>
      <c r="Q67" s="17"/>
      <c r="R67" s="17"/>
    </row>
    <row r="68" spans="1:18" s="274" customFormat="1" ht="13.9" customHeight="1" x14ac:dyDescent="0.2">
      <c r="A68" s="205" t="s">
        <v>1091</v>
      </c>
      <c r="B68" s="128" t="s">
        <v>1092</v>
      </c>
      <c r="C68" s="11"/>
      <c r="D68" s="17">
        <v>1</v>
      </c>
      <c r="E68" s="17">
        <v>0</v>
      </c>
      <c r="F68" s="143"/>
      <c r="G68" s="143"/>
      <c r="H68" s="17"/>
      <c r="I68" s="126">
        <f>COUNTIF($I$2:$I$49,#REF!)</f>
        <v>0</v>
      </c>
      <c r="J68" s="68"/>
      <c r="K68" s="65"/>
      <c r="L68" s="65"/>
      <c r="M68" s="65"/>
      <c r="N68" s="127"/>
      <c r="O68" s="17"/>
      <c r="P68" s="140"/>
      <c r="Q68" s="17"/>
      <c r="R68" s="17"/>
    </row>
    <row r="69" spans="1:18" s="274" customFormat="1" x14ac:dyDescent="0.2">
      <c r="A69" s="218"/>
      <c r="B69" s="197" t="s">
        <v>102</v>
      </c>
      <c r="C69" s="11"/>
      <c r="D69" s="17">
        <v>2</v>
      </c>
      <c r="E69" s="17"/>
      <c r="F69" s="143"/>
      <c r="G69" s="143"/>
      <c r="H69" s="17"/>
      <c r="I69" s="126"/>
      <c r="J69" s="68"/>
      <c r="K69" s="65"/>
      <c r="L69" s="65"/>
      <c r="M69" s="65"/>
      <c r="N69" s="127"/>
      <c r="O69" s="17"/>
      <c r="P69" s="140"/>
      <c r="Q69" s="17"/>
      <c r="R69" s="17"/>
    </row>
    <row r="70" spans="1:18" x14ac:dyDescent="0.2">
      <c r="B70" s="197"/>
      <c r="D70" s="342"/>
      <c r="E70" s="342"/>
      <c r="L70" s="272"/>
    </row>
    <row r="71" spans="1:18" x14ac:dyDescent="0.2">
      <c r="B71" s="214" t="s">
        <v>585</v>
      </c>
      <c r="D71" s="342">
        <v>567</v>
      </c>
      <c r="E71" s="342">
        <v>65083</v>
      </c>
      <c r="I71" s="227">
        <f>SUM(I62:I68)</f>
        <v>0</v>
      </c>
      <c r="O71" s="238">
        <f>COUNTIF(O2:O49,"oui")</f>
        <v>6</v>
      </c>
    </row>
    <row r="72" spans="1:18" ht="57" customHeight="1" x14ac:dyDescent="0.2">
      <c r="C72" s="1" t="e">
        <f>COUNTIF(#REF!,#REF!)</f>
        <v>#REF!</v>
      </c>
    </row>
    <row r="73" spans="1:18" ht="12.75" customHeight="1" x14ac:dyDescent="0.2">
      <c r="B73" s="214" t="e">
        <f>SUMIF(#REF!,"1",#REF!)</f>
        <v>#REF!</v>
      </c>
      <c r="C73" s="1" t="e">
        <f>COUNTIF(#REF!,#REF!)</f>
        <v>#REF!</v>
      </c>
      <c r="H73" s="11"/>
    </row>
    <row r="74" spans="1:18" x14ac:dyDescent="0.2">
      <c r="C74" s="1" t="e">
        <f>COUNTIF(#REF!,#REF!)</f>
        <v>#REF!</v>
      </c>
      <c r="G74" s="198"/>
    </row>
    <row r="75" spans="1:18" x14ac:dyDescent="0.2">
      <c r="C75" s="1" t="e">
        <f>COUNTIF(#REF!,#REF!)</f>
        <v>#REF!</v>
      </c>
      <c r="G75" s="198"/>
    </row>
    <row r="76" spans="1:18" x14ac:dyDescent="0.2">
      <c r="C76" s="1" t="e">
        <f>COUNTIF(#REF!,#REF!)</f>
        <v>#REF!</v>
      </c>
      <c r="G76" s="198"/>
    </row>
    <row r="77" spans="1:18" s="98" customFormat="1" ht="14.25" customHeight="1" x14ac:dyDescent="0.2">
      <c r="A77" s="101"/>
      <c r="B77" s="219"/>
      <c r="C77" s="4"/>
      <c r="D77" s="333"/>
      <c r="E77" s="343"/>
      <c r="F77" s="145"/>
      <c r="G77" s="144"/>
      <c r="H77" s="6"/>
      <c r="I77" s="224"/>
      <c r="J77" s="229"/>
      <c r="K77" s="31"/>
      <c r="L77" s="30"/>
      <c r="M77" s="30"/>
      <c r="N77" s="3"/>
      <c r="O77" s="20"/>
      <c r="P77" s="239"/>
      <c r="Q77" s="20"/>
      <c r="R77" s="6"/>
    </row>
    <row r="80" spans="1:18" s="98" customFormat="1" ht="14.25" customHeight="1" x14ac:dyDescent="0.2">
      <c r="A80" s="101" t="s">
        <v>218</v>
      </c>
      <c r="B80" s="74" t="s">
        <v>871</v>
      </c>
      <c r="C80" s="26" t="s">
        <v>726</v>
      </c>
      <c r="D80" s="62">
        <v>0</v>
      </c>
      <c r="E80" s="344">
        <v>513</v>
      </c>
      <c r="F80" s="145" t="s">
        <v>50</v>
      </c>
      <c r="G80" s="144" t="s">
        <v>89</v>
      </c>
      <c r="H80" s="6">
        <v>1</v>
      </c>
      <c r="I80" s="224">
        <v>8</v>
      </c>
      <c r="J80" s="229" t="e">
        <f>SUM(#REF!)</f>
        <v>#REF!</v>
      </c>
      <c r="K80" s="31">
        <v>60</v>
      </c>
      <c r="L80" s="30" t="s">
        <v>51</v>
      </c>
      <c r="M80" s="30">
        <v>65</v>
      </c>
      <c r="N80" s="3" t="s">
        <v>70</v>
      </c>
      <c r="O80" s="20" t="s">
        <v>51</v>
      </c>
      <c r="P80" s="239"/>
      <c r="Q80" s="20" t="s">
        <v>51</v>
      </c>
      <c r="R80" s="6" t="s">
        <v>51</v>
      </c>
    </row>
    <row r="81" spans="8:8" x14ac:dyDescent="0.2">
      <c r="H81" s="8">
        <f>SUM(H74:H79)</f>
        <v>0</v>
      </c>
    </row>
    <row r="256" spans="1:18" s="264" customFormat="1" x14ac:dyDescent="0.2">
      <c r="A256" s="208"/>
      <c r="B256" s="214"/>
      <c r="C256" s="1"/>
      <c r="D256" s="1"/>
      <c r="E256" s="1"/>
      <c r="F256" s="213"/>
      <c r="G256" s="28"/>
      <c r="H256" s="12"/>
      <c r="I256" s="227"/>
      <c r="J256" s="27"/>
      <c r="K256" s="48"/>
      <c r="L256" s="30"/>
      <c r="M256" s="237"/>
      <c r="N256" s="273"/>
      <c r="O256" s="238"/>
      <c r="P256" s="241"/>
      <c r="Q256" s="238"/>
      <c r="R256" s="12"/>
    </row>
  </sheetData>
  <sheetProtection formatCells="0" formatColumns="0" formatRows="0" insertColumns="0" insertRows="0" insertHyperlinks="0" deleteColumns="0" deleteRows="0" sort="0" autoFilter="0" pivotTables="0"/>
  <autoFilter ref="A1:R69"/>
  <phoneticPr fontId="0" type="noConversion"/>
  <conditionalFormatting sqref="Q2">
    <cfRule type="cellIs" dxfId="1" priority="2" operator="equal">
      <formula>"OUI"</formula>
    </cfRule>
  </conditionalFormatting>
  <conditionalFormatting sqref="Q51:Q1048576 Q1:Q49">
    <cfRule type="cellIs" dxfId="0" priority="1" operator="equal">
      <formula>"oui"</formula>
    </cfRule>
  </conditionalFormatting>
  <pageMargins left="0.19685039370078741" right="0.19685039370078741" top="0.39370078740157483" bottom="0.39370078740157483" header="0" footer="0"/>
  <pageSetup paperSize="9" orientation="landscape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XEL750"/>
  <sheetViews>
    <sheetView tabSelected="1" zoomScaleNormal="75" workbookViewId="0">
      <selection activeCell="C1" sqref="C1"/>
    </sheetView>
  </sheetViews>
  <sheetFormatPr baseColWidth="10" defaultColWidth="15.85546875" defaultRowHeight="12.75" x14ac:dyDescent="0.2"/>
  <cols>
    <col min="1" max="1" width="15.85546875" style="331"/>
    <col min="2" max="2" width="39.7109375" style="285" customWidth="1"/>
    <col min="3" max="3" width="15.85546875" style="285" customWidth="1"/>
    <col min="4" max="4" width="15.85546875" style="85" customWidth="1"/>
    <col min="5" max="5" width="15.85546875" style="332" customWidth="1"/>
    <col min="6" max="6" width="15.85546875" style="285" customWidth="1"/>
    <col min="7" max="8" width="15.85546875" style="124" customWidth="1"/>
    <col min="9" max="16384" width="15.85546875" style="285"/>
  </cols>
  <sheetData>
    <row r="1" spans="1:9" s="282" customFormat="1" ht="31.5" customHeight="1" x14ac:dyDescent="0.2">
      <c r="A1" s="275" t="s">
        <v>46</v>
      </c>
      <c r="B1" s="276" t="s">
        <v>140</v>
      </c>
      <c r="C1" s="277" t="s">
        <v>1559</v>
      </c>
      <c r="D1" s="278" t="s">
        <v>1560</v>
      </c>
      <c r="E1" s="276" t="s">
        <v>1561</v>
      </c>
      <c r="F1" s="280" t="s">
        <v>127</v>
      </c>
      <c r="G1" s="279" t="s">
        <v>1562</v>
      </c>
      <c r="H1" s="116" t="s">
        <v>1563</v>
      </c>
      <c r="I1" s="281" t="s">
        <v>98</v>
      </c>
    </row>
    <row r="2" spans="1:9" ht="15" customHeight="1" x14ac:dyDescent="0.2">
      <c r="A2" s="283" t="s">
        <v>933</v>
      </c>
      <c r="B2" s="97" t="s">
        <v>934</v>
      </c>
      <c r="C2" s="55">
        <v>768</v>
      </c>
      <c r="D2" s="76" t="s">
        <v>872</v>
      </c>
      <c r="E2" s="131" t="s">
        <v>684</v>
      </c>
      <c r="F2" s="42" t="s">
        <v>162</v>
      </c>
      <c r="G2" s="117">
        <v>354</v>
      </c>
      <c r="H2" s="117">
        <v>354</v>
      </c>
      <c r="I2" s="284">
        <f>(G2*2.3)</f>
        <v>814.19999999999993</v>
      </c>
    </row>
    <row r="3" spans="1:9" ht="15" customHeight="1" x14ac:dyDescent="0.2">
      <c r="A3" s="283" t="s">
        <v>559</v>
      </c>
      <c r="B3" s="97" t="s">
        <v>563</v>
      </c>
      <c r="C3" s="55">
        <v>1193</v>
      </c>
      <c r="D3" s="76" t="s">
        <v>205</v>
      </c>
      <c r="E3" s="131" t="s">
        <v>206</v>
      </c>
      <c r="F3" s="42" t="s">
        <v>162</v>
      </c>
      <c r="G3" s="117">
        <v>392</v>
      </c>
      <c r="H3" s="117">
        <v>392</v>
      </c>
      <c r="I3" s="284">
        <f t="shared" ref="I3:I66" si="0">(G3*2.3)</f>
        <v>901.59999999999991</v>
      </c>
    </row>
    <row r="4" spans="1:9" ht="15" customHeight="1" x14ac:dyDescent="0.2">
      <c r="A4" s="283" t="s">
        <v>267</v>
      </c>
      <c r="B4" s="97" t="s">
        <v>268</v>
      </c>
      <c r="C4" s="55">
        <v>814</v>
      </c>
      <c r="D4" s="74" t="s">
        <v>141</v>
      </c>
      <c r="E4" s="131">
        <v>247100589</v>
      </c>
      <c r="F4" s="42" t="s">
        <v>162</v>
      </c>
      <c r="G4" s="117">
        <v>114</v>
      </c>
      <c r="H4" s="117">
        <v>113</v>
      </c>
      <c r="I4" s="284">
        <f t="shared" si="0"/>
        <v>262.2</v>
      </c>
    </row>
    <row r="5" spans="1:9" ht="15" customHeight="1" x14ac:dyDescent="0.2">
      <c r="A5" s="283" t="s">
        <v>466</v>
      </c>
      <c r="B5" s="97" t="s">
        <v>467</v>
      </c>
      <c r="C5" s="55">
        <v>1066</v>
      </c>
      <c r="D5" s="76" t="s">
        <v>205</v>
      </c>
      <c r="E5" s="131" t="s">
        <v>206</v>
      </c>
      <c r="F5" s="42" t="s">
        <v>162</v>
      </c>
      <c r="G5" s="117">
        <v>132</v>
      </c>
      <c r="H5" s="117">
        <v>117</v>
      </c>
      <c r="I5" s="284">
        <f t="shared" si="0"/>
        <v>303.59999999999997</v>
      </c>
    </row>
    <row r="6" spans="1:9" ht="15" customHeight="1" x14ac:dyDescent="0.2">
      <c r="A6" s="283" t="s">
        <v>397</v>
      </c>
      <c r="B6" s="97" t="s">
        <v>398</v>
      </c>
      <c r="C6" s="55">
        <v>249</v>
      </c>
      <c r="D6" s="76" t="s">
        <v>47</v>
      </c>
      <c r="E6" s="131" t="s">
        <v>186</v>
      </c>
      <c r="F6" s="42" t="s">
        <v>162</v>
      </c>
      <c r="G6" s="117">
        <v>11</v>
      </c>
      <c r="H6" s="117">
        <v>12</v>
      </c>
      <c r="I6" s="284">
        <f t="shared" si="0"/>
        <v>25.299999999999997</v>
      </c>
    </row>
    <row r="7" spans="1:9" ht="15" customHeight="1" x14ac:dyDescent="0.2">
      <c r="A7" s="283" t="s">
        <v>1362</v>
      </c>
      <c r="B7" s="97" t="s">
        <v>1363</v>
      </c>
      <c r="C7" s="55">
        <v>184</v>
      </c>
      <c r="D7" s="74" t="s">
        <v>1363</v>
      </c>
      <c r="E7" s="131" t="s">
        <v>1362</v>
      </c>
      <c r="F7" s="42" t="s">
        <v>163</v>
      </c>
      <c r="G7" s="117">
        <v>95</v>
      </c>
      <c r="H7" s="117">
        <v>88</v>
      </c>
      <c r="I7" s="284">
        <f t="shared" si="0"/>
        <v>218.49999999999997</v>
      </c>
    </row>
    <row r="8" spans="1:9" ht="15" customHeight="1" x14ac:dyDescent="0.2">
      <c r="A8" s="283" t="s">
        <v>1076</v>
      </c>
      <c r="B8" s="97" t="s">
        <v>1077</v>
      </c>
      <c r="C8" s="55">
        <v>155</v>
      </c>
      <c r="D8" s="74" t="s">
        <v>10</v>
      </c>
      <c r="E8" s="286">
        <v>200040327</v>
      </c>
      <c r="F8" s="42" t="s">
        <v>162</v>
      </c>
      <c r="G8" s="117">
        <v>101</v>
      </c>
      <c r="H8" s="117">
        <v>100</v>
      </c>
      <c r="I8" s="284">
        <f t="shared" si="0"/>
        <v>232.29999999999998</v>
      </c>
    </row>
    <row r="9" spans="1:9" ht="15" customHeight="1" x14ac:dyDescent="0.2">
      <c r="A9" s="283" t="s">
        <v>8</v>
      </c>
      <c r="B9" s="97" t="s">
        <v>11</v>
      </c>
      <c r="C9" s="55">
        <v>177</v>
      </c>
      <c r="D9" s="75" t="s">
        <v>125</v>
      </c>
      <c r="E9" s="287">
        <v>200011823</v>
      </c>
      <c r="F9" s="42" t="s">
        <v>163</v>
      </c>
      <c r="G9" s="117">
        <v>102</v>
      </c>
      <c r="H9" s="117">
        <v>100</v>
      </c>
      <c r="I9" s="284">
        <f t="shared" si="0"/>
        <v>234.6</v>
      </c>
    </row>
    <row r="10" spans="1:9" ht="15" customHeight="1" x14ac:dyDescent="0.2">
      <c r="A10" s="283" t="s">
        <v>168</v>
      </c>
      <c r="B10" s="97" t="s">
        <v>169</v>
      </c>
      <c r="C10" s="55">
        <v>712</v>
      </c>
      <c r="D10" s="74" t="s">
        <v>9</v>
      </c>
      <c r="E10" s="288">
        <v>200040285</v>
      </c>
      <c r="F10" s="42" t="s">
        <v>163</v>
      </c>
      <c r="G10" s="117">
        <v>578</v>
      </c>
      <c r="H10" s="117">
        <v>578</v>
      </c>
      <c r="I10" s="284">
        <f t="shared" si="0"/>
        <v>1329.3999999999999</v>
      </c>
    </row>
    <row r="11" spans="1:9" ht="15" customHeight="1" x14ac:dyDescent="0.2">
      <c r="A11" s="283" t="s">
        <v>303</v>
      </c>
      <c r="B11" s="97" t="s">
        <v>304</v>
      </c>
      <c r="C11" s="55">
        <v>840</v>
      </c>
      <c r="D11" s="74" t="s">
        <v>9</v>
      </c>
      <c r="E11" s="289">
        <v>200040285</v>
      </c>
      <c r="F11" s="42" t="s">
        <v>163</v>
      </c>
      <c r="G11" s="117">
        <v>344</v>
      </c>
      <c r="H11" s="117">
        <v>325</v>
      </c>
      <c r="I11" s="284">
        <f t="shared" si="0"/>
        <v>791.19999999999993</v>
      </c>
    </row>
    <row r="12" spans="1:9" ht="15" customHeight="1" x14ac:dyDescent="0.2">
      <c r="A12" s="283" t="s">
        <v>1356</v>
      </c>
      <c r="B12" s="97" t="s">
        <v>1357</v>
      </c>
      <c r="C12" s="55">
        <v>530</v>
      </c>
      <c r="D12" s="74" t="s">
        <v>365</v>
      </c>
      <c r="E12" s="287"/>
      <c r="F12" s="42" t="s">
        <v>163</v>
      </c>
      <c r="G12" s="117">
        <v>176</v>
      </c>
      <c r="H12" s="117">
        <v>11</v>
      </c>
      <c r="I12" s="284">
        <f t="shared" si="0"/>
        <v>404.79999999999995</v>
      </c>
    </row>
    <row r="13" spans="1:9" ht="15" customHeight="1" x14ac:dyDescent="0.2">
      <c r="A13" s="283" t="s">
        <v>1465</v>
      </c>
      <c r="B13" s="97" t="s">
        <v>1466</v>
      </c>
      <c r="C13" s="55">
        <v>363</v>
      </c>
      <c r="D13" s="75" t="s">
        <v>125</v>
      </c>
      <c r="E13" s="287">
        <v>200011823</v>
      </c>
      <c r="F13" s="42" t="s">
        <v>163</v>
      </c>
      <c r="G13" s="117">
        <v>152</v>
      </c>
      <c r="H13" s="117">
        <v>149</v>
      </c>
      <c r="I13" s="284">
        <f t="shared" si="0"/>
        <v>349.59999999999997</v>
      </c>
    </row>
    <row r="14" spans="1:9" ht="15" customHeight="1" x14ac:dyDescent="0.2">
      <c r="A14" s="283" t="s">
        <v>287</v>
      </c>
      <c r="B14" s="97" t="s">
        <v>288</v>
      </c>
      <c r="C14" s="55">
        <v>269</v>
      </c>
      <c r="D14" s="76" t="s">
        <v>205</v>
      </c>
      <c r="E14" s="131" t="s">
        <v>206</v>
      </c>
      <c r="F14" s="42" t="s">
        <v>162</v>
      </c>
      <c r="G14" s="117">
        <v>152</v>
      </c>
      <c r="H14" s="117">
        <v>149</v>
      </c>
      <c r="I14" s="284">
        <f t="shared" si="0"/>
        <v>349.59999999999997</v>
      </c>
    </row>
    <row r="15" spans="1:9" ht="15" customHeight="1" x14ac:dyDescent="0.2">
      <c r="A15" s="283" t="s">
        <v>241</v>
      </c>
      <c r="B15" s="97" t="s">
        <v>242</v>
      </c>
      <c r="C15" s="55">
        <v>15496</v>
      </c>
      <c r="D15" s="74" t="s">
        <v>9</v>
      </c>
      <c r="E15" s="289">
        <v>200040285</v>
      </c>
      <c r="F15" s="42" t="s">
        <v>163</v>
      </c>
      <c r="G15" s="117">
        <v>185</v>
      </c>
      <c r="H15" s="117">
        <v>160</v>
      </c>
      <c r="I15" s="284">
        <f t="shared" si="0"/>
        <v>425.49999999999994</v>
      </c>
    </row>
    <row r="16" spans="1:9" ht="15" customHeight="1" x14ac:dyDescent="0.2">
      <c r="A16" s="283" t="s">
        <v>245</v>
      </c>
      <c r="B16" s="97" t="s">
        <v>246</v>
      </c>
      <c r="C16" s="55">
        <v>999</v>
      </c>
      <c r="D16" s="74" t="s">
        <v>9</v>
      </c>
      <c r="E16" s="289">
        <v>200040285</v>
      </c>
      <c r="F16" s="42" t="s">
        <v>163</v>
      </c>
      <c r="G16" s="117">
        <v>222</v>
      </c>
      <c r="H16" s="117">
        <v>224</v>
      </c>
      <c r="I16" s="284">
        <f t="shared" si="0"/>
        <v>510.59999999999997</v>
      </c>
    </row>
    <row r="17" spans="1:9" ht="15" customHeight="1" x14ac:dyDescent="0.2">
      <c r="A17" s="283" t="s">
        <v>1197</v>
      </c>
      <c r="B17" s="97" t="s">
        <v>1198</v>
      </c>
      <c r="C17" s="55">
        <v>1069</v>
      </c>
      <c r="D17" s="76" t="s">
        <v>1198</v>
      </c>
      <c r="E17" s="290" t="s">
        <v>1197</v>
      </c>
      <c r="F17" s="42" t="s">
        <v>162</v>
      </c>
      <c r="G17" s="117">
        <v>73</v>
      </c>
      <c r="H17" s="117">
        <v>57</v>
      </c>
      <c r="I17" s="284">
        <f t="shared" si="0"/>
        <v>167.89999999999998</v>
      </c>
    </row>
    <row r="18" spans="1:9" ht="15" customHeight="1" x14ac:dyDescent="0.2">
      <c r="A18" s="283" t="s">
        <v>1051</v>
      </c>
      <c r="B18" s="97" t="s">
        <v>1052</v>
      </c>
      <c r="C18" s="55">
        <v>88</v>
      </c>
      <c r="D18" s="74" t="s">
        <v>799</v>
      </c>
      <c r="E18" s="291">
        <v>200040053</v>
      </c>
      <c r="F18" s="42" t="s">
        <v>163</v>
      </c>
      <c r="G18" s="117">
        <v>52</v>
      </c>
      <c r="H18" s="117">
        <v>43</v>
      </c>
      <c r="I18" s="284">
        <f t="shared" si="0"/>
        <v>119.6</v>
      </c>
    </row>
    <row r="19" spans="1:9" ht="15" customHeight="1" x14ac:dyDescent="0.2">
      <c r="A19" s="283" t="s">
        <v>893</v>
      </c>
      <c r="B19" s="97" t="s">
        <v>894</v>
      </c>
      <c r="C19" s="55">
        <v>568</v>
      </c>
      <c r="D19" s="74" t="s">
        <v>872</v>
      </c>
      <c r="E19" s="131" t="s">
        <v>684</v>
      </c>
      <c r="F19" s="42" t="s">
        <v>162</v>
      </c>
      <c r="G19" s="117">
        <v>273</v>
      </c>
      <c r="H19" s="117">
        <v>273</v>
      </c>
      <c r="I19" s="284">
        <f t="shared" si="0"/>
        <v>627.9</v>
      </c>
    </row>
    <row r="20" spans="1:9" ht="15" customHeight="1" x14ac:dyDescent="0.2">
      <c r="A20" s="283" t="s">
        <v>529</v>
      </c>
      <c r="B20" s="97" t="s">
        <v>530</v>
      </c>
      <c r="C20" s="55">
        <v>137</v>
      </c>
      <c r="D20" s="74" t="s">
        <v>141</v>
      </c>
      <c r="E20" s="131">
        <v>247100589</v>
      </c>
      <c r="F20" s="42" t="s">
        <v>162</v>
      </c>
      <c r="G20" s="117">
        <v>25</v>
      </c>
      <c r="H20" s="117"/>
      <c r="I20" s="284">
        <f t="shared" si="0"/>
        <v>57.499999999999993</v>
      </c>
    </row>
    <row r="21" spans="1:9" ht="15" customHeight="1" x14ac:dyDescent="0.2">
      <c r="A21" s="283" t="s">
        <v>172</v>
      </c>
      <c r="B21" s="97" t="s">
        <v>173</v>
      </c>
      <c r="C21" s="55">
        <v>121</v>
      </c>
      <c r="D21" s="74" t="s">
        <v>9</v>
      </c>
      <c r="E21" s="289">
        <v>200040285</v>
      </c>
      <c r="F21" s="42" t="s">
        <v>163</v>
      </c>
      <c r="G21" s="117">
        <v>55</v>
      </c>
      <c r="H21" s="117">
        <v>35</v>
      </c>
      <c r="I21" s="284">
        <f t="shared" si="0"/>
        <v>126.49999999999999</v>
      </c>
    </row>
    <row r="22" spans="1:9" ht="15" customHeight="1" x14ac:dyDescent="0.2">
      <c r="A22" s="283" t="s">
        <v>1111</v>
      </c>
      <c r="B22" s="97" t="s">
        <v>1112</v>
      </c>
      <c r="C22" s="55">
        <v>311</v>
      </c>
      <c r="D22" s="74" t="s">
        <v>799</v>
      </c>
      <c r="E22" s="291">
        <v>200040053</v>
      </c>
      <c r="F22" s="42" t="s">
        <v>163</v>
      </c>
      <c r="G22" s="117">
        <v>88</v>
      </c>
      <c r="H22" s="117">
        <v>92</v>
      </c>
      <c r="I22" s="284">
        <f t="shared" si="0"/>
        <v>202.39999999999998</v>
      </c>
    </row>
    <row r="23" spans="1:9" ht="15" customHeight="1" x14ac:dyDescent="0.2">
      <c r="A23" s="283" t="s">
        <v>1399</v>
      </c>
      <c r="B23" s="97" t="s">
        <v>1400</v>
      </c>
      <c r="C23" s="55">
        <v>680</v>
      </c>
      <c r="D23" s="75" t="s">
        <v>125</v>
      </c>
      <c r="E23" s="287">
        <v>200011823</v>
      </c>
      <c r="F23" s="42" t="s">
        <v>163</v>
      </c>
      <c r="G23" s="117">
        <v>101</v>
      </c>
      <c r="H23" s="117">
        <v>101</v>
      </c>
      <c r="I23" s="284">
        <f t="shared" si="0"/>
        <v>232.29999999999998</v>
      </c>
    </row>
    <row r="24" spans="1:9" ht="15" customHeight="1" x14ac:dyDescent="0.2">
      <c r="A24" s="283" t="s">
        <v>723</v>
      </c>
      <c r="B24" s="97" t="s">
        <v>724</v>
      </c>
      <c r="C24" s="55">
        <v>932</v>
      </c>
      <c r="D24" s="76" t="s">
        <v>205</v>
      </c>
      <c r="E24" s="131" t="s">
        <v>206</v>
      </c>
      <c r="F24" s="42" t="s">
        <v>162</v>
      </c>
      <c r="G24" s="117">
        <v>331</v>
      </c>
      <c r="H24" s="117">
        <v>317</v>
      </c>
      <c r="I24" s="284">
        <f t="shared" si="0"/>
        <v>761.3</v>
      </c>
    </row>
    <row r="25" spans="1:9" ht="15" customHeight="1" x14ac:dyDescent="0.2">
      <c r="A25" s="283" t="s">
        <v>1379</v>
      </c>
      <c r="B25" s="97" t="s">
        <v>1380</v>
      </c>
      <c r="C25" s="55">
        <v>533</v>
      </c>
      <c r="D25" s="75" t="s">
        <v>125</v>
      </c>
      <c r="E25" s="287">
        <v>200011823</v>
      </c>
      <c r="F25" s="42" t="s">
        <v>163</v>
      </c>
      <c r="G25" s="117">
        <v>98</v>
      </c>
      <c r="H25" s="117">
        <v>98</v>
      </c>
      <c r="I25" s="284">
        <f t="shared" si="0"/>
        <v>225.39999999999998</v>
      </c>
    </row>
    <row r="26" spans="1:9" ht="15" customHeight="1" x14ac:dyDescent="0.2">
      <c r="A26" s="283" t="s">
        <v>1205</v>
      </c>
      <c r="B26" s="97" t="s">
        <v>1206</v>
      </c>
      <c r="C26" s="55">
        <v>381</v>
      </c>
      <c r="D26" s="74" t="s">
        <v>799</v>
      </c>
      <c r="E26" s="291">
        <v>200040053</v>
      </c>
      <c r="F26" s="42" t="s">
        <v>163</v>
      </c>
      <c r="G26" s="117">
        <v>235</v>
      </c>
      <c r="H26" s="117">
        <v>105</v>
      </c>
      <c r="I26" s="284">
        <f t="shared" si="0"/>
        <v>540.5</v>
      </c>
    </row>
    <row r="27" spans="1:9" ht="15" customHeight="1" x14ac:dyDescent="0.2">
      <c r="A27" s="283" t="s">
        <v>751</v>
      </c>
      <c r="B27" s="97" t="s">
        <v>752</v>
      </c>
      <c r="C27" s="55">
        <v>344</v>
      </c>
      <c r="D27" s="75" t="s">
        <v>996</v>
      </c>
      <c r="E27" s="287">
        <v>247103765</v>
      </c>
      <c r="F27" s="42" t="s">
        <v>162</v>
      </c>
      <c r="G27" s="117">
        <v>6</v>
      </c>
      <c r="H27" s="117">
        <v>8</v>
      </c>
      <c r="I27" s="284">
        <f t="shared" si="0"/>
        <v>13.799999999999999</v>
      </c>
    </row>
    <row r="28" spans="1:9" ht="15" customHeight="1" x14ac:dyDescent="0.2">
      <c r="A28" s="283" t="s">
        <v>733</v>
      </c>
      <c r="B28" s="97" t="s">
        <v>734</v>
      </c>
      <c r="C28" s="55">
        <v>637</v>
      </c>
      <c r="D28" s="74" t="s">
        <v>872</v>
      </c>
      <c r="E28" s="292" t="s">
        <v>684</v>
      </c>
      <c r="F28" s="42" t="s">
        <v>162</v>
      </c>
      <c r="G28" s="117">
        <v>171</v>
      </c>
      <c r="H28" s="117">
        <v>168</v>
      </c>
      <c r="I28" s="284">
        <f t="shared" si="0"/>
        <v>393.29999999999995</v>
      </c>
    </row>
    <row r="29" spans="1:9" ht="15" customHeight="1" x14ac:dyDescent="0.2">
      <c r="A29" s="283" t="s">
        <v>388</v>
      </c>
      <c r="B29" s="97" t="s">
        <v>389</v>
      </c>
      <c r="C29" s="55">
        <v>115</v>
      </c>
      <c r="D29" s="76" t="s">
        <v>205</v>
      </c>
      <c r="E29" s="131" t="s">
        <v>206</v>
      </c>
      <c r="F29" s="42" t="s">
        <v>162</v>
      </c>
      <c r="G29" s="117">
        <v>65</v>
      </c>
      <c r="H29" s="117">
        <v>62</v>
      </c>
      <c r="I29" s="284">
        <f t="shared" si="0"/>
        <v>149.5</v>
      </c>
    </row>
    <row r="30" spans="1:9" ht="15" customHeight="1" x14ac:dyDescent="0.2">
      <c r="A30" s="283" t="s">
        <v>372</v>
      </c>
      <c r="B30" s="97" t="s">
        <v>373</v>
      </c>
      <c r="C30" s="55">
        <v>282</v>
      </c>
      <c r="D30" s="76" t="s">
        <v>205</v>
      </c>
      <c r="E30" s="131" t="s">
        <v>206</v>
      </c>
      <c r="F30" s="42" t="s">
        <v>162</v>
      </c>
      <c r="G30" s="117">
        <v>111</v>
      </c>
      <c r="H30" s="117">
        <v>109</v>
      </c>
      <c r="I30" s="284">
        <f t="shared" si="0"/>
        <v>255.29999999999998</v>
      </c>
    </row>
    <row r="31" spans="1:9" ht="15" customHeight="1" x14ac:dyDescent="0.2">
      <c r="A31" s="283" t="s">
        <v>1245</v>
      </c>
      <c r="B31" s="97" t="s">
        <v>1246</v>
      </c>
      <c r="C31" s="55">
        <v>257</v>
      </c>
      <c r="D31" s="74" t="s">
        <v>1296</v>
      </c>
      <c r="E31" s="131" t="s">
        <v>156</v>
      </c>
      <c r="F31" s="42" t="s">
        <v>162</v>
      </c>
      <c r="G31" s="117">
        <v>99</v>
      </c>
      <c r="H31" s="117">
        <v>92</v>
      </c>
      <c r="I31" s="284">
        <f t="shared" si="0"/>
        <v>227.7</v>
      </c>
    </row>
    <row r="32" spans="1:9" ht="15" customHeight="1" x14ac:dyDescent="0.2">
      <c r="A32" s="283" t="s">
        <v>1253</v>
      </c>
      <c r="B32" s="97" t="s">
        <v>1254</v>
      </c>
      <c r="C32" s="55">
        <v>55</v>
      </c>
      <c r="D32" s="76" t="s">
        <v>18</v>
      </c>
      <c r="E32" s="131" t="s">
        <v>1252</v>
      </c>
      <c r="F32" s="42" t="s">
        <v>162</v>
      </c>
      <c r="G32" s="117">
        <v>17</v>
      </c>
      <c r="H32" s="117">
        <v>9</v>
      </c>
      <c r="I32" s="284">
        <f t="shared" si="0"/>
        <v>39.099999999999994</v>
      </c>
    </row>
    <row r="33" spans="1:9" ht="15" customHeight="1" x14ac:dyDescent="0.2">
      <c r="A33" s="283" t="s">
        <v>1276</v>
      </c>
      <c r="B33" s="97" t="s">
        <v>1277</v>
      </c>
      <c r="C33" s="55">
        <v>563</v>
      </c>
      <c r="D33" s="76" t="s">
        <v>18</v>
      </c>
      <c r="E33" s="131" t="s">
        <v>1252</v>
      </c>
      <c r="F33" s="42" t="s">
        <v>162</v>
      </c>
      <c r="G33" s="117">
        <v>15</v>
      </c>
      <c r="H33" s="117">
        <v>11</v>
      </c>
      <c r="I33" s="284">
        <f t="shared" si="0"/>
        <v>34.5</v>
      </c>
    </row>
    <row r="34" spans="1:9" ht="15" customHeight="1" x14ac:dyDescent="0.2">
      <c r="A34" s="283" t="s">
        <v>446</v>
      </c>
      <c r="B34" s="97" t="s">
        <v>447</v>
      </c>
      <c r="C34" s="55">
        <v>808</v>
      </c>
      <c r="D34" s="76" t="s">
        <v>47</v>
      </c>
      <c r="E34" s="131" t="s">
        <v>186</v>
      </c>
      <c r="F34" s="42" t="s">
        <v>162</v>
      </c>
      <c r="G34" s="117">
        <v>8</v>
      </c>
      <c r="H34" s="117">
        <v>8</v>
      </c>
      <c r="I34" s="284">
        <f t="shared" si="0"/>
        <v>18.399999999999999</v>
      </c>
    </row>
    <row r="35" spans="1:9" ht="15" customHeight="1" x14ac:dyDescent="0.2">
      <c r="A35" s="283" t="s">
        <v>669</v>
      </c>
      <c r="B35" s="97" t="s">
        <v>670</v>
      </c>
      <c r="C35" s="55">
        <v>350</v>
      </c>
      <c r="D35" s="76" t="s">
        <v>157</v>
      </c>
      <c r="E35" s="131" t="s">
        <v>533</v>
      </c>
      <c r="F35" s="42" t="s">
        <v>162</v>
      </c>
      <c r="G35" s="117">
        <v>56</v>
      </c>
      <c r="H35" s="117">
        <v>41</v>
      </c>
      <c r="I35" s="284">
        <f t="shared" si="0"/>
        <v>128.79999999999998</v>
      </c>
    </row>
    <row r="36" spans="1:9" ht="15" customHeight="1" x14ac:dyDescent="0.2">
      <c r="A36" s="283" t="s">
        <v>1138</v>
      </c>
      <c r="B36" s="97" t="s">
        <v>1139</v>
      </c>
      <c r="C36" s="55">
        <v>210</v>
      </c>
      <c r="D36" s="76" t="s">
        <v>90</v>
      </c>
      <c r="E36" s="131" t="s">
        <v>1080</v>
      </c>
      <c r="F36" s="42" t="s">
        <v>162</v>
      </c>
      <c r="G36" s="117">
        <v>1</v>
      </c>
      <c r="H36" s="117">
        <v>1</v>
      </c>
      <c r="I36" s="284">
        <f t="shared" si="0"/>
        <v>2.2999999999999998</v>
      </c>
    </row>
    <row r="37" spans="1:9" ht="15" customHeight="1" x14ac:dyDescent="0.2">
      <c r="A37" s="283" t="s">
        <v>981</v>
      </c>
      <c r="B37" s="97" t="s">
        <v>982</v>
      </c>
      <c r="C37" s="55">
        <v>73</v>
      </c>
      <c r="D37" s="74" t="s">
        <v>10</v>
      </c>
      <c r="E37" s="286">
        <v>200040327</v>
      </c>
      <c r="F37" s="42" t="s">
        <v>162</v>
      </c>
      <c r="G37" s="117">
        <v>14</v>
      </c>
      <c r="H37" s="117">
        <v>11</v>
      </c>
      <c r="I37" s="284">
        <f t="shared" si="0"/>
        <v>32.199999999999996</v>
      </c>
    </row>
    <row r="38" spans="1:9" ht="15" customHeight="1" x14ac:dyDescent="0.2">
      <c r="A38" s="283" t="s">
        <v>777</v>
      </c>
      <c r="B38" s="97" t="s">
        <v>778</v>
      </c>
      <c r="C38" s="55">
        <v>111</v>
      </c>
      <c r="D38" s="76" t="s">
        <v>157</v>
      </c>
      <c r="E38" s="131" t="s">
        <v>533</v>
      </c>
      <c r="F38" s="42" t="s">
        <v>162</v>
      </c>
      <c r="G38" s="117">
        <v>0</v>
      </c>
      <c r="H38" s="117">
        <v>0</v>
      </c>
      <c r="I38" s="284">
        <f t="shared" si="0"/>
        <v>0</v>
      </c>
    </row>
    <row r="39" spans="1:9" ht="15" customHeight="1" x14ac:dyDescent="0.2">
      <c r="A39" s="283" t="s">
        <v>589</v>
      </c>
      <c r="B39" s="97" t="s">
        <v>622</v>
      </c>
      <c r="C39" s="55">
        <v>489</v>
      </c>
      <c r="D39" s="76" t="s">
        <v>55</v>
      </c>
      <c r="E39" s="131" t="s">
        <v>490</v>
      </c>
      <c r="F39" s="42" t="s">
        <v>163</v>
      </c>
      <c r="G39" s="117">
        <v>125</v>
      </c>
      <c r="H39" s="117">
        <v>115</v>
      </c>
      <c r="I39" s="284">
        <f t="shared" si="0"/>
        <v>287.5</v>
      </c>
    </row>
    <row r="40" spans="1:9" ht="15" customHeight="1" x14ac:dyDescent="0.2">
      <c r="A40" s="283" t="s">
        <v>1119</v>
      </c>
      <c r="B40" s="97" t="s">
        <v>1120</v>
      </c>
      <c r="C40" s="55">
        <v>160</v>
      </c>
      <c r="D40" s="76" t="s">
        <v>1120</v>
      </c>
      <c r="E40" s="131" t="s">
        <v>1119</v>
      </c>
      <c r="F40" s="42" t="s">
        <v>162</v>
      </c>
      <c r="G40" s="117">
        <v>58</v>
      </c>
      <c r="H40" s="117">
        <v>52</v>
      </c>
      <c r="I40" s="284">
        <f t="shared" si="0"/>
        <v>133.39999999999998</v>
      </c>
    </row>
    <row r="41" spans="1:9" ht="15" customHeight="1" x14ac:dyDescent="0.2">
      <c r="A41" s="283" t="s">
        <v>689</v>
      </c>
      <c r="B41" s="97" t="s">
        <v>690</v>
      </c>
      <c r="C41" s="55">
        <v>6683</v>
      </c>
      <c r="D41" s="76" t="s">
        <v>55</v>
      </c>
      <c r="E41" s="131" t="s">
        <v>490</v>
      </c>
      <c r="F41" s="42" t="s">
        <v>163</v>
      </c>
      <c r="G41" s="117">
        <v>300</v>
      </c>
      <c r="H41" s="117">
        <v>260</v>
      </c>
      <c r="I41" s="284">
        <f t="shared" si="0"/>
        <v>690</v>
      </c>
    </row>
    <row r="42" spans="1:9" ht="15" customHeight="1" x14ac:dyDescent="0.2">
      <c r="A42" s="283" t="s">
        <v>1358</v>
      </c>
      <c r="B42" s="97" t="s">
        <v>1359</v>
      </c>
      <c r="C42" s="55">
        <v>203</v>
      </c>
      <c r="D42" s="75" t="s">
        <v>125</v>
      </c>
      <c r="E42" s="287">
        <v>200011823</v>
      </c>
      <c r="F42" s="42" t="s">
        <v>163</v>
      </c>
      <c r="G42" s="117">
        <v>16</v>
      </c>
      <c r="H42" s="117">
        <v>16</v>
      </c>
      <c r="I42" s="284">
        <f t="shared" si="0"/>
        <v>36.799999999999997</v>
      </c>
    </row>
    <row r="43" spans="1:9" ht="15" customHeight="1" x14ac:dyDescent="0.2">
      <c r="A43" s="283" t="s">
        <v>1005</v>
      </c>
      <c r="B43" s="97" t="s">
        <v>1006</v>
      </c>
      <c r="C43" s="55">
        <v>327</v>
      </c>
      <c r="D43" s="74" t="s">
        <v>10</v>
      </c>
      <c r="E43" s="286">
        <v>200040327</v>
      </c>
      <c r="F43" s="42" t="s">
        <v>162</v>
      </c>
      <c r="G43" s="117">
        <v>42</v>
      </c>
      <c r="H43" s="117">
        <v>42</v>
      </c>
      <c r="I43" s="284">
        <f t="shared" si="0"/>
        <v>96.6</v>
      </c>
    </row>
    <row r="44" spans="1:9" ht="15" customHeight="1" x14ac:dyDescent="0.2">
      <c r="A44" s="283" t="s">
        <v>307</v>
      </c>
      <c r="B44" s="97" t="s">
        <v>308</v>
      </c>
      <c r="C44" s="55">
        <v>93</v>
      </c>
      <c r="D44" s="75" t="s">
        <v>102</v>
      </c>
      <c r="E44" s="287"/>
      <c r="F44" s="42" t="s">
        <v>162</v>
      </c>
      <c r="G44" s="117">
        <v>0</v>
      </c>
      <c r="H44" s="117">
        <v>0</v>
      </c>
      <c r="I44" s="284">
        <f t="shared" si="0"/>
        <v>0</v>
      </c>
    </row>
    <row r="45" spans="1:9" ht="15" customHeight="1" x14ac:dyDescent="0.2">
      <c r="A45" s="283" t="s">
        <v>519</v>
      </c>
      <c r="B45" s="97" t="s">
        <v>520</v>
      </c>
      <c r="C45" s="55">
        <v>326</v>
      </c>
      <c r="D45" s="76" t="s">
        <v>205</v>
      </c>
      <c r="E45" s="131" t="s">
        <v>206</v>
      </c>
      <c r="F45" s="42" t="s">
        <v>162</v>
      </c>
      <c r="G45" s="117">
        <v>176</v>
      </c>
      <c r="H45" s="117">
        <v>155</v>
      </c>
      <c r="I45" s="284">
        <f t="shared" si="0"/>
        <v>404.79999999999995</v>
      </c>
    </row>
    <row r="46" spans="1:9" ht="15" customHeight="1" x14ac:dyDescent="0.2">
      <c r="A46" s="283" t="s">
        <v>511</v>
      </c>
      <c r="B46" s="97" t="s">
        <v>512</v>
      </c>
      <c r="C46" s="55">
        <v>151</v>
      </c>
      <c r="D46" s="76" t="s">
        <v>205</v>
      </c>
      <c r="E46" s="131" t="s">
        <v>206</v>
      </c>
      <c r="F46" s="42" t="s">
        <v>162</v>
      </c>
      <c r="G46" s="117">
        <v>98</v>
      </c>
      <c r="H46" s="117">
        <v>88</v>
      </c>
      <c r="I46" s="284">
        <f t="shared" si="0"/>
        <v>225.39999999999998</v>
      </c>
    </row>
    <row r="47" spans="1:9" ht="15" customHeight="1" x14ac:dyDescent="0.2">
      <c r="A47" s="283" t="s">
        <v>659</v>
      </c>
      <c r="B47" s="97" t="s">
        <v>660</v>
      </c>
      <c r="C47" s="55">
        <v>108</v>
      </c>
      <c r="D47" s="75" t="s">
        <v>9</v>
      </c>
      <c r="E47" s="289">
        <v>200040285</v>
      </c>
      <c r="F47" s="42" t="s">
        <v>163</v>
      </c>
      <c r="G47" s="117">
        <v>34</v>
      </c>
      <c r="H47" s="117">
        <v>0</v>
      </c>
      <c r="I47" s="284">
        <f t="shared" si="0"/>
        <v>78.199999999999989</v>
      </c>
    </row>
    <row r="48" spans="1:9" ht="15" customHeight="1" x14ac:dyDescent="0.2">
      <c r="A48" s="283" t="s">
        <v>823</v>
      </c>
      <c r="B48" s="97" t="s">
        <v>824</v>
      </c>
      <c r="C48" s="55">
        <v>5277</v>
      </c>
      <c r="D48" s="74" t="s">
        <v>1170</v>
      </c>
      <c r="E48" s="287">
        <v>200030518</v>
      </c>
      <c r="F48" s="42" t="s">
        <v>163</v>
      </c>
      <c r="G48" s="117">
        <v>216</v>
      </c>
      <c r="H48" s="117">
        <v>200</v>
      </c>
      <c r="I48" s="284">
        <f t="shared" si="0"/>
        <v>496.79999999999995</v>
      </c>
    </row>
    <row r="49" spans="1:9" ht="15" customHeight="1" x14ac:dyDescent="0.2">
      <c r="A49" s="283" t="s">
        <v>1387</v>
      </c>
      <c r="B49" s="97" t="s">
        <v>1388</v>
      </c>
      <c r="C49" s="55">
        <v>204</v>
      </c>
      <c r="D49" s="75" t="s">
        <v>125</v>
      </c>
      <c r="E49" s="287">
        <v>200011823</v>
      </c>
      <c r="F49" s="42" t="s">
        <v>163</v>
      </c>
      <c r="G49" s="117">
        <v>69</v>
      </c>
      <c r="H49" s="117">
        <v>67</v>
      </c>
      <c r="I49" s="284">
        <f t="shared" si="0"/>
        <v>158.69999999999999</v>
      </c>
    </row>
    <row r="50" spans="1:9" ht="15" customHeight="1" x14ac:dyDescent="0.2">
      <c r="A50" s="283" t="s">
        <v>1280</v>
      </c>
      <c r="B50" s="97" t="s">
        <v>1281</v>
      </c>
      <c r="C50" s="55">
        <v>341</v>
      </c>
      <c r="D50" s="74" t="s">
        <v>1296</v>
      </c>
      <c r="E50" s="131" t="s">
        <v>156</v>
      </c>
      <c r="F50" s="42" t="s">
        <v>162</v>
      </c>
      <c r="G50" s="117">
        <v>142</v>
      </c>
      <c r="H50" s="117">
        <v>130</v>
      </c>
      <c r="I50" s="284">
        <f t="shared" si="0"/>
        <v>326.59999999999997</v>
      </c>
    </row>
    <row r="51" spans="1:9" ht="15" customHeight="1" x14ac:dyDescent="0.2">
      <c r="A51" s="283" t="s">
        <v>323</v>
      </c>
      <c r="B51" s="97" t="s">
        <v>324</v>
      </c>
      <c r="C51" s="55">
        <v>151</v>
      </c>
      <c r="D51" s="76" t="s">
        <v>47</v>
      </c>
      <c r="E51" s="131" t="s">
        <v>186</v>
      </c>
      <c r="F51" s="42" t="s">
        <v>162</v>
      </c>
      <c r="G51" s="117">
        <v>0</v>
      </c>
      <c r="H51" s="117">
        <v>0</v>
      </c>
      <c r="I51" s="284">
        <f t="shared" si="0"/>
        <v>0</v>
      </c>
    </row>
    <row r="52" spans="1:9" ht="15" customHeight="1" x14ac:dyDescent="0.2">
      <c r="A52" s="283" t="s">
        <v>903</v>
      </c>
      <c r="B52" s="97" t="s">
        <v>904</v>
      </c>
      <c r="C52" s="55">
        <v>699</v>
      </c>
      <c r="D52" s="75" t="s">
        <v>996</v>
      </c>
      <c r="E52" s="287">
        <v>247103765</v>
      </c>
      <c r="F52" s="42" t="s">
        <v>162</v>
      </c>
      <c r="G52" s="117">
        <v>79</v>
      </c>
      <c r="H52" s="117">
        <v>75</v>
      </c>
      <c r="I52" s="284">
        <f t="shared" si="0"/>
        <v>181.7</v>
      </c>
    </row>
    <row r="53" spans="1:9" ht="15" customHeight="1" x14ac:dyDescent="0.2">
      <c r="A53" s="283" t="s">
        <v>247</v>
      </c>
      <c r="B53" s="97" t="s">
        <v>248</v>
      </c>
      <c r="C53" s="55">
        <v>599</v>
      </c>
      <c r="D53" s="76" t="s">
        <v>47</v>
      </c>
      <c r="E53" s="131" t="s">
        <v>186</v>
      </c>
      <c r="F53" s="42" t="s">
        <v>162</v>
      </c>
      <c r="G53" s="117">
        <v>220</v>
      </c>
      <c r="H53" s="117">
        <v>224</v>
      </c>
      <c r="I53" s="284">
        <f t="shared" si="0"/>
        <v>505.99999999999994</v>
      </c>
    </row>
    <row r="54" spans="1:9" ht="15" customHeight="1" x14ac:dyDescent="0.2">
      <c r="A54" s="283" t="s">
        <v>1288</v>
      </c>
      <c r="B54" s="97" t="s">
        <v>1289</v>
      </c>
      <c r="C54" s="55">
        <v>308</v>
      </c>
      <c r="D54" s="74" t="s">
        <v>1296</v>
      </c>
      <c r="E54" s="131" t="s">
        <v>156</v>
      </c>
      <c r="F54" s="42" t="s">
        <v>162</v>
      </c>
      <c r="G54" s="117">
        <v>130</v>
      </c>
      <c r="H54" s="117">
        <v>124</v>
      </c>
      <c r="I54" s="284">
        <f t="shared" si="0"/>
        <v>299</v>
      </c>
    </row>
    <row r="55" spans="1:9" ht="15" customHeight="1" x14ac:dyDescent="0.2">
      <c r="A55" s="283" t="s">
        <v>761</v>
      </c>
      <c r="B55" s="97" t="s">
        <v>762</v>
      </c>
      <c r="C55" s="55">
        <v>2437</v>
      </c>
      <c r="D55" s="74" t="s">
        <v>872</v>
      </c>
      <c r="E55" s="131" t="s">
        <v>684</v>
      </c>
      <c r="F55" s="42" t="s">
        <v>162</v>
      </c>
      <c r="G55" s="117">
        <v>330</v>
      </c>
      <c r="H55" s="117">
        <v>328</v>
      </c>
      <c r="I55" s="284">
        <f t="shared" si="0"/>
        <v>758.99999999999989</v>
      </c>
    </row>
    <row r="56" spans="1:9" ht="15" customHeight="1" x14ac:dyDescent="0.2">
      <c r="A56" s="283" t="s">
        <v>1099</v>
      </c>
      <c r="B56" s="97" t="s">
        <v>1100</v>
      </c>
      <c r="C56" s="55">
        <v>129</v>
      </c>
      <c r="D56" s="74" t="s">
        <v>1296</v>
      </c>
      <c r="E56" s="131" t="s">
        <v>156</v>
      </c>
      <c r="F56" s="42" t="s">
        <v>162</v>
      </c>
      <c r="G56" s="117">
        <v>89</v>
      </c>
      <c r="H56" s="117">
        <v>86</v>
      </c>
      <c r="I56" s="284">
        <f t="shared" si="0"/>
        <v>204.7</v>
      </c>
    </row>
    <row r="57" spans="1:9" ht="15" customHeight="1" x14ac:dyDescent="0.2">
      <c r="A57" s="283" t="s">
        <v>921</v>
      </c>
      <c r="B57" s="97" t="s">
        <v>922</v>
      </c>
      <c r="C57" s="55">
        <v>209</v>
      </c>
      <c r="D57" s="74" t="s">
        <v>996</v>
      </c>
      <c r="E57" s="287">
        <v>247103765</v>
      </c>
      <c r="F57" s="42" t="s">
        <v>162</v>
      </c>
      <c r="G57" s="117">
        <v>37</v>
      </c>
      <c r="H57" s="117">
        <v>12</v>
      </c>
      <c r="I57" s="284">
        <f t="shared" si="0"/>
        <v>85.1</v>
      </c>
    </row>
    <row r="58" spans="1:9" ht="15" customHeight="1" x14ac:dyDescent="0.2">
      <c r="A58" s="283" t="s">
        <v>488</v>
      </c>
      <c r="B58" s="97" t="s">
        <v>489</v>
      </c>
      <c r="C58" s="55">
        <v>3712</v>
      </c>
      <c r="D58" s="74" t="s">
        <v>55</v>
      </c>
      <c r="E58" s="131" t="s">
        <v>490</v>
      </c>
      <c r="F58" s="42" t="s">
        <v>163</v>
      </c>
      <c r="G58" s="117">
        <v>145</v>
      </c>
      <c r="H58" s="117">
        <v>128</v>
      </c>
      <c r="I58" s="284">
        <f t="shared" si="0"/>
        <v>333.5</v>
      </c>
    </row>
    <row r="59" spans="1:9" ht="15" customHeight="1" x14ac:dyDescent="0.2">
      <c r="A59" s="283" t="s">
        <v>1391</v>
      </c>
      <c r="B59" s="97" t="s">
        <v>1392</v>
      </c>
      <c r="C59" s="55">
        <v>232</v>
      </c>
      <c r="D59" s="74" t="s">
        <v>125</v>
      </c>
      <c r="E59" s="287">
        <v>200011823</v>
      </c>
      <c r="F59" s="42" t="s">
        <v>163</v>
      </c>
      <c r="G59" s="117">
        <v>148</v>
      </c>
      <c r="H59" s="117">
        <v>145</v>
      </c>
      <c r="I59" s="284">
        <f t="shared" si="0"/>
        <v>340.4</v>
      </c>
    </row>
    <row r="60" spans="1:9" ht="15" customHeight="1" x14ac:dyDescent="0.2">
      <c r="A60" s="283" t="s">
        <v>987</v>
      </c>
      <c r="B60" s="97" t="s">
        <v>988</v>
      </c>
      <c r="C60" s="55">
        <v>478</v>
      </c>
      <c r="D60" s="74" t="s">
        <v>872</v>
      </c>
      <c r="E60" s="131" t="s">
        <v>684</v>
      </c>
      <c r="F60" s="42" t="s">
        <v>162</v>
      </c>
      <c r="G60" s="117">
        <v>214</v>
      </c>
      <c r="H60" s="117">
        <v>213</v>
      </c>
      <c r="I60" s="284">
        <f t="shared" si="0"/>
        <v>492.2</v>
      </c>
    </row>
    <row r="61" spans="1:9" ht="15" customHeight="1" x14ac:dyDescent="0.2">
      <c r="A61" s="283" t="s">
        <v>283</v>
      </c>
      <c r="B61" s="97" t="s">
        <v>284</v>
      </c>
      <c r="C61" s="55">
        <v>341</v>
      </c>
      <c r="D61" s="74" t="s">
        <v>158</v>
      </c>
      <c r="E61" s="131" t="s">
        <v>211</v>
      </c>
      <c r="F61" s="42" t="s">
        <v>163</v>
      </c>
      <c r="G61" s="117">
        <v>97</v>
      </c>
      <c r="H61" s="117">
        <v>98</v>
      </c>
      <c r="I61" s="284">
        <f t="shared" si="0"/>
        <v>223.1</v>
      </c>
    </row>
    <row r="62" spans="1:9" ht="15" customHeight="1" x14ac:dyDescent="0.2">
      <c r="A62" s="283" t="s">
        <v>311</v>
      </c>
      <c r="B62" s="97" t="s">
        <v>312</v>
      </c>
      <c r="C62" s="55">
        <v>761</v>
      </c>
      <c r="D62" s="74" t="s">
        <v>9</v>
      </c>
      <c r="E62" s="289">
        <v>200040285</v>
      </c>
      <c r="F62" s="42" t="s">
        <v>163</v>
      </c>
      <c r="G62" s="117">
        <v>200</v>
      </c>
      <c r="H62" s="117">
        <v>0</v>
      </c>
      <c r="I62" s="284">
        <f t="shared" si="0"/>
        <v>459.99999999999994</v>
      </c>
    </row>
    <row r="63" spans="1:9" ht="15" customHeight="1" x14ac:dyDescent="0.2">
      <c r="A63" s="283" t="s">
        <v>863</v>
      </c>
      <c r="B63" s="97" t="s">
        <v>864</v>
      </c>
      <c r="C63" s="55">
        <v>962</v>
      </c>
      <c r="D63" s="74" t="s">
        <v>872</v>
      </c>
      <c r="E63" s="131" t="s">
        <v>684</v>
      </c>
      <c r="F63" s="42" t="s">
        <v>162</v>
      </c>
      <c r="G63" s="117">
        <v>302</v>
      </c>
      <c r="H63" s="117">
        <v>296</v>
      </c>
      <c r="I63" s="284">
        <f t="shared" si="0"/>
        <v>694.59999999999991</v>
      </c>
    </row>
    <row r="64" spans="1:9" ht="15" customHeight="1" x14ac:dyDescent="0.2">
      <c r="A64" s="283" t="s">
        <v>1199</v>
      </c>
      <c r="B64" s="97" t="s">
        <v>1200</v>
      </c>
      <c r="C64" s="55">
        <v>263</v>
      </c>
      <c r="D64" s="74" t="s">
        <v>1296</v>
      </c>
      <c r="E64" s="131" t="s">
        <v>156</v>
      </c>
      <c r="F64" s="42" t="s">
        <v>162</v>
      </c>
      <c r="G64" s="117">
        <v>76</v>
      </c>
      <c r="H64" s="117">
        <v>70</v>
      </c>
      <c r="I64" s="284">
        <f t="shared" si="0"/>
        <v>174.79999999999998</v>
      </c>
    </row>
    <row r="65" spans="1:9" ht="15" customHeight="1" x14ac:dyDescent="0.2">
      <c r="A65" s="283" t="s">
        <v>1161</v>
      </c>
      <c r="B65" s="97" t="s">
        <v>1162</v>
      </c>
      <c r="C65" s="55">
        <v>113</v>
      </c>
      <c r="D65" s="74" t="s">
        <v>90</v>
      </c>
      <c r="E65" s="131" t="s">
        <v>1080</v>
      </c>
      <c r="F65" s="42" t="s">
        <v>162</v>
      </c>
      <c r="G65" s="117">
        <v>0</v>
      </c>
      <c r="H65" s="117">
        <v>0</v>
      </c>
      <c r="I65" s="284">
        <f t="shared" si="0"/>
        <v>0</v>
      </c>
    </row>
    <row r="66" spans="1:9" ht="15" customHeight="1" x14ac:dyDescent="0.2">
      <c r="A66" s="283" t="s">
        <v>919</v>
      </c>
      <c r="B66" s="97" t="s">
        <v>920</v>
      </c>
      <c r="C66" s="55">
        <v>137</v>
      </c>
      <c r="D66" s="74" t="s">
        <v>10</v>
      </c>
      <c r="E66" s="286">
        <v>200040327</v>
      </c>
      <c r="F66" s="42" t="s">
        <v>162</v>
      </c>
      <c r="G66" s="117">
        <v>0</v>
      </c>
      <c r="H66" s="117">
        <v>0</v>
      </c>
      <c r="I66" s="284">
        <f t="shared" si="0"/>
        <v>0</v>
      </c>
    </row>
    <row r="67" spans="1:9" ht="15" customHeight="1" x14ac:dyDescent="0.2">
      <c r="A67" s="283" t="s">
        <v>931</v>
      </c>
      <c r="B67" s="97" t="s">
        <v>932</v>
      </c>
      <c r="C67" s="55">
        <v>71</v>
      </c>
      <c r="D67" s="74" t="s">
        <v>10</v>
      </c>
      <c r="E67" s="286">
        <v>200040327</v>
      </c>
      <c r="F67" s="42" t="s">
        <v>162</v>
      </c>
      <c r="G67" s="117">
        <v>57</v>
      </c>
      <c r="H67" s="117">
        <v>57</v>
      </c>
      <c r="I67" s="284">
        <f t="shared" ref="I67:I130" si="1">(G67*2.3)</f>
        <v>131.1</v>
      </c>
    </row>
    <row r="68" spans="1:9" ht="15" customHeight="1" x14ac:dyDescent="0.2">
      <c r="A68" s="283" t="s">
        <v>1352</v>
      </c>
      <c r="B68" s="97" t="s">
        <v>1353</v>
      </c>
      <c r="C68" s="55">
        <v>625</v>
      </c>
      <c r="D68" s="74" t="s">
        <v>1296</v>
      </c>
      <c r="E68" s="131" t="s">
        <v>156</v>
      </c>
      <c r="F68" s="42" t="s">
        <v>162</v>
      </c>
      <c r="G68" s="117">
        <v>47</v>
      </c>
      <c r="H68" s="117">
        <v>46</v>
      </c>
      <c r="I68" s="284">
        <f t="shared" si="1"/>
        <v>108.1</v>
      </c>
    </row>
    <row r="69" spans="1:9" ht="15" customHeight="1" x14ac:dyDescent="0.2">
      <c r="A69" s="283" t="s">
        <v>695</v>
      </c>
      <c r="B69" s="97" t="s">
        <v>696</v>
      </c>
      <c r="C69" s="55">
        <v>2282</v>
      </c>
      <c r="D69" s="74" t="s">
        <v>157</v>
      </c>
      <c r="E69" s="131" t="s">
        <v>533</v>
      </c>
      <c r="F69" s="42" t="s">
        <v>162</v>
      </c>
      <c r="G69" s="117">
        <v>58</v>
      </c>
      <c r="H69" s="117">
        <v>54</v>
      </c>
      <c r="I69" s="284">
        <f t="shared" si="1"/>
        <v>133.39999999999998</v>
      </c>
    </row>
    <row r="70" spans="1:9" ht="15" customHeight="1" x14ac:dyDescent="0.2">
      <c r="A70" s="283" t="s">
        <v>1411</v>
      </c>
      <c r="B70" s="97" t="s">
        <v>1412</v>
      </c>
      <c r="C70" s="55">
        <v>291</v>
      </c>
      <c r="D70" s="74" t="s">
        <v>125</v>
      </c>
      <c r="E70" s="287">
        <v>200011823</v>
      </c>
      <c r="F70" s="42" t="s">
        <v>163</v>
      </c>
      <c r="G70" s="117">
        <v>134</v>
      </c>
      <c r="H70" s="117">
        <v>133</v>
      </c>
      <c r="I70" s="284">
        <f t="shared" si="1"/>
        <v>308.2</v>
      </c>
    </row>
    <row r="71" spans="1:9" ht="15" customHeight="1" x14ac:dyDescent="0.2">
      <c r="A71" s="283" t="s">
        <v>699</v>
      </c>
      <c r="B71" s="97" t="s">
        <v>700</v>
      </c>
      <c r="C71" s="55">
        <v>133</v>
      </c>
      <c r="D71" s="74" t="s">
        <v>157</v>
      </c>
      <c r="E71" s="131" t="s">
        <v>533</v>
      </c>
      <c r="F71" s="42" t="s">
        <v>162</v>
      </c>
      <c r="G71" s="117">
        <v>60</v>
      </c>
      <c r="H71" s="117">
        <v>54</v>
      </c>
      <c r="I71" s="284">
        <f t="shared" si="1"/>
        <v>138</v>
      </c>
    </row>
    <row r="72" spans="1:9" ht="15" customHeight="1" x14ac:dyDescent="0.2">
      <c r="A72" s="283" t="s">
        <v>289</v>
      </c>
      <c r="B72" s="97" t="s">
        <v>290</v>
      </c>
      <c r="C72" s="55">
        <v>5805</v>
      </c>
      <c r="D72" s="74" t="s">
        <v>53</v>
      </c>
      <c r="E72" s="131" t="s">
        <v>128</v>
      </c>
      <c r="F72" s="42" t="s">
        <v>162</v>
      </c>
      <c r="G72" s="117">
        <v>155</v>
      </c>
      <c r="H72" s="117">
        <v>125</v>
      </c>
      <c r="I72" s="284">
        <f t="shared" si="1"/>
        <v>356.5</v>
      </c>
    </row>
    <row r="73" spans="1:9" ht="15" customHeight="1" x14ac:dyDescent="0.2">
      <c r="A73" s="283" t="s">
        <v>1457</v>
      </c>
      <c r="B73" s="97" t="s">
        <v>1458</v>
      </c>
      <c r="C73" s="55">
        <v>558</v>
      </c>
      <c r="D73" s="74" t="s">
        <v>130</v>
      </c>
      <c r="E73" s="131" t="s">
        <v>129</v>
      </c>
      <c r="F73" s="42" t="s">
        <v>162</v>
      </c>
      <c r="G73" s="117">
        <v>2</v>
      </c>
      <c r="H73" s="117">
        <v>2</v>
      </c>
      <c r="I73" s="284">
        <f t="shared" si="1"/>
        <v>4.5999999999999996</v>
      </c>
    </row>
    <row r="74" spans="1:9" ht="15" customHeight="1" x14ac:dyDescent="0.2">
      <c r="A74" s="283" t="s">
        <v>915</v>
      </c>
      <c r="B74" s="97" t="s">
        <v>916</v>
      </c>
      <c r="C74" s="55">
        <v>705</v>
      </c>
      <c r="D74" s="74" t="s">
        <v>1170</v>
      </c>
      <c r="E74" s="287">
        <v>200030518</v>
      </c>
      <c r="F74" s="42" t="s">
        <v>163</v>
      </c>
      <c r="G74" s="117">
        <v>208</v>
      </c>
      <c r="H74" s="117">
        <v>170</v>
      </c>
      <c r="I74" s="284">
        <f t="shared" si="1"/>
        <v>478.4</v>
      </c>
    </row>
    <row r="75" spans="1:9" ht="15" customHeight="1" x14ac:dyDescent="0.2">
      <c r="A75" s="283" t="s">
        <v>553</v>
      </c>
      <c r="B75" s="97" t="s">
        <v>554</v>
      </c>
      <c r="C75" s="55">
        <v>46319</v>
      </c>
      <c r="D75" s="74" t="s">
        <v>141</v>
      </c>
      <c r="E75" s="131">
        <v>247100589</v>
      </c>
      <c r="F75" s="42" t="s">
        <v>162</v>
      </c>
      <c r="G75" s="117">
        <v>0</v>
      </c>
      <c r="H75" s="117">
        <v>0</v>
      </c>
      <c r="I75" s="284">
        <f t="shared" si="1"/>
        <v>0</v>
      </c>
    </row>
    <row r="76" spans="1:9" ht="15" customHeight="1" x14ac:dyDescent="0.2">
      <c r="A76" s="283" t="s">
        <v>1415</v>
      </c>
      <c r="B76" s="97" t="s">
        <v>1416</v>
      </c>
      <c r="C76" s="55">
        <v>509</v>
      </c>
      <c r="D76" s="74" t="s">
        <v>125</v>
      </c>
      <c r="E76" s="287">
        <v>200011823</v>
      </c>
      <c r="F76" s="42" t="s">
        <v>163</v>
      </c>
      <c r="G76" s="117">
        <v>112</v>
      </c>
      <c r="H76" s="117">
        <v>109</v>
      </c>
      <c r="I76" s="284">
        <f t="shared" si="1"/>
        <v>257.59999999999997</v>
      </c>
    </row>
    <row r="77" spans="1:9" ht="15" customHeight="1" x14ac:dyDescent="0.2">
      <c r="A77" s="283" t="s">
        <v>384</v>
      </c>
      <c r="B77" s="97" t="s">
        <v>385</v>
      </c>
      <c r="C77" s="55">
        <v>132</v>
      </c>
      <c r="D77" s="74" t="s">
        <v>102</v>
      </c>
      <c r="E77" s="287"/>
      <c r="F77" s="42" t="s">
        <v>162</v>
      </c>
      <c r="G77" s="117">
        <v>0</v>
      </c>
      <c r="H77" s="117">
        <v>0</v>
      </c>
      <c r="I77" s="284">
        <f t="shared" si="1"/>
        <v>0</v>
      </c>
    </row>
    <row r="78" spans="1:9" ht="15" customHeight="1" x14ac:dyDescent="0.2">
      <c r="A78" s="283" t="s">
        <v>1103</v>
      </c>
      <c r="B78" s="97" t="s">
        <v>1104</v>
      </c>
      <c r="C78" s="55">
        <v>506</v>
      </c>
      <c r="D78" s="74" t="s">
        <v>872</v>
      </c>
      <c r="E78" s="131" t="s">
        <v>684</v>
      </c>
      <c r="F78" s="42" t="s">
        <v>162</v>
      </c>
      <c r="G78" s="117">
        <v>59</v>
      </c>
      <c r="H78" s="117">
        <v>58</v>
      </c>
      <c r="I78" s="284">
        <f t="shared" si="1"/>
        <v>135.69999999999999</v>
      </c>
    </row>
    <row r="79" spans="1:9" ht="15" customHeight="1" x14ac:dyDescent="0.2">
      <c r="A79" s="283" t="s">
        <v>957</v>
      </c>
      <c r="B79" s="97" t="s">
        <v>958</v>
      </c>
      <c r="C79" s="55">
        <v>89</v>
      </c>
      <c r="D79" s="74" t="s">
        <v>996</v>
      </c>
      <c r="E79" s="287">
        <v>247103765</v>
      </c>
      <c r="F79" s="42" t="s">
        <v>162</v>
      </c>
      <c r="G79" s="117">
        <v>1</v>
      </c>
      <c r="H79" s="117">
        <v>1</v>
      </c>
      <c r="I79" s="284">
        <f t="shared" si="1"/>
        <v>2.2999999999999998</v>
      </c>
    </row>
    <row r="80" spans="1:9" ht="15" customHeight="1" x14ac:dyDescent="0.2">
      <c r="A80" s="283" t="s">
        <v>472</v>
      </c>
      <c r="B80" s="97" t="s">
        <v>473</v>
      </c>
      <c r="C80" s="55">
        <v>2430</v>
      </c>
      <c r="D80" s="74" t="s">
        <v>141</v>
      </c>
      <c r="E80" s="131">
        <v>247100589</v>
      </c>
      <c r="F80" s="42" t="s">
        <v>162</v>
      </c>
      <c r="G80" s="117">
        <v>15</v>
      </c>
      <c r="H80" s="117"/>
      <c r="I80" s="284">
        <f t="shared" si="1"/>
        <v>34.5</v>
      </c>
    </row>
    <row r="81" spans="1:9" ht="15" customHeight="1" x14ac:dyDescent="0.2">
      <c r="A81" s="283" t="s">
        <v>1156</v>
      </c>
      <c r="B81" s="97" t="s">
        <v>1157</v>
      </c>
      <c r="C81" s="55">
        <v>239</v>
      </c>
      <c r="D81" s="74" t="s">
        <v>799</v>
      </c>
      <c r="E81" s="291">
        <v>200040053</v>
      </c>
      <c r="F81" s="42" t="s">
        <v>163</v>
      </c>
      <c r="G81" s="117">
        <v>77</v>
      </c>
      <c r="H81" s="117">
        <v>51</v>
      </c>
      <c r="I81" s="284">
        <f t="shared" si="1"/>
        <v>177.1</v>
      </c>
    </row>
    <row r="82" spans="1:9" ht="15" customHeight="1" x14ac:dyDescent="0.2">
      <c r="A82" s="283" t="s">
        <v>1463</v>
      </c>
      <c r="B82" s="97" t="s">
        <v>1464</v>
      </c>
      <c r="C82" s="55">
        <v>577</v>
      </c>
      <c r="D82" s="74" t="s">
        <v>130</v>
      </c>
      <c r="E82" s="131" t="s">
        <v>129</v>
      </c>
      <c r="F82" s="42" t="s">
        <v>162</v>
      </c>
      <c r="G82" s="117">
        <v>24</v>
      </c>
      <c r="H82" s="117">
        <v>0</v>
      </c>
      <c r="I82" s="284">
        <f t="shared" si="1"/>
        <v>55.199999999999996</v>
      </c>
    </row>
    <row r="83" spans="1:9" ht="15" customHeight="1" x14ac:dyDescent="0.2">
      <c r="A83" s="283" t="s">
        <v>269</v>
      </c>
      <c r="B83" s="97" t="s">
        <v>270</v>
      </c>
      <c r="C83" s="55">
        <v>251</v>
      </c>
      <c r="D83" s="74" t="s">
        <v>47</v>
      </c>
      <c r="E83" s="131" t="s">
        <v>186</v>
      </c>
      <c r="F83" s="42" t="s">
        <v>162</v>
      </c>
      <c r="G83" s="117">
        <v>6</v>
      </c>
      <c r="H83" s="117">
        <v>6</v>
      </c>
      <c r="I83" s="284">
        <f t="shared" si="1"/>
        <v>13.799999999999999</v>
      </c>
    </row>
    <row r="84" spans="1:9" ht="15" customHeight="1" x14ac:dyDescent="0.2">
      <c r="A84" s="283" t="s">
        <v>1215</v>
      </c>
      <c r="B84" s="97" t="s">
        <v>1216</v>
      </c>
      <c r="C84" s="55">
        <v>461</v>
      </c>
      <c r="D84" s="74" t="s">
        <v>799</v>
      </c>
      <c r="E84" s="291">
        <v>200040053</v>
      </c>
      <c r="F84" s="42" t="s">
        <v>163</v>
      </c>
      <c r="G84" s="117">
        <v>160</v>
      </c>
      <c r="H84" s="117">
        <v>222</v>
      </c>
      <c r="I84" s="284">
        <f t="shared" si="1"/>
        <v>368</v>
      </c>
    </row>
    <row r="85" spans="1:9" ht="15" customHeight="1" x14ac:dyDescent="0.2">
      <c r="A85" s="283" t="s">
        <v>993</v>
      </c>
      <c r="B85" s="97" t="s">
        <v>994</v>
      </c>
      <c r="C85" s="55">
        <v>140</v>
      </c>
      <c r="D85" s="74" t="s">
        <v>10</v>
      </c>
      <c r="E85" s="286">
        <v>200040327</v>
      </c>
      <c r="F85" s="42" t="s">
        <v>162</v>
      </c>
      <c r="G85" s="117">
        <v>46</v>
      </c>
      <c r="H85" s="117">
        <v>45</v>
      </c>
      <c r="I85" s="284">
        <f t="shared" si="1"/>
        <v>105.8</v>
      </c>
    </row>
    <row r="86" spans="1:9" ht="15" customHeight="1" x14ac:dyDescent="0.2">
      <c r="A86" s="283" t="s">
        <v>839</v>
      </c>
      <c r="B86" s="97" t="s">
        <v>840</v>
      </c>
      <c r="C86" s="55">
        <v>241</v>
      </c>
      <c r="D86" s="74" t="s">
        <v>159</v>
      </c>
      <c r="E86" s="291" t="s">
        <v>676</v>
      </c>
      <c r="F86" s="42" t="s">
        <v>163</v>
      </c>
      <c r="G86" s="117">
        <v>72</v>
      </c>
      <c r="H86" s="117">
        <v>72</v>
      </c>
      <c r="I86" s="284">
        <f t="shared" si="1"/>
        <v>165.6</v>
      </c>
    </row>
    <row r="87" spans="1:9" ht="15" customHeight="1" x14ac:dyDescent="0.2">
      <c r="A87" s="283" t="s">
        <v>834</v>
      </c>
      <c r="B87" s="97" t="s">
        <v>835</v>
      </c>
      <c r="C87" s="55">
        <v>254</v>
      </c>
      <c r="D87" s="74" t="s">
        <v>996</v>
      </c>
      <c r="E87" s="287">
        <v>247103765</v>
      </c>
      <c r="F87" s="42" t="s">
        <v>162</v>
      </c>
      <c r="G87" s="117">
        <v>39</v>
      </c>
      <c r="H87" s="117">
        <v>36</v>
      </c>
      <c r="I87" s="284">
        <f t="shared" si="1"/>
        <v>89.699999999999989</v>
      </c>
    </row>
    <row r="88" spans="1:9" ht="15" customHeight="1" x14ac:dyDescent="0.2">
      <c r="A88" s="283" t="s">
        <v>20</v>
      </c>
      <c r="B88" s="97" t="s">
        <v>21</v>
      </c>
      <c r="C88" s="55">
        <v>3963</v>
      </c>
      <c r="D88" s="74" t="s">
        <v>130</v>
      </c>
      <c r="E88" s="131" t="s">
        <v>129</v>
      </c>
      <c r="F88" s="42" t="s">
        <v>162</v>
      </c>
      <c r="G88" s="117">
        <v>275</v>
      </c>
      <c r="H88" s="117">
        <v>136</v>
      </c>
      <c r="I88" s="284">
        <f t="shared" si="1"/>
        <v>632.5</v>
      </c>
    </row>
    <row r="89" spans="1:9" ht="15" customHeight="1" x14ac:dyDescent="0.2">
      <c r="A89" s="283" t="s">
        <v>1274</v>
      </c>
      <c r="B89" s="97" t="s">
        <v>1275</v>
      </c>
      <c r="C89" s="55">
        <v>182</v>
      </c>
      <c r="D89" s="74" t="s">
        <v>1296</v>
      </c>
      <c r="E89" s="131" t="s">
        <v>156</v>
      </c>
      <c r="F89" s="42" t="s">
        <v>162</v>
      </c>
      <c r="G89" s="117">
        <v>65</v>
      </c>
      <c r="H89" s="117">
        <v>60</v>
      </c>
      <c r="I89" s="284">
        <f t="shared" si="1"/>
        <v>149.5</v>
      </c>
    </row>
    <row r="90" spans="1:9" ht="15" customHeight="1" x14ac:dyDescent="0.2">
      <c r="A90" s="283" t="s">
        <v>911</v>
      </c>
      <c r="B90" s="97" t="s">
        <v>912</v>
      </c>
      <c r="C90" s="55">
        <v>552</v>
      </c>
      <c r="D90" s="74" t="s">
        <v>872</v>
      </c>
      <c r="E90" s="131" t="s">
        <v>684</v>
      </c>
      <c r="F90" s="42" t="s">
        <v>162</v>
      </c>
      <c r="G90" s="117">
        <v>147</v>
      </c>
      <c r="H90" s="117">
        <v>148</v>
      </c>
      <c r="I90" s="284">
        <f t="shared" si="1"/>
        <v>338.09999999999997</v>
      </c>
    </row>
    <row r="91" spans="1:9" ht="15" customHeight="1" x14ac:dyDescent="0.2">
      <c r="A91" s="283" t="s">
        <v>376</v>
      </c>
      <c r="B91" s="97" t="s">
        <v>377</v>
      </c>
      <c r="C91" s="55">
        <v>686</v>
      </c>
      <c r="D91" s="74" t="s">
        <v>205</v>
      </c>
      <c r="E91" s="131" t="s">
        <v>206</v>
      </c>
      <c r="F91" s="42" t="s">
        <v>162</v>
      </c>
      <c r="G91" s="117">
        <v>427</v>
      </c>
      <c r="H91" s="117">
        <v>407</v>
      </c>
      <c r="I91" s="284">
        <f t="shared" si="1"/>
        <v>982.09999999999991</v>
      </c>
    </row>
    <row r="92" spans="1:9" ht="15" customHeight="1" x14ac:dyDescent="0.2">
      <c r="A92" s="283" t="s">
        <v>989</v>
      </c>
      <c r="B92" s="97" t="s">
        <v>990</v>
      </c>
      <c r="C92" s="55">
        <v>136</v>
      </c>
      <c r="D92" s="74" t="s">
        <v>356</v>
      </c>
      <c r="E92" s="287">
        <v>247104136</v>
      </c>
      <c r="F92" s="42" t="s">
        <v>162</v>
      </c>
      <c r="G92" s="117">
        <v>57</v>
      </c>
      <c r="H92" s="117">
        <v>38</v>
      </c>
      <c r="I92" s="284">
        <f t="shared" si="1"/>
        <v>131.1</v>
      </c>
    </row>
    <row r="93" spans="1:9" ht="15" customHeight="1" x14ac:dyDescent="0.2">
      <c r="A93" s="283" t="s">
        <v>1438</v>
      </c>
      <c r="B93" s="97" t="s">
        <v>1439</v>
      </c>
      <c r="C93" s="55">
        <v>398</v>
      </c>
      <c r="D93" s="74" t="s">
        <v>125</v>
      </c>
      <c r="E93" s="287">
        <v>200011823</v>
      </c>
      <c r="F93" s="42" t="s">
        <v>163</v>
      </c>
      <c r="G93" s="117">
        <v>159</v>
      </c>
      <c r="H93" s="117">
        <v>157</v>
      </c>
      <c r="I93" s="284">
        <f t="shared" si="1"/>
        <v>365.7</v>
      </c>
    </row>
    <row r="94" spans="1:9" ht="15" customHeight="1" x14ac:dyDescent="0.2">
      <c r="A94" s="283" t="s">
        <v>452</v>
      </c>
      <c r="B94" s="97" t="s">
        <v>453</v>
      </c>
      <c r="C94" s="55">
        <v>189</v>
      </c>
      <c r="D94" s="74" t="s">
        <v>9</v>
      </c>
      <c r="E94" s="289">
        <v>200040285</v>
      </c>
      <c r="F94" s="42" t="s">
        <v>163</v>
      </c>
      <c r="G94" s="117">
        <v>115</v>
      </c>
      <c r="H94" s="117">
        <v>0</v>
      </c>
      <c r="I94" s="284">
        <f t="shared" si="1"/>
        <v>264.5</v>
      </c>
    </row>
    <row r="95" spans="1:9" ht="15" customHeight="1" x14ac:dyDescent="0.2">
      <c r="A95" s="283" t="s">
        <v>971</v>
      </c>
      <c r="B95" s="97" t="s">
        <v>972</v>
      </c>
      <c r="C95" s="55">
        <v>478</v>
      </c>
      <c r="D95" s="74" t="s">
        <v>872</v>
      </c>
      <c r="E95" s="131" t="s">
        <v>684</v>
      </c>
      <c r="F95" s="42" t="s">
        <v>162</v>
      </c>
      <c r="G95" s="117">
        <v>293</v>
      </c>
      <c r="H95" s="117">
        <v>289</v>
      </c>
      <c r="I95" s="284">
        <f t="shared" si="1"/>
        <v>673.9</v>
      </c>
    </row>
    <row r="96" spans="1:9" ht="15" customHeight="1" x14ac:dyDescent="0.2">
      <c r="A96" s="283" t="s">
        <v>548</v>
      </c>
      <c r="B96" s="97" t="s">
        <v>550</v>
      </c>
      <c r="C96" s="55">
        <v>258</v>
      </c>
      <c r="D96" s="74" t="s">
        <v>9</v>
      </c>
      <c r="E96" s="289">
        <v>200040285</v>
      </c>
      <c r="F96" s="42" t="s">
        <v>163</v>
      </c>
      <c r="G96" s="117">
        <v>214</v>
      </c>
      <c r="H96" s="117">
        <v>0</v>
      </c>
      <c r="I96" s="284">
        <f t="shared" si="1"/>
        <v>492.2</v>
      </c>
    </row>
    <row r="97" spans="1:9" ht="15" customHeight="1" x14ac:dyDescent="0.2">
      <c r="A97" s="283" t="s">
        <v>1264</v>
      </c>
      <c r="B97" s="97" t="s">
        <v>1265</v>
      </c>
      <c r="C97" s="55">
        <v>370</v>
      </c>
      <c r="D97" s="74" t="s">
        <v>1265</v>
      </c>
      <c r="E97" s="131" t="s">
        <v>1264</v>
      </c>
      <c r="F97" s="42" t="s">
        <v>162</v>
      </c>
      <c r="G97" s="117">
        <v>45</v>
      </c>
      <c r="H97" s="117">
        <v>45</v>
      </c>
      <c r="I97" s="284">
        <f t="shared" si="1"/>
        <v>103.49999999999999</v>
      </c>
    </row>
    <row r="98" spans="1:9" ht="15" customHeight="1" x14ac:dyDescent="0.2">
      <c r="A98" s="283" t="s">
        <v>1097</v>
      </c>
      <c r="B98" s="97" t="s">
        <v>1098</v>
      </c>
      <c r="C98" s="55">
        <v>200</v>
      </c>
      <c r="D98" s="74" t="s">
        <v>365</v>
      </c>
      <c r="E98" s="287"/>
      <c r="F98" s="42" t="s">
        <v>162</v>
      </c>
      <c r="G98" s="117">
        <v>14</v>
      </c>
      <c r="H98" s="117">
        <v>0</v>
      </c>
      <c r="I98" s="284">
        <f t="shared" si="1"/>
        <v>32.199999999999996</v>
      </c>
    </row>
    <row r="99" spans="1:9" ht="15" customHeight="1" x14ac:dyDescent="0.2">
      <c r="A99" s="283" t="s">
        <v>263</v>
      </c>
      <c r="B99" s="97" t="s">
        <v>264</v>
      </c>
      <c r="C99" s="55">
        <v>447</v>
      </c>
      <c r="D99" s="74" t="s">
        <v>47</v>
      </c>
      <c r="E99" s="131" t="s">
        <v>186</v>
      </c>
      <c r="F99" s="42" t="s">
        <v>162</v>
      </c>
      <c r="G99" s="117">
        <v>257</v>
      </c>
      <c r="H99" s="117">
        <v>256</v>
      </c>
      <c r="I99" s="284">
        <f t="shared" si="1"/>
        <v>591.09999999999991</v>
      </c>
    </row>
    <row r="100" spans="1:9" ht="15" customHeight="1" x14ac:dyDescent="0.2">
      <c r="A100" s="283" t="s">
        <v>657</v>
      </c>
      <c r="B100" s="97" t="s">
        <v>658</v>
      </c>
      <c r="C100" s="55">
        <v>720</v>
      </c>
      <c r="D100" s="74" t="s">
        <v>141</v>
      </c>
      <c r="E100" s="131">
        <v>247100589</v>
      </c>
      <c r="F100" s="42" t="s">
        <v>162</v>
      </c>
      <c r="G100" s="117">
        <v>17</v>
      </c>
      <c r="H100" s="117"/>
      <c r="I100" s="284">
        <f t="shared" si="1"/>
        <v>39.099999999999994</v>
      </c>
    </row>
    <row r="101" spans="1:9" ht="15" customHeight="1" x14ac:dyDescent="0.2">
      <c r="A101" s="283" t="s">
        <v>542</v>
      </c>
      <c r="B101" s="97" t="s">
        <v>543</v>
      </c>
      <c r="C101" s="55">
        <v>273</v>
      </c>
      <c r="D101" s="74" t="s">
        <v>55</v>
      </c>
      <c r="E101" s="131" t="s">
        <v>490</v>
      </c>
      <c r="F101" s="42" t="s">
        <v>163</v>
      </c>
      <c r="G101" s="117">
        <v>58</v>
      </c>
      <c r="H101" s="117">
        <v>0</v>
      </c>
      <c r="I101" s="284">
        <f t="shared" si="1"/>
        <v>133.39999999999998</v>
      </c>
    </row>
    <row r="102" spans="1:9" ht="15" customHeight="1" x14ac:dyDescent="0.2">
      <c r="A102" s="283" t="s">
        <v>239</v>
      </c>
      <c r="B102" s="97" t="s">
        <v>240</v>
      </c>
      <c r="C102" s="55">
        <v>186</v>
      </c>
      <c r="D102" s="74" t="s">
        <v>47</v>
      </c>
      <c r="E102" s="131" t="s">
        <v>186</v>
      </c>
      <c r="F102" s="42" t="s">
        <v>162</v>
      </c>
      <c r="G102" s="117">
        <v>8</v>
      </c>
      <c r="H102" s="117">
        <v>7</v>
      </c>
      <c r="I102" s="284">
        <f t="shared" si="1"/>
        <v>18.399999999999999</v>
      </c>
    </row>
    <row r="103" spans="1:9" ht="15" customHeight="1" x14ac:dyDescent="0.2">
      <c r="A103" s="283" t="s">
        <v>1373</v>
      </c>
      <c r="B103" s="97" t="s">
        <v>1374</v>
      </c>
      <c r="C103" s="55">
        <v>7235</v>
      </c>
      <c r="D103" s="74" t="s">
        <v>101</v>
      </c>
      <c r="E103" s="131" t="s">
        <v>1313</v>
      </c>
      <c r="F103" s="42" t="s">
        <v>162</v>
      </c>
      <c r="G103" s="117">
        <v>68</v>
      </c>
      <c r="H103" s="117">
        <v>55</v>
      </c>
      <c r="I103" s="284">
        <f t="shared" si="1"/>
        <v>156.39999999999998</v>
      </c>
    </row>
    <row r="104" spans="1:9" ht="15" customHeight="1" x14ac:dyDescent="0.2">
      <c r="A104" s="283" t="s">
        <v>1165</v>
      </c>
      <c r="B104" s="97" t="s">
        <v>1166</v>
      </c>
      <c r="C104" s="55">
        <v>3143</v>
      </c>
      <c r="D104" s="74" t="s">
        <v>799</v>
      </c>
      <c r="E104" s="291">
        <v>200040053</v>
      </c>
      <c r="F104" s="42" t="s">
        <v>163</v>
      </c>
      <c r="G104" s="117">
        <v>120</v>
      </c>
      <c r="H104" s="117">
        <v>115</v>
      </c>
      <c r="I104" s="284">
        <f t="shared" si="1"/>
        <v>276</v>
      </c>
    </row>
    <row r="105" spans="1:9" ht="15" customHeight="1" x14ac:dyDescent="0.2">
      <c r="A105" s="283" t="s">
        <v>438</v>
      </c>
      <c r="B105" s="97" t="s">
        <v>439</v>
      </c>
      <c r="C105" s="55">
        <v>308</v>
      </c>
      <c r="D105" s="74" t="s">
        <v>439</v>
      </c>
      <c r="E105" s="293" t="s">
        <v>438</v>
      </c>
      <c r="F105" s="42" t="s">
        <v>162</v>
      </c>
      <c r="G105" s="117">
        <v>17</v>
      </c>
      <c r="H105" s="117"/>
      <c r="I105" s="284">
        <f t="shared" si="1"/>
        <v>39.099999999999994</v>
      </c>
    </row>
    <row r="106" spans="1:9" ht="15" customHeight="1" x14ac:dyDescent="0.2">
      <c r="A106" s="283" t="s">
        <v>1417</v>
      </c>
      <c r="B106" s="97" t="s">
        <v>1418</v>
      </c>
      <c r="C106" s="55">
        <v>181</v>
      </c>
      <c r="D106" s="74" t="s">
        <v>130</v>
      </c>
      <c r="E106" s="131" t="s">
        <v>129</v>
      </c>
      <c r="F106" s="42" t="s">
        <v>162</v>
      </c>
      <c r="G106" s="117">
        <v>20</v>
      </c>
      <c r="H106" s="117">
        <v>20</v>
      </c>
      <c r="I106" s="284">
        <f t="shared" si="1"/>
        <v>46</v>
      </c>
    </row>
    <row r="107" spans="1:9" ht="15" customHeight="1" x14ac:dyDescent="0.2">
      <c r="A107" s="283" t="s">
        <v>321</v>
      </c>
      <c r="B107" s="97" t="s">
        <v>322</v>
      </c>
      <c r="C107" s="55">
        <v>332</v>
      </c>
      <c r="D107" s="74" t="s">
        <v>47</v>
      </c>
      <c r="E107" s="131" t="s">
        <v>186</v>
      </c>
      <c r="F107" s="42" t="s">
        <v>162</v>
      </c>
      <c r="G107" s="117">
        <v>60</v>
      </c>
      <c r="H107" s="117">
        <v>55</v>
      </c>
      <c r="I107" s="284">
        <f t="shared" si="1"/>
        <v>138</v>
      </c>
    </row>
    <row r="108" spans="1:9" ht="15" customHeight="1" x14ac:dyDescent="0.2">
      <c r="A108" s="283" t="s">
        <v>2</v>
      </c>
      <c r="B108" s="97" t="s">
        <v>3</v>
      </c>
      <c r="C108" s="55">
        <v>606</v>
      </c>
      <c r="D108" s="74" t="s">
        <v>125</v>
      </c>
      <c r="E108" s="287">
        <v>200011823</v>
      </c>
      <c r="F108" s="42" t="s">
        <v>163</v>
      </c>
      <c r="G108" s="117">
        <v>293</v>
      </c>
      <c r="H108" s="117">
        <v>292</v>
      </c>
      <c r="I108" s="284">
        <f t="shared" si="1"/>
        <v>673.9</v>
      </c>
    </row>
    <row r="109" spans="1:9" ht="15" customHeight="1" x14ac:dyDescent="0.2">
      <c r="A109" s="283" t="s">
        <v>963</v>
      </c>
      <c r="B109" s="97" t="s">
        <v>964</v>
      </c>
      <c r="C109" s="55">
        <v>349</v>
      </c>
      <c r="D109" s="74" t="s">
        <v>159</v>
      </c>
      <c r="E109" s="291" t="s">
        <v>676</v>
      </c>
      <c r="F109" s="42" t="s">
        <v>163</v>
      </c>
      <c r="G109" s="117">
        <v>84</v>
      </c>
      <c r="H109" s="117">
        <v>84</v>
      </c>
      <c r="I109" s="284">
        <f t="shared" si="1"/>
        <v>193.2</v>
      </c>
    </row>
    <row r="110" spans="1:9" ht="15" customHeight="1" x14ac:dyDescent="0.2">
      <c r="A110" s="283" t="s">
        <v>1213</v>
      </c>
      <c r="B110" s="97" t="s">
        <v>1214</v>
      </c>
      <c r="C110" s="55">
        <v>286</v>
      </c>
      <c r="D110" s="74" t="s">
        <v>1296</v>
      </c>
      <c r="E110" s="131" t="s">
        <v>156</v>
      </c>
      <c r="F110" s="42" t="s">
        <v>162</v>
      </c>
      <c r="G110" s="117">
        <v>144</v>
      </c>
      <c r="H110" s="117">
        <v>137</v>
      </c>
      <c r="I110" s="284">
        <f t="shared" si="1"/>
        <v>331.2</v>
      </c>
    </row>
    <row r="111" spans="1:9" ht="15" customHeight="1" x14ac:dyDescent="0.2">
      <c r="A111" s="283" t="s">
        <v>36</v>
      </c>
      <c r="B111" s="97" t="s">
        <v>37</v>
      </c>
      <c r="C111" s="55">
        <v>121</v>
      </c>
      <c r="D111" s="74" t="s">
        <v>37</v>
      </c>
      <c r="E111" s="131" t="s">
        <v>36</v>
      </c>
      <c r="F111" s="42" t="s">
        <v>163</v>
      </c>
      <c r="G111" s="117">
        <v>14</v>
      </c>
      <c r="H111" s="117">
        <v>0</v>
      </c>
      <c r="I111" s="284">
        <f t="shared" si="1"/>
        <v>32.199999999999996</v>
      </c>
    </row>
    <row r="112" spans="1:9" ht="15" customHeight="1" x14ac:dyDescent="0.2">
      <c r="A112" s="283" t="s">
        <v>531</v>
      </c>
      <c r="B112" s="97" t="s">
        <v>532</v>
      </c>
      <c r="C112" s="55">
        <v>90</v>
      </c>
      <c r="D112" s="74" t="s">
        <v>157</v>
      </c>
      <c r="E112" s="131" t="s">
        <v>533</v>
      </c>
      <c r="F112" s="42" t="s">
        <v>162</v>
      </c>
      <c r="G112" s="117">
        <v>40</v>
      </c>
      <c r="H112" s="117">
        <v>27</v>
      </c>
      <c r="I112" s="284">
        <f t="shared" si="1"/>
        <v>92</v>
      </c>
    </row>
    <row r="113" spans="1:9" ht="15" customHeight="1" x14ac:dyDescent="0.2">
      <c r="A113" s="283" t="s">
        <v>1403</v>
      </c>
      <c r="B113" s="97" t="s">
        <v>1404</v>
      </c>
      <c r="C113" s="55">
        <v>167</v>
      </c>
      <c r="D113" s="74" t="s">
        <v>125</v>
      </c>
      <c r="E113" s="287">
        <v>200011823</v>
      </c>
      <c r="F113" s="42" t="s">
        <v>163</v>
      </c>
      <c r="G113" s="117">
        <v>98</v>
      </c>
      <c r="H113" s="117">
        <v>97</v>
      </c>
      <c r="I113" s="284">
        <f t="shared" si="1"/>
        <v>225.39999999999998</v>
      </c>
    </row>
    <row r="114" spans="1:9" ht="15" customHeight="1" x14ac:dyDescent="0.2">
      <c r="A114" s="283" t="s">
        <v>515</v>
      </c>
      <c r="B114" s="97" t="s">
        <v>516</v>
      </c>
      <c r="C114" s="55">
        <v>1070</v>
      </c>
      <c r="D114" s="74" t="s">
        <v>141</v>
      </c>
      <c r="E114" s="131">
        <v>247100589</v>
      </c>
      <c r="F114" s="42" t="s">
        <v>162</v>
      </c>
      <c r="G114" s="117">
        <v>8</v>
      </c>
      <c r="H114" s="117">
        <v>7</v>
      </c>
      <c r="I114" s="284">
        <f t="shared" si="1"/>
        <v>18.399999999999999</v>
      </c>
    </row>
    <row r="115" spans="1:9" ht="15" customHeight="1" x14ac:dyDescent="0.2">
      <c r="A115" s="283" t="s">
        <v>491</v>
      </c>
      <c r="B115" s="97" t="s">
        <v>501</v>
      </c>
      <c r="C115" s="55">
        <v>6169</v>
      </c>
      <c r="D115" s="74" t="s">
        <v>141</v>
      </c>
      <c r="E115" s="131">
        <v>247100589</v>
      </c>
      <c r="F115" s="42" t="s">
        <v>162</v>
      </c>
      <c r="G115" s="117">
        <v>105</v>
      </c>
      <c r="H115" s="117">
        <v>101</v>
      </c>
      <c r="I115" s="284">
        <f t="shared" si="1"/>
        <v>241.49999999999997</v>
      </c>
    </row>
    <row r="116" spans="1:9" ht="15" customHeight="1" x14ac:dyDescent="0.2">
      <c r="A116" s="283" t="s">
        <v>281</v>
      </c>
      <c r="B116" s="97" t="s">
        <v>282</v>
      </c>
      <c r="C116" s="55">
        <v>1114</v>
      </c>
      <c r="D116" s="74" t="s">
        <v>53</v>
      </c>
      <c r="E116" s="131" t="s">
        <v>128</v>
      </c>
      <c r="F116" s="42" t="s">
        <v>162</v>
      </c>
      <c r="G116" s="117">
        <v>22</v>
      </c>
      <c r="H116" s="117">
        <v>17</v>
      </c>
      <c r="I116" s="284">
        <f t="shared" si="1"/>
        <v>50.599999999999994</v>
      </c>
    </row>
    <row r="117" spans="1:9" ht="15" customHeight="1" x14ac:dyDescent="0.2">
      <c r="A117" s="283" t="s">
        <v>22</v>
      </c>
      <c r="B117" s="97" t="s">
        <v>23</v>
      </c>
      <c r="C117" s="55">
        <v>3902</v>
      </c>
      <c r="D117" s="74" t="s">
        <v>125</v>
      </c>
      <c r="E117" s="287">
        <v>200011823</v>
      </c>
      <c r="F117" s="42" t="s">
        <v>163</v>
      </c>
      <c r="G117" s="117">
        <v>474</v>
      </c>
      <c r="H117" s="117">
        <v>465</v>
      </c>
      <c r="I117" s="284">
        <f t="shared" si="1"/>
        <v>1090.1999999999998</v>
      </c>
    </row>
    <row r="118" spans="1:9" ht="15" customHeight="1" x14ac:dyDescent="0.2">
      <c r="A118" s="283" t="s">
        <v>443</v>
      </c>
      <c r="B118" s="97" t="s">
        <v>444</v>
      </c>
      <c r="C118" s="55">
        <v>317</v>
      </c>
      <c r="D118" s="74" t="s">
        <v>205</v>
      </c>
      <c r="E118" s="131" t="s">
        <v>206</v>
      </c>
      <c r="F118" s="42" t="s">
        <v>162</v>
      </c>
      <c r="G118" s="117">
        <v>167</v>
      </c>
      <c r="H118" s="117">
        <v>148</v>
      </c>
      <c r="I118" s="284">
        <f t="shared" si="1"/>
        <v>384.09999999999997</v>
      </c>
    </row>
    <row r="119" spans="1:9" ht="15" customHeight="1" x14ac:dyDescent="0.2">
      <c r="A119" s="283" t="s">
        <v>315</v>
      </c>
      <c r="B119" s="97" t="s">
        <v>316</v>
      </c>
      <c r="C119" s="55">
        <v>528</v>
      </c>
      <c r="D119" s="74" t="s">
        <v>47</v>
      </c>
      <c r="E119" s="131" t="s">
        <v>186</v>
      </c>
      <c r="F119" s="42" t="s">
        <v>162</v>
      </c>
      <c r="G119" s="117">
        <v>39</v>
      </c>
      <c r="H119" s="117">
        <v>36</v>
      </c>
      <c r="I119" s="284">
        <f t="shared" si="1"/>
        <v>89.699999999999989</v>
      </c>
    </row>
    <row r="120" spans="1:9" ht="15" customHeight="1" x14ac:dyDescent="0.2">
      <c r="A120" s="283" t="s">
        <v>6</v>
      </c>
      <c r="B120" s="97" t="s">
        <v>7</v>
      </c>
      <c r="C120" s="55">
        <v>408</v>
      </c>
      <c r="D120" s="74" t="s">
        <v>125</v>
      </c>
      <c r="E120" s="287">
        <v>200011823</v>
      </c>
      <c r="F120" s="42" t="s">
        <v>163</v>
      </c>
      <c r="G120" s="117">
        <v>174</v>
      </c>
      <c r="H120" s="117">
        <v>171</v>
      </c>
      <c r="I120" s="284">
        <f t="shared" si="1"/>
        <v>400.2</v>
      </c>
    </row>
    <row r="121" spans="1:9" ht="15" customHeight="1" x14ac:dyDescent="0.2">
      <c r="A121" s="283" t="s">
        <v>771</v>
      </c>
      <c r="B121" s="97" t="s">
        <v>772</v>
      </c>
      <c r="C121" s="55">
        <v>223</v>
      </c>
      <c r="D121" s="74" t="s">
        <v>157</v>
      </c>
      <c r="E121" s="131" t="s">
        <v>533</v>
      </c>
      <c r="F121" s="42" t="s">
        <v>162</v>
      </c>
      <c r="G121" s="117">
        <v>26</v>
      </c>
      <c r="H121" s="117">
        <v>21</v>
      </c>
      <c r="I121" s="284">
        <f t="shared" si="1"/>
        <v>59.8</v>
      </c>
    </row>
    <row r="122" spans="1:9" ht="15" customHeight="1" x14ac:dyDescent="0.2">
      <c r="A122" s="283" t="s">
        <v>1101</v>
      </c>
      <c r="B122" s="97" t="s">
        <v>1102</v>
      </c>
      <c r="C122" s="55">
        <v>33</v>
      </c>
      <c r="D122" s="74" t="s">
        <v>1296</v>
      </c>
      <c r="E122" s="131" t="s">
        <v>156</v>
      </c>
      <c r="F122" s="42" t="s">
        <v>162</v>
      </c>
      <c r="G122" s="117">
        <v>29</v>
      </c>
      <c r="H122" s="117">
        <v>28</v>
      </c>
      <c r="I122" s="284">
        <f t="shared" si="1"/>
        <v>66.699999999999989</v>
      </c>
    </row>
    <row r="123" spans="1:9" ht="15" customHeight="1" x14ac:dyDescent="0.2">
      <c r="A123" s="283" t="s">
        <v>1342</v>
      </c>
      <c r="B123" s="97" t="s">
        <v>1343</v>
      </c>
      <c r="C123" s="55">
        <v>637</v>
      </c>
      <c r="D123" s="74" t="s">
        <v>1343</v>
      </c>
      <c r="E123" s="293" t="s">
        <v>1342</v>
      </c>
      <c r="F123" s="42" t="s">
        <v>162</v>
      </c>
      <c r="G123" s="117">
        <v>13</v>
      </c>
      <c r="H123" s="117">
        <v>13</v>
      </c>
      <c r="I123" s="284">
        <f t="shared" si="1"/>
        <v>29.9</v>
      </c>
    </row>
    <row r="124" spans="1:9" ht="15" customHeight="1" x14ac:dyDescent="0.2">
      <c r="A124" s="283" t="s">
        <v>1062</v>
      </c>
      <c r="B124" s="97" t="s">
        <v>1063</v>
      </c>
      <c r="C124" s="55">
        <v>83</v>
      </c>
      <c r="D124" s="74" t="s">
        <v>1296</v>
      </c>
      <c r="E124" s="131" t="s">
        <v>156</v>
      </c>
      <c r="F124" s="42" t="s">
        <v>162</v>
      </c>
      <c r="G124" s="117">
        <v>67</v>
      </c>
      <c r="H124" s="117">
        <v>66</v>
      </c>
      <c r="I124" s="284">
        <f t="shared" si="1"/>
        <v>154.1</v>
      </c>
    </row>
    <row r="125" spans="1:9" ht="15" customHeight="1" x14ac:dyDescent="0.2">
      <c r="A125" s="283" t="s">
        <v>1186</v>
      </c>
      <c r="B125" s="97" t="s">
        <v>1188</v>
      </c>
      <c r="C125" s="55">
        <v>84</v>
      </c>
      <c r="D125" s="74" t="s">
        <v>1296</v>
      </c>
      <c r="E125" s="131" t="s">
        <v>156</v>
      </c>
      <c r="F125" s="42" t="s">
        <v>162</v>
      </c>
      <c r="G125" s="117">
        <v>70</v>
      </c>
      <c r="H125" s="117">
        <v>59</v>
      </c>
      <c r="I125" s="284">
        <f t="shared" si="1"/>
        <v>161</v>
      </c>
    </row>
    <row r="126" spans="1:9" ht="15" customHeight="1" x14ac:dyDescent="0.2">
      <c r="A126" s="283" t="s">
        <v>164</v>
      </c>
      <c r="B126" s="97" t="s">
        <v>165</v>
      </c>
      <c r="C126" s="55">
        <v>290</v>
      </c>
      <c r="D126" s="74" t="s">
        <v>9</v>
      </c>
      <c r="E126" s="289">
        <v>200040285</v>
      </c>
      <c r="F126" s="42" t="s">
        <v>163</v>
      </c>
      <c r="G126" s="117">
        <v>291</v>
      </c>
      <c r="H126" s="117">
        <v>210</v>
      </c>
      <c r="I126" s="284">
        <f t="shared" si="1"/>
        <v>669.3</v>
      </c>
    </row>
    <row r="127" spans="1:9" ht="15" customHeight="1" x14ac:dyDescent="0.2">
      <c r="A127" s="283" t="s">
        <v>1066</v>
      </c>
      <c r="B127" s="97" t="s">
        <v>1067</v>
      </c>
      <c r="C127" s="55">
        <v>260</v>
      </c>
      <c r="D127" s="74" t="s">
        <v>1067</v>
      </c>
      <c r="E127" s="294" t="s">
        <v>1066</v>
      </c>
      <c r="F127" s="42" t="s">
        <v>162</v>
      </c>
      <c r="G127" s="117">
        <v>220</v>
      </c>
      <c r="H127" s="117">
        <v>219</v>
      </c>
      <c r="I127" s="284">
        <f t="shared" si="1"/>
        <v>505.99999999999994</v>
      </c>
    </row>
    <row r="128" spans="1:9" ht="15" customHeight="1" x14ac:dyDescent="0.2">
      <c r="A128" s="283" t="s">
        <v>331</v>
      </c>
      <c r="B128" s="97" t="s">
        <v>332</v>
      </c>
      <c r="C128" s="55">
        <v>813</v>
      </c>
      <c r="D128" s="74" t="s">
        <v>47</v>
      </c>
      <c r="E128" s="131" t="s">
        <v>186</v>
      </c>
      <c r="F128" s="42" t="s">
        <v>162</v>
      </c>
      <c r="G128" s="117">
        <v>49</v>
      </c>
      <c r="H128" s="117">
        <v>40</v>
      </c>
      <c r="I128" s="284">
        <f t="shared" si="1"/>
        <v>112.69999999999999</v>
      </c>
    </row>
    <row r="129" spans="1:9" ht="15" customHeight="1" x14ac:dyDescent="0.2">
      <c r="A129" s="283" t="s">
        <v>901</v>
      </c>
      <c r="B129" s="97" t="s">
        <v>902</v>
      </c>
      <c r="C129" s="55">
        <v>2385</v>
      </c>
      <c r="D129" s="74" t="s">
        <v>55</v>
      </c>
      <c r="E129" s="131" t="s">
        <v>490</v>
      </c>
      <c r="F129" s="42" t="s">
        <v>163</v>
      </c>
      <c r="G129" s="117">
        <v>275</v>
      </c>
      <c r="H129" s="117">
        <v>236</v>
      </c>
      <c r="I129" s="284">
        <f t="shared" si="1"/>
        <v>632.5</v>
      </c>
    </row>
    <row r="130" spans="1:9" ht="15" customHeight="1" x14ac:dyDescent="0.2">
      <c r="A130" s="283" t="s">
        <v>1409</v>
      </c>
      <c r="B130" s="97" t="s">
        <v>1410</v>
      </c>
      <c r="C130" s="55">
        <v>1866</v>
      </c>
      <c r="D130" s="74" t="s">
        <v>125</v>
      </c>
      <c r="E130" s="287">
        <v>200011823</v>
      </c>
      <c r="F130" s="42" t="s">
        <v>163</v>
      </c>
      <c r="G130" s="117">
        <v>11</v>
      </c>
      <c r="H130" s="117">
        <v>11</v>
      </c>
      <c r="I130" s="284">
        <f t="shared" si="1"/>
        <v>25.299999999999997</v>
      </c>
    </row>
    <row r="131" spans="1:9" ht="15" customHeight="1" x14ac:dyDescent="0.2">
      <c r="A131" s="283" t="s">
        <v>1286</v>
      </c>
      <c r="B131" s="97" t="s">
        <v>1287</v>
      </c>
      <c r="C131" s="55">
        <v>243</v>
      </c>
      <c r="D131" s="74" t="s">
        <v>1296</v>
      </c>
      <c r="E131" s="131" t="s">
        <v>156</v>
      </c>
      <c r="F131" s="42" t="s">
        <v>162</v>
      </c>
      <c r="G131" s="117">
        <v>97</v>
      </c>
      <c r="H131" s="117">
        <v>90</v>
      </c>
      <c r="I131" s="284">
        <f t="shared" ref="I131:I194" si="2">(G131*2.3)</f>
        <v>223.1</v>
      </c>
    </row>
    <row r="132" spans="1:9" ht="15" customHeight="1" x14ac:dyDescent="0.2">
      <c r="A132" s="283" t="s">
        <v>1211</v>
      </c>
      <c r="B132" s="97" t="s">
        <v>1212</v>
      </c>
      <c r="C132" s="55">
        <v>844</v>
      </c>
      <c r="D132" s="74" t="s">
        <v>1212</v>
      </c>
      <c r="E132" s="293" t="s">
        <v>1211</v>
      </c>
      <c r="F132" s="42" t="s">
        <v>162</v>
      </c>
      <c r="G132" s="117">
        <v>30</v>
      </c>
      <c r="H132" s="117">
        <v>24</v>
      </c>
      <c r="I132" s="284">
        <f t="shared" si="2"/>
        <v>69</v>
      </c>
    </row>
    <row r="133" spans="1:9" ht="15" customHeight="1" x14ac:dyDescent="0.2">
      <c r="A133" s="283" t="s">
        <v>995</v>
      </c>
      <c r="B133" s="97" t="s">
        <v>997</v>
      </c>
      <c r="C133" s="55">
        <v>267</v>
      </c>
      <c r="D133" s="74" t="s">
        <v>159</v>
      </c>
      <c r="E133" s="291" t="s">
        <v>676</v>
      </c>
      <c r="F133" s="42" t="s">
        <v>163</v>
      </c>
      <c r="G133" s="117">
        <v>40</v>
      </c>
      <c r="H133" s="117">
        <v>40</v>
      </c>
      <c r="I133" s="284">
        <f t="shared" si="2"/>
        <v>92</v>
      </c>
    </row>
    <row r="134" spans="1:9" ht="15" customHeight="1" x14ac:dyDescent="0.2">
      <c r="A134" s="283" t="s">
        <v>1195</v>
      </c>
      <c r="B134" s="97" t="s">
        <v>1196</v>
      </c>
      <c r="C134" s="55">
        <v>5055</v>
      </c>
      <c r="D134" s="74" t="s">
        <v>1296</v>
      </c>
      <c r="E134" s="131" t="s">
        <v>156</v>
      </c>
      <c r="F134" s="42" t="s">
        <v>162</v>
      </c>
      <c r="G134" s="117">
        <v>319</v>
      </c>
      <c r="H134" s="117">
        <v>313</v>
      </c>
      <c r="I134" s="284">
        <f t="shared" si="2"/>
        <v>733.69999999999993</v>
      </c>
    </row>
    <row r="135" spans="1:9" ht="15" customHeight="1" x14ac:dyDescent="0.2">
      <c r="A135" s="283" t="s">
        <v>811</v>
      </c>
      <c r="B135" s="99" t="s">
        <v>812</v>
      </c>
      <c r="C135" s="295">
        <v>144</v>
      </c>
      <c r="D135" s="74" t="s">
        <v>10</v>
      </c>
      <c r="E135" s="286">
        <v>200040327</v>
      </c>
      <c r="F135" s="42" t="s">
        <v>162</v>
      </c>
      <c r="G135" s="117">
        <v>113</v>
      </c>
      <c r="H135" s="117">
        <v>9</v>
      </c>
      <c r="I135" s="284">
        <f t="shared" si="2"/>
        <v>259.89999999999998</v>
      </c>
    </row>
    <row r="136" spans="1:9" ht="15" customHeight="1" x14ac:dyDescent="0.2">
      <c r="A136" s="283" t="s">
        <v>253</v>
      </c>
      <c r="B136" s="97" t="s">
        <v>254</v>
      </c>
      <c r="C136" s="55">
        <v>37</v>
      </c>
      <c r="D136" s="74" t="s">
        <v>47</v>
      </c>
      <c r="E136" s="131" t="s">
        <v>186</v>
      </c>
      <c r="F136" s="42" t="s">
        <v>163</v>
      </c>
      <c r="G136" s="117">
        <v>29</v>
      </c>
      <c r="H136" s="117">
        <v>29</v>
      </c>
      <c r="I136" s="284">
        <f t="shared" si="2"/>
        <v>66.699999999999989</v>
      </c>
    </row>
    <row r="137" spans="1:9" ht="15" customHeight="1" x14ac:dyDescent="0.2">
      <c r="A137" s="283" t="s">
        <v>1316</v>
      </c>
      <c r="B137" s="97" t="s">
        <v>1317</v>
      </c>
      <c r="C137" s="55">
        <v>308</v>
      </c>
      <c r="D137" s="74" t="s">
        <v>125</v>
      </c>
      <c r="E137" s="287">
        <v>200011823</v>
      </c>
      <c r="F137" s="42" t="s">
        <v>163</v>
      </c>
      <c r="G137" s="117">
        <v>125</v>
      </c>
      <c r="H137" s="117">
        <v>124</v>
      </c>
      <c r="I137" s="284">
        <f t="shared" si="2"/>
        <v>287.5</v>
      </c>
    </row>
    <row r="138" spans="1:9" ht="15" customHeight="1" x14ac:dyDescent="0.2">
      <c r="A138" s="283" t="s">
        <v>340</v>
      </c>
      <c r="B138" s="97" t="s">
        <v>341</v>
      </c>
      <c r="C138" s="55">
        <v>185</v>
      </c>
      <c r="D138" s="74" t="s">
        <v>158</v>
      </c>
      <c r="E138" s="131" t="s">
        <v>211</v>
      </c>
      <c r="F138" s="42" t="s">
        <v>163</v>
      </c>
      <c r="G138" s="117">
        <v>100</v>
      </c>
      <c r="H138" s="117">
        <v>90</v>
      </c>
      <c r="I138" s="284">
        <f t="shared" si="2"/>
        <v>229.99999999999997</v>
      </c>
    </row>
    <row r="139" spans="1:9" ht="15" customHeight="1" x14ac:dyDescent="0.2">
      <c r="A139" s="283" t="s">
        <v>1125</v>
      </c>
      <c r="B139" s="97" t="s">
        <v>1126</v>
      </c>
      <c r="C139" s="55">
        <v>434</v>
      </c>
      <c r="D139" s="74" t="s">
        <v>872</v>
      </c>
      <c r="E139" s="131" t="s">
        <v>684</v>
      </c>
      <c r="F139" s="42" t="s">
        <v>162</v>
      </c>
      <c r="G139" s="117">
        <v>173</v>
      </c>
      <c r="H139" s="117">
        <v>173</v>
      </c>
      <c r="I139" s="284">
        <f t="shared" si="2"/>
        <v>397.9</v>
      </c>
    </row>
    <row r="140" spans="1:9" ht="15" customHeight="1" x14ac:dyDescent="0.2">
      <c r="A140" s="283" t="s">
        <v>180</v>
      </c>
      <c r="B140" s="97" t="s">
        <v>181</v>
      </c>
      <c r="C140" s="55">
        <v>187</v>
      </c>
      <c r="D140" s="74" t="s">
        <v>9</v>
      </c>
      <c r="E140" s="289">
        <v>200040285</v>
      </c>
      <c r="F140" s="42" t="s">
        <v>163</v>
      </c>
      <c r="G140" s="117">
        <v>31</v>
      </c>
      <c r="H140" s="117">
        <v>7</v>
      </c>
      <c r="I140" s="284">
        <f t="shared" si="2"/>
        <v>71.3</v>
      </c>
    </row>
    <row r="141" spans="1:9" ht="15" customHeight="1" x14ac:dyDescent="0.2">
      <c r="A141" s="283" t="s">
        <v>1047</v>
      </c>
      <c r="B141" s="97" t="s">
        <v>1048</v>
      </c>
      <c r="C141" s="55">
        <v>576</v>
      </c>
      <c r="D141" s="74" t="s">
        <v>10</v>
      </c>
      <c r="E141" s="286">
        <v>200040327</v>
      </c>
      <c r="F141" s="42" t="s">
        <v>162</v>
      </c>
      <c r="G141" s="117">
        <v>38</v>
      </c>
      <c r="H141" s="117">
        <v>31</v>
      </c>
      <c r="I141" s="284">
        <f t="shared" si="2"/>
        <v>87.399999999999991</v>
      </c>
    </row>
    <row r="142" spans="1:9" ht="15" customHeight="1" x14ac:dyDescent="0.2">
      <c r="A142" s="283" t="s">
        <v>1142</v>
      </c>
      <c r="B142" s="97" t="s">
        <v>1143</v>
      </c>
      <c r="C142" s="55">
        <v>221</v>
      </c>
      <c r="D142" s="74" t="s">
        <v>1296</v>
      </c>
      <c r="E142" s="131" t="s">
        <v>156</v>
      </c>
      <c r="F142" s="42" t="s">
        <v>162</v>
      </c>
      <c r="G142" s="117">
        <v>99</v>
      </c>
      <c r="H142" s="117">
        <v>97</v>
      </c>
      <c r="I142" s="284">
        <f t="shared" si="2"/>
        <v>227.7</v>
      </c>
    </row>
    <row r="143" spans="1:9" ht="15" customHeight="1" x14ac:dyDescent="0.2">
      <c r="A143" s="283" t="s">
        <v>1056</v>
      </c>
      <c r="B143" s="97" t="s">
        <v>1057</v>
      </c>
      <c r="C143" s="55">
        <v>267</v>
      </c>
      <c r="D143" s="74" t="s">
        <v>10</v>
      </c>
      <c r="E143" s="286">
        <v>200040327</v>
      </c>
      <c r="F143" s="42" t="s">
        <v>162</v>
      </c>
      <c r="G143" s="117">
        <v>62</v>
      </c>
      <c r="H143" s="117">
        <v>62</v>
      </c>
      <c r="I143" s="284">
        <f t="shared" si="2"/>
        <v>142.6</v>
      </c>
    </row>
    <row r="144" spans="1:9" ht="15" customHeight="1" x14ac:dyDescent="0.2">
      <c r="A144" s="283" t="s">
        <v>44</v>
      </c>
      <c r="B144" s="97" t="s">
        <v>45</v>
      </c>
      <c r="C144" s="55">
        <v>919</v>
      </c>
      <c r="D144" s="74" t="s">
        <v>125</v>
      </c>
      <c r="E144" s="287">
        <v>200011823</v>
      </c>
      <c r="F144" s="42" t="s">
        <v>163</v>
      </c>
      <c r="G144" s="117">
        <v>238</v>
      </c>
      <c r="H144" s="117">
        <v>235</v>
      </c>
      <c r="I144" s="284">
        <f t="shared" si="2"/>
        <v>547.4</v>
      </c>
    </row>
    <row r="145" spans="1:9" ht="15" customHeight="1" x14ac:dyDescent="0.2">
      <c r="A145" s="283" t="s">
        <v>336</v>
      </c>
      <c r="B145" s="97" t="s">
        <v>337</v>
      </c>
      <c r="C145" s="55">
        <v>1503</v>
      </c>
      <c r="D145" s="74" t="s">
        <v>871</v>
      </c>
      <c r="E145" s="131" t="s">
        <v>218</v>
      </c>
      <c r="F145" s="42" t="s">
        <v>162</v>
      </c>
      <c r="G145" s="117">
        <v>82</v>
      </c>
      <c r="H145" s="117">
        <v>45</v>
      </c>
      <c r="I145" s="284">
        <f t="shared" si="2"/>
        <v>188.6</v>
      </c>
    </row>
    <row r="146" spans="1:9" ht="15" customHeight="1" x14ac:dyDescent="0.2">
      <c r="A146" s="283" t="s">
        <v>1469</v>
      </c>
      <c r="B146" s="97" t="s">
        <v>1470</v>
      </c>
      <c r="C146" s="55">
        <v>2989</v>
      </c>
      <c r="D146" s="74" t="s">
        <v>130</v>
      </c>
      <c r="E146" s="131" t="s">
        <v>129</v>
      </c>
      <c r="F146" s="42" t="s">
        <v>162</v>
      </c>
      <c r="G146" s="117">
        <v>58</v>
      </c>
      <c r="H146" s="117">
        <v>0</v>
      </c>
      <c r="I146" s="284">
        <f t="shared" si="2"/>
        <v>133.39999999999998</v>
      </c>
    </row>
    <row r="147" spans="1:9" ht="15" customHeight="1" x14ac:dyDescent="0.2">
      <c r="A147" s="283" t="s">
        <v>299</v>
      </c>
      <c r="B147" s="97" t="s">
        <v>300</v>
      </c>
      <c r="C147" s="55">
        <v>82</v>
      </c>
      <c r="D147" s="74" t="s">
        <v>871</v>
      </c>
      <c r="E147" s="131" t="s">
        <v>218</v>
      </c>
      <c r="F147" s="42" t="s">
        <v>162</v>
      </c>
      <c r="G147" s="117">
        <v>11</v>
      </c>
      <c r="H147" s="117">
        <v>1</v>
      </c>
      <c r="I147" s="284">
        <f t="shared" si="2"/>
        <v>25.299999999999997</v>
      </c>
    </row>
    <row r="148" spans="1:9" ht="15" customHeight="1" x14ac:dyDescent="0.2">
      <c r="A148" s="283" t="s">
        <v>705</v>
      </c>
      <c r="B148" s="97" t="s">
        <v>706</v>
      </c>
      <c r="C148" s="55">
        <v>217</v>
      </c>
      <c r="D148" s="74" t="s">
        <v>1170</v>
      </c>
      <c r="E148" s="131">
        <v>200030518</v>
      </c>
      <c r="F148" s="42" t="s">
        <v>163</v>
      </c>
      <c r="G148" s="117">
        <v>78</v>
      </c>
      <c r="H148" s="117">
        <v>78</v>
      </c>
      <c r="I148" s="284">
        <f t="shared" si="2"/>
        <v>179.39999999999998</v>
      </c>
    </row>
    <row r="149" spans="1:9" ht="15" customHeight="1" x14ac:dyDescent="0.2">
      <c r="A149" s="283" t="s">
        <v>505</v>
      </c>
      <c r="B149" s="97" t="s">
        <v>506</v>
      </c>
      <c r="C149" s="55">
        <v>23020</v>
      </c>
      <c r="D149" s="74" t="s">
        <v>55</v>
      </c>
      <c r="E149" s="131" t="s">
        <v>490</v>
      </c>
      <c r="F149" s="42" t="s">
        <v>163</v>
      </c>
      <c r="G149" s="117">
        <v>97</v>
      </c>
      <c r="H149" s="117">
        <v>89</v>
      </c>
      <c r="I149" s="284">
        <f t="shared" si="2"/>
        <v>223.1</v>
      </c>
    </row>
    <row r="150" spans="1:9" ht="15" customHeight="1" x14ac:dyDescent="0.2">
      <c r="A150" s="283" t="s">
        <v>454</v>
      </c>
      <c r="B150" s="97" t="s">
        <v>455</v>
      </c>
      <c r="C150" s="55">
        <v>2579</v>
      </c>
      <c r="D150" s="74" t="s">
        <v>141</v>
      </c>
      <c r="E150" s="131">
        <v>247100589</v>
      </c>
      <c r="F150" s="42" t="s">
        <v>162</v>
      </c>
      <c r="G150" s="117">
        <v>10</v>
      </c>
      <c r="H150" s="117"/>
      <c r="I150" s="284">
        <f t="shared" si="2"/>
        <v>23</v>
      </c>
    </row>
    <row r="151" spans="1:9" ht="15" customHeight="1" x14ac:dyDescent="0.2">
      <c r="A151" s="283" t="s">
        <v>675</v>
      </c>
      <c r="B151" s="97" t="s">
        <v>677</v>
      </c>
      <c r="C151" s="55">
        <v>576</v>
      </c>
      <c r="D151" s="74" t="s">
        <v>1170</v>
      </c>
      <c r="E151" s="287">
        <v>200030518</v>
      </c>
      <c r="F151" s="42" t="s">
        <v>163</v>
      </c>
      <c r="G151" s="117">
        <v>172</v>
      </c>
      <c r="H151" s="117">
        <v>147</v>
      </c>
      <c r="I151" s="284">
        <f t="shared" si="2"/>
        <v>395.59999999999997</v>
      </c>
    </row>
    <row r="152" spans="1:9" ht="15" customHeight="1" x14ac:dyDescent="0.2">
      <c r="A152" s="283" t="s">
        <v>1078</v>
      </c>
      <c r="B152" s="97" t="s">
        <v>1079</v>
      </c>
      <c r="C152" s="55">
        <v>324</v>
      </c>
      <c r="D152" s="74" t="s">
        <v>90</v>
      </c>
      <c r="E152" s="131" t="s">
        <v>1080</v>
      </c>
      <c r="F152" s="42" t="s">
        <v>162</v>
      </c>
      <c r="G152" s="117">
        <v>15</v>
      </c>
      <c r="H152" s="117">
        <v>14</v>
      </c>
      <c r="I152" s="284">
        <f t="shared" si="2"/>
        <v>34.5</v>
      </c>
    </row>
    <row r="153" spans="1:9" ht="15" customHeight="1" x14ac:dyDescent="0.2">
      <c r="A153" s="283" t="s">
        <v>1074</v>
      </c>
      <c r="B153" s="97" t="s">
        <v>1075</v>
      </c>
      <c r="C153" s="55">
        <v>1869</v>
      </c>
      <c r="D153" s="74" t="s">
        <v>872</v>
      </c>
      <c r="E153" s="131" t="s">
        <v>684</v>
      </c>
      <c r="F153" s="42" t="s">
        <v>162</v>
      </c>
      <c r="G153" s="117">
        <v>118</v>
      </c>
      <c r="H153" s="117">
        <v>115</v>
      </c>
      <c r="I153" s="284">
        <f t="shared" si="2"/>
        <v>271.39999999999998</v>
      </c>
    </row>
    <row r="154" spans="1:9" ht="15" customHeight="1" x14ac:dyDescent="0.2">
      <c r="A154" s="283" t="s">
        <v>979</v>
      </c>
      <c r="B154" s="97" t="s">
        <v>980</v>
      </c>
      <c r="C154" s="55">
        <v>1730</v>
      </c>
      <c r="D154" s="74" t="s">
        <v>872</v>
      </c>
      <c r="E154" s="131" t="s">
        <v>684</v>
      </c>
      <c r="F154" s="42" t="s">
        <v>162</v>
      </c>
      <c r="G154" s="117">
        <v>76</v>
      </c>
      <c r="H154" s="117">
        <v>76</v>
      </c>
      <c r="I154" s="284">
        <f t="shared" si="2"/>
        <v>174.79999999999998</v>
      </c>
    </row>
    <row r="155" spans="1:9" ht="15" customHeight="1" x14ac:dyDescent="0.2">
      <c r="A155" s="283" t="s">
        <v>815</v>
      </c>
      <c r="B155" s="97" t="s">
        <v>816</v>
      </c>
      <c r="C155" s="55">
        <v>201</v>
      </c>
      <c r="D155" s="74" t="s">
        <v>157</v>
      </c>
      <c r="E155" s="131" t="s">
        <v>533</v>
      </c>
      <c r="F155" s="42" t="s">
        <v>162</v>
      </c>
      <c r="G155" s="117">
        <v>24</v>
      </c>
      <c r="H155" s="117">
        <v>13</v>
      </c>
      <c r="I155" s="284">
        <f t="shared" si="2"/>
        <v>55.199999999999996</v>
      </c>
    </row>
    <row r="156" spans="1:9" ht="15" customHeight="1" x14ac:dyDescent="0.2">
      <c r="A156" s="283" t="s">
        <v>1383</v>
      </c>
      <c r="B156" s="97" t="s">
        <v>1384</v>
      </c>
      <c r="C156" s="55">
        <v>328</v>
      </c>
      <c r="D156" s="74" t="s">
        <v>125</v>
      </c>
      <c r="E156" s="287">
        <v>200011823</v>
      </c>
      <c r="F156" s="42" t="s">
        <v>163</v>
      </c>
      <c r="G156" s="117">
        <v>113</v>
      </c>
      <c r="H156" s="117">
        <v>113</v>
      </c>
      <c r="I156" s="284">
        <f t="shared" si="2"/>
        <v>259.89999999999998</v>
      </c>
    </row>
    <row r="157" spans="1:9" ht="15" customHeight="1" x14ac:dyDescent="0.2">
      <c r="A157" s="283" t="s">
        <v>953</v>
      </c>
      <c r="B157" s="97" t="s">
        <v>954</v>
      </c>
      <c r="C157" s="55">
        <v>339</v>
      </c>
      <c r="D157" s="74" t="s">
        <v>159</v>
      </c>
      <c r="E157" s="291" t="s">
        <v>676</v>
      </c>
      <c r="F157" s="42" t="s">
        <v>163</v>
      </c>
      <c r="G157" s="117">
        <v>121</v>
      </c>
      <c r="H157" s="117">
        <v>121</v>
      </c>
      <c r="I157" s="284">
        <f t="shared" si="2"/>
        <v>278.29999999999995</v>
      </c>
    </row>
    <row r="158" spans="1:9" ht="15" customHeight="1" x14ac:dyDescent="0.2">
      <c r="A158" s="283" t="s">
        <v>197</v>
      </c>
      <c r="B158" s="97" t="s">
        <v>198</v>
      </c>
      <c r="C158" s="55">
        <v>1141</v>
      </c>
      <c r="D158" s="74" t="s">
        <v>9</v>
      </c>
      <c r="E158" s="289">
        <v>200040285</v>
      </c>
      <c r="F158" s="42" t="s">
        <v>163</v>
      </c>
      <c r="G158" s="117">
        <v>194</v>
      </c>
      <c r="H158" s="117">
        <v>120</v>
      </c>
      <c r="I158" s="284">
        <f t="shared" si="2"/>
        <v>446.2</v>
      </c>
    </row>
    <row r="159" spans="1:9" ht="15" customHeight="1" x14ac:dyDescent="0.2">
      <c r="A159" s="283" t="s">
        <v>1239</v>
      </c>
      <c r="B159" s="97" t="s">
        <v>1240</v>
      </c>
      <c r="C159" s="55">
        <v>83</v>
      </c>
      <c r="D159" s="74" t="s">
        <v>1296</v>
      </c>
      <c r="E159" s="131" t="s">
        <v>156</v>
      </c>
      <c r="F159" s="42" t="s">
        <v>162</v>
      </c>
      <c r="G159" s="117">
        <v>23</v>
      </c>
      <c r="H159" s="117">
        <v>23</v>
      </c>
      <c r="I159" s="284">
        <f t="shared" si="2"/>
        <v>52.9</v>
      </c>
    </row>
    <row r="160" spans="1:9" ht="15" customHeight="1" x14ac:dyDescent="0.2">
      <c r="A160" s="283" t="s">
        <v>947</v>
      </c>
      <c r="B160" s="97" t="s">
        <v>948</v>
      </c>
      <c r="C160" s="55">
        <v>134</v>
      </c>
      <c r="D160" s="74" t="s">
        <v>10</v>
      </c>
      <c r="E160" s="286">
        <v>200040327</v>
      </c>
      <c r="F160" s="42" t="s">
        <v>162</v>
      </c>
      <c r="G160" s="117">
        <v>2</v>
      </c>
      <c r="H160" s="117">
        <v>2</v>
      </c>
      <c r="I160" s="284">
        <f t="shared" si="2"/>
        <v>4.5999999999999996</v>
      </c>
    </row>
    <row r="161" spans="1:9" ht="15" customHeight="1" x14ac:dyDescent="0.2">
      <c r="A161" s="283" t="s">
        <v>166</v>
      </c>
      <c r="B161" s="97" t="s">
        <v>167</v>
      </c>
      <c r="C161" s="55">
        <v>459</v>
      </c>
      <c r="D161" s="74" t="s">
        <v>9</v>
      </c>
      <c r="E161" s="289">
        <v>200040285</v>
      </c>
      <c r="F161" s="42" t="s">
        <v>163</v>
      </c>
      <c r="G161" s="117">
        <v>186</v>
      </c>
      <c r="H161" s="117">
        <v>215</v>
      </c>
      <c r="I161" s="284">
        <f t="shared" si="2"/>
        <v>427.79999999999995</v>
      </c>
    </row>
    <row r="162" spans="1:9" ht="15" customHeight="1" x14ac:dyDescent="0.2">
      <c r="A162" s="283" t="s">
        <v>580</v>
      </c>
      <c r="B162" s="97" t="s">
        <v>581</v>
      </c>
      <c r="C162" s="55">
        <v>152</v>
      </c>
      <c r="D162" s="74" t="s">
        <v>1170</v>
      </c>
      <c r="E162" s="131">
        <v>200030518</v>
      </c>
      <c r="F162" s="42" t="s">
        <v>163</v>
      </c>
      <c r="G162" s="117">
        <v>86</v>
      </c>
      <c r="H162" s="117">
        <v>86</v>
      </c>
      <c r="I162" s="284">
        <f t="shared" si="2"/>
        <v>197.79999999999998</v>
      </c>
    </row>
    <row r="163" spans="1:9" ht="15" customHeight="1" x14ac:dyDescent="0.2">
      <c r="A163" s="283" t="s">
        <v>403</v>
      </c>
      <c r="B163" s="97" t="s">
        <v>407</v>
      </c>
      <c r="C163" s="55">
        <v>595</v>
      </c>
      <c r="D163" s="74" t="s">
        <v>205</v>
      </c>
      <c r="E163" s="131" t="s">
        <v>206</v>
      </c>
      <c r="F163" s="42" t="s">
        <v>162</v>
      </c>
      <c r="G163" s="117">
        <v>93</v>
      </c>
      <c r="H163" s="117">
        <v>88</v>
      </c>
      <c r="I163" s="284">
        <f t="shared" si="2"/>
        <v>213.89999999999998</v>
      </c>
    </row>
    <row r="164" spans="1:9" ht="15" customHeight="1" x14ac:dyDescent="0.2">
      <c r="A164" s="283" t="s">
        <v>432</v>
      </c>
      <c r="B164" s="97" t="s">
        <v>433</v>
      </c>
      <c r="C164" s="55">
        <v>175</v>
      </c>
      <c r="D164" s="74" t="s">
        <v>205</v>
      </c>
      <c r="E164" s="131" t="s">
        <v>206</v>
      </c>
      <c r="F164" s="42" t="s">
        <v>162</v>
      </c>
      <c r="G164" s="117">
        <v>100</v>
      </c>
      <c r="H164" s="117">
        <v>100</v>
      </c>
      <c r="I164" s="284">
        <f t="shared" si="2"/>
        <v>229.99999999999997</v>
      </c>
    </row>
    <row r="165" spans="1:9" ht="15" customHeight="1" x14ac:dyDescent="0.2">
      <c r="A165" s="283" t="s">
        <v>1389</v>
      </c>
      <c r="B165" s="97" t="s">
        <v>1390</v>
      </c>
      <c r="C165" s="55">
        <v>789</v>
      </c>
      <c r="D165" s="74" t="s">
        <v>124</v>
      </c>
      <c r="E165" s="131" t="s">
        <v>126</v>
      </c>
      <c r="F165" s="42" t="s">
        <v>162</v>
      </c>
      <c r="G165" s="117">
        <v>11</v>
      </c>
      <c r="H165" s="117">
        <v>9</v>
      </c>
      <c r="I165" s="284">
        <f t="shared" si="2"/>
        <v>25.299999999999997</v>
      </c>
    </row>
    <row r="166" spans="1:9" ht="15" customHeight="1" x14ac:dyDescent="0.2">
      <c r="A166" s="283" t="s">
        <v>257</v>
      </c>
      <c r="B166" s="97" t="s">
        <v>258</v>
      </c>
      <c r="C166" s="55">
        <v>1792</v>
      </c>
      <c r="D166" s="74" t="s">
        <v>141</v>
      </c>
      <c r="E166" s="131">
        <v>247100589</v>
      </c>
      <c r="F166" s="42" t="s">
        <v>162</v>
      </c>
      <c r="G166" s="117">
        <v>53</v>
      </c>
      <c r="H166" s="117">
        <v>0</v>
      </c>
      <c r="I166" s="284">
        <f t="shared" si="2"/>
        <v>121.89999999999999</v>
      </c>
    </row>
    <row r="167" spans="1:9" ht="15" customHeight="1" x14ac:dyDescent="0.2">
      <c r="A167" s="283" t="s">
        <v>380</v>
      </c>
      <c r="B167" s="97" t="s">
        <v>381</v>
      </c>
      <c r="C167" s="55">
        <v>314</v>
      </c>
      <c r="D167" s="74" t="s">
        <v>47</v>
      </c>
      <c r="E167" s="131" t="s">
        <v>186</v>
      </c>
      <c r="F167" s="42" t="s">
        <v>162</v>
      </c>
      <c r="G167" s="117">
        <v>23</v>
      </c>
      <c r="H167" s="117">
        <v>16</v>
      </c>
      <c r="I167" s="284">
        <f t="shared" si="2"/>
        <v>52.9</v>
      </c>
    </row>
    <row r="168" spans="1:9" ht="15" customHeight="1" x14ac:dyDescent="0.2">
      <c r="A168" s="283" t="s">
        <v>546</v>
      </c>
      <c r="B168" s="97" t="s">
        <v>547</v>
      </c>
      <c r="C168" s="55">
        <v>95</v>
      </c>
      <c r="D168" s="74" t="s">
        <v>9</v>
      </c>
      <c r="E168" s="289">
        <v>200040285</v>
      </c>
      <c r="F168" s="42" t="s">
        <v>163</v>
      </c>
      <c r="G168" s="117">
        <v>99</v>
      </c>
      <c r="H168" s="117">
        <v>0</v>
      </c>
      <c r="I168" s="284">
        <f t="shared" si="2"/>
        <v>227.7</v>
      </c>
    </row>
    <row r="169" spans="1:9" ht="15" customHeight="1" x14ac:dyDescent="0.2">
      <c r="A169" s="283" t="s">
        <v>536</v>
      </c>
      <c r="B169" s="97" t="s">
        <v>537</v>
      </c>
      <c r="C169" s="55">
        <v>322</v>
      </c>
      <c r="D169" s="74" t="s">
        <v>205</v>
      </c>
      <c r="E169" s="131" t="s">
        <v>206</v>
      </c>
      <c r="F169" s="42" t="s">
        <v>162</v>
      </c>
      <c r="G169" s="117">
        <v>159</v>
      </c>
      <c r="H169" s="117">
        <v>159</v>
      </c>
      <c r="I169" s="284">
        <f t="shared" si="2"/>
        <v>365.7</v>
      </c>
    </row>
    <row r="170" spans="1:9" ht="15" customHeight="1" x14ac:dyDescent="0.2">
      <c r="A170" s="283" t="s">
        <v>273</v>
      </c>
      <c r="B170" s="97" t="s">
        <v>274</v>
      </c>
      <c r="C170" s="55">
        <v>198</v>
      </c>
      <c r="D170" s="74" t="s">
        <v>53</v>
      </c>
      <c r="E170" s="131" t="s">
        <v>128</v>
      </c>
      <c r="F170" s="42" t="s">
        <v>162</v>
      </c>
      <c r="G170" s="117">
        <v>2</v>
      </c>
      <c r="H170" s="117">
        <v>0</v>
      </c>
      <c r="I170" s="284">
        <f t="shared" si="2"/>
        <v>4.5999999999999996</v>
      </c>
    </row>
    <row r="171" spans="1:9" ht="15" customHeight="1" x14ac:dyDescent="0.2">
      <c r="A171" s="283" t="s">
        <v>521</v>
      </c>
      <c r="B171" s="97" t="s">
        <v>522</v>
      </c>
      <c r="C171" s="55">
        <v>362</v>
      </c>
      <c r="D171" s="74" t="s">
        <v>205</v>
      </c>
      <c r="E171" s="131" t="s">
        <v>206</v>
      </c>
      <c r="F171" s="42" t="s">
        <v>162</v>
      </c>
      <c r="G171" s="117">
        <v>168</v>
      </c>
      <c r="H171" s="117">
        <v>168</v>
      </c>
      <c r="I171" s="284">
        <f t="shared" si="2"/>
        <v>386.4</v>
      </c>
    </row>
    <row r="172" spans="1:9" ht="15" customHeight="1" x14ac:dyDescent="0.2">
      <c r="A172" s="283" t="s">
        <v>1123</v>
      </c>
      <c r="B172" s="97" t="s">
        <v>1124</v>
      </c>
      <c r="C172" s="55">
        <v>8381</v>
      </c>
      <c r="D172" s="74" t="s">
        <v>1424</v>
      </c>
      <c r="E172" s="131" t="s">
        <v>1055</v>
      </c>
      <c r="F172" s="42" t="s">
        <v>163</v>
      </c>
      <c r="G172" s="117">
        <v>216</v>
      </c>
      <c r="H172" s="117">
        <v>205</v>
      </c>
      <c r="I172" s="284">
        <f t="shared" si="2"/>
        <v>496.79999999999995</v>
      </c>
    </row>
    <row r="173" spans="1:9" ht="15" customHeight="1" x14ac:dyDescent="0.2">
      <c r="A173" s="283" t="s">
        <v>1072</v>
      </c>
      <c r="B173" s="97" t="s">
        <v>1073</v>
      </c>
      <c r="C173" s="55">
        <v>807</v>
      </c>
      <c r="D173" s="74" t="s">
        <v>872</v>
      </c>
      <c r="E173" s="131" t="s">
        <v>684</v>
      </c>
      <c r="F173" s="42" t="s">
        <v>162</v>
      </c>
      <c r="G173" s="117">
        <v>225</v>
      </c>
      <c r="H173" s="117">
        <v>222</v>
      </c>
      <c r="I173" s="284">
        <f t="shared" si="2"/>
        <v>517.5</v>
      </c>
    </row>
    <row r="174" spans="1:9" ht="15" customHeight="1" x14ac:dyDescent="0.2">
      <c r="A174" s="283" t="s">
        <v>1284</v>
      </c>
      <c r="B174" s="97" t="s">
        <v>1285</v>
      </c>
      <c r="C174" s="55">
        <v>975</v>
      </c>
      <c r="D174" s="74" t="s">
        <v>1296</v>
      </c>
      <c r="E174" s="131" t="s">
        <v>156</v>
      </c>
      <c r="F174" s="42" t="s">
        <v>162</v>
      </c>
      <c r="G174" s="117">
        <v>259</v>
      </c>
      <c r="H174" s="117">
        <v>247</v>
      </c>
      <c r="I174" s="284">
        <f t="shared" si="2"/>
        <v>595.69999999999993</v>
      </c>
    </row>
    <row r="175" spans="1:9" ht="15" customHeight="1" x14ac:dyDescent="0.2">
      <c r="A175" s="283" t="s">
        <v>767</v>
      </c>
      <c r="B175" s="97" t="s">
        <v>768</v>
      </c>
      <c r="C175" s="55">
        <v>76</v>
      </c>
      <c r="D175" s="74" t="s">
        <v>159</v>
      </c>
      <c r="E175" s="291" t="s">
        <v>676</v>
      </c>
      <c r="F175" s="42" t="s">
        <v>163</v>
      </c>
      <c r="G175" s="117"/>
      <c r="H175" s="117">
        <v>0</v>
      </c>
      <c r="I175" s="284">
        <f t="shared" si="2"/>
        <v>0</v>
      </c>
    </row>
    <row r="176" spans="1:9" ht="15" customHeight="1" x14ac:dyDescent="0.2">
      <c r="A176" s="283" t="s">
        <v>1184</v>
      </c>
      <c r="B176" s="97" t="s">
        <v>1185</v>
      </c>
      <c r="C176" s="55">
        <v>157</v>
      </c>
      <c r="D176" s="74" t="s">
        <v>1185</v>
      </c>
      <c r="E176" s="131" t="s">
        <v>1184</v>
      </c>
      <c r="F176" s="42" t="s">
        <v>162</v>
      </c>
      <c r="G176" s="117">
        <v>39</v>
      </c>
      <c r="H176" s="117">
        <v>39</v>
      </c>
      <c r="I176" s="284">
        <f t="shared" si="2"/>
        <v>89.699999999999989</v>
      </c>
    </row>
    <row r="177" spans="1:9" ht="15" customHeight="1" x14ac:dyDescent="0.2">
      <c r="A177" s="283" t="s">
        <v>513</v>
      </c>
      <c r="B177" s="97" t="s">
        <v>514</v>
      </c>
      <c r="C177" s="55">
        <v>1383</v>
      </c>
      <c r="D177" s="74" t="s">
        <v>141</v>
      </c>
      <c r="E177" s="131">
        <v>247100589</v>
      </c>
      <c r="F177" s="42" t="s">
        <v>162</v>
      </c>
      <c r="G177" s="118"/>
      <c r="H177" s="118"/>
      <c r="I177" s="284">
        <f t="shared" si="2"/>
        <v>0</v>
      </c>
    </row>
    <row r="178" spans="1:9" ht="15" customHeight="1" x14ac:dyDescent="0.2">
      <c r="A178" s="283" t="s">
        <v>327</v>
      </c>
      <c r="B178" s="97" t="s">
        <v>328</v>
      </c>
      <c r="C178" s="55">
        <v>167</v>
      </c>
      <c r="D178" s="74" t="s">
        <v>871</v>
      </c>
      <c r="E178" s="131" t="s">
        <v>218</v>
      </c>
      <c r="F178" s="42" t="s">
        <v>162</v>
      </c>
      <c r="G178" s="117">
        <v>13</v>
      </c>
      <c r="H178" s="117">
        <v>1</v>
      </c>
      <c r="I178" s="284">
        <f t="shared" si="2"/>
        <v>29.9</v>
      </c>
    </row>
    <row r="179" spans="1:9" ht="15" customHeight="1" x14ac:dyDescent="0.2">
      <c r="A179" s="283" t="s">
        <v>189</v>
      </c>
      <c r="B179" s="97" t="s">
        <v>190</v>
      </c>
      <c r="C179" s="55">
        <v>620</v>
      </c>
      <c r="D179" s="74" t="s">
        <v>9</v>
      </c>
      <c r="E179" s="289">
        <v>200040285</v>
      </c>
      <c r="F179" s="42" t="s">
        <v>163</v>
      </c>
      <c r="G179" s="117">
        <v>182</v>
      </c>
      <c r="H179" s="117">
        <v>155</v>
      </c>
      <c r="I179" s="284">
        <f t="shared" si="2"/>
        <v>418.59999999999997</v>
      </c>
    </row>
    <row r="180" spans="1:9" ht="15" customHeight="1" x14ac:dyDescent="0.2">
      <c r="A180" s="283" t="s">
        <v>1282</v>
      </c>
      <c r="B180" s="97" t="s">
        <v>1283</v>
      </c>
      <c r="C180" s="55">
        <v>348</v>
      </c>
      <c r="D180" s="74" t="s">
        <v>125</v>
      </c>
      <c r="E180" s="287">
        <v>200011823</v>
      </c>
      <c r="F180" s="42" t="s">
        <v>163</v>
      </c>
      <c r="G180" s="117">
        <v>201</v>
      </c>
      <c r="H180" s="117">
        <v>197</v>
      </c>
      <c r="I180" s="284">
        <f t="shared" si="2"/>
        <v>462.29999999999995</v>
      </c>
    </row>
    <row r="181" spans="1:9" ht="15" customHeight="1" x14ac:dyDescent="0.2">
      <c r="A181" s="283" t="s">
        <v>219</v>
      </c>
      <c r="B181" s="97" t="s">
        <v>220</v>
      </c>
      <c r="C181" s="55">
        <v>227</v>
      </c>
      <c r="D181" s="74" t="s">
        <v>47</v>
      </c>
      <c r="E181" s="131" t="s">
        <v>186</v>
      </c>
      <c r="F181" s="42" t="s">
        <v>162</v>
      </c>
      <c r="G181" s="117">
        <v>28</v>
      </c>
      <c r="H181" s="117">
        <v>144</v>
      </c>
      <c r="I181" s="284">
        <f t="shared" si="2"/>
        <v>64.399999999999991</v>
      </c>
    </row>
    <row r="182" spans="1:9" ht="15" customHeight="1" x14ac:dyDescent="0.2">
      <c r="A182" s="283" t="s">
        <v>584</v>
      </c>
      <c r="B182" s="97" t="s">
        <v>586</v>
      </c>
      <c r="C182" s="55">
        <v>1736</v>
      </c>
      <c r="D182" s="74" t="s">
        <v>55</v>
      </c>
      <c r="E182" s="131" t="s">
        <v>490</v>
      </c>
      <c r="F182" s="42" t="s">
        <v>162</v>
      </c>
      <c r="G182" s="117">
        <v>150</v>
      </c>
      <c r="H182" s="117">
        <v>128</v>
      </c>
      <c r="I182" s="284">
        <f t="shared" si="2"/>
        <v>345</v>
      </c>
    </row>
    <row r="183" spans="1:9" ht="15" customHeight="1" x14ac:dyDescent="0.2">
      <c r="A183" s="283" t="s">
        <v>255</v>
      </c>
      <c r="B183" s="97" t="s">
        <v>256</v>
      </c>
      <c r="C183" s="55">
        <v>62</v>
      </c>
      <c r="D183" s="74" t="s">
        <v>47</v>
      </c>
      <c r="E183" s="131" t="s">
        <v>186</v>
      </c>
      <c r="F183" s="42" t="s">
        <v>162</v>
      </c>
      <c r="G183" s="117">
        <v>52</v>
      </c>
      <c r="H183" s="117">
        <v>48</v>
      </c>
      <c r="I183" s="284">
        <f t="shared" si="2"/>
        <v>119.6</v>
      </c>
    </row>
    <row r="184" spans="1:9" ht="15" customHeight="1" x14ac:dyDescent="0.2">
      <c r="A184" s="283" t="s">
        <v>587</v>
      </c>
      <c r="B184" s="97" t="s">
        <v>588</v>
      </c>
      <c r="C184" s="55">
        <v>1646</v>
      </c>
      <c r="D184" s="74" t="s">
        <v>141</v>
      </c>
      <c r="E184" s="131">
        <v>247100589</v>
      </c>
      <c r="F184" s="42" t="s">
        <v>162</v>
      </c>
      <c r="G184" s="117">
        <v>53</v>
      </c>
      <c r="H184" s="117"/>
      <c r="I184" s="284">
        <f t="shared" si="2"/>
        <v>121.89999999999999</v>
      </c>
    </row>
    <row r="185" spans="1:9" ht="15" customHeight="1" x14ac:dyDescent="0.2">
      <c r="A185" s="283" t="s">
        <v>199</v>
      </c>
      <c r="B185" s="97" t="s">
        <v>200</v>
      </c>
      <c r="C185" s="55">
        <v>2375</v>
      </c>
      <c r="D185" s="74" t="s">
        <v>47</v>
      </c>
      <c r="E185" s="131" t="s">
        <v>186</v>
      </c>
      <c r="F185" s="42" t="s">
        <v>163</v>
      </c>
      <c r="G185" s="117">
        <v>34</v>
      </c>
      <c r="H185" s="117">
        <v>36</v>
      </c>
      <c r="I185" s="284">
        <f t="shared" si="2"/>
        <v>78.199999999999989</v>
      </c>
    </row>
    <row r="186" spans="1:9" ht="15" customHeight="1" x14ac:dyDescent="0.2">
      <c r="A186" s="283" t="s">
        <v>464</v>
      </c>
      <c r="B186" s="97" t="s">
        <v>465</v>
      </c>
      <c r="C186" s="55">
        <v>471</v>
      </c>
      <c r="D186" s="74" t="s">
        <v>871</v>
      </c>
      <c r="E186" s="131" t="s">
        <v>218</v>
      </c>
      <c r="F186" s="42" t="s">
        <v>162</v>
      </c>
      <c r="G186" s="117">
        <v>39</v>
      </c>
      <c r="H186" s="117">
        <v>5</v>
      </c>
      <c r="I186" s="284">
        <f t="shared" si="2"/>
        <v>89.699999999999989</v>
      </c>
    </row>
    <row r="187" spans="1:9" ht="15" customHeight="1" x14ac:dyDescent="0.2">
      <c r="A187" s="283" t="s">
        <v>370</v>
      </c>
      <c r="B187" s="97" t="s">
        <v>371</v>
      </c>
      <c r="C187" s="55">
        <v>2089</v>
      </c>
      <c r="D187" s="74" t="s">
        <v>158</v>
      </c>
      <c r="E187" s="131" t="s">
        <v>211</v>
      </c>
      <c r="F187" s="42" t="s">
        <v>163</v>
      </c>
      <c r="G187" s="117">
        <v>172</v>
      </c>
      <c r="H187" s="117">
        <v>167</v>
      </c>
      <c r="I187" s="284">
        <f t="shared" si="2"/>
        <v>395.59999999999997</v>
      </c>
    </row>
    <row r="188" spans="1:9" ht="15" customHeight="1" x14ac:dyDescent="0.2">
      <c r="A188" s="283" t="s">
        <v>917</v>
      </c>
      <c r="B188" s="97" t="s">
        <v>918</v>
      </c>
      <c r="C188" s="55">
        <v>480</v>
      </c>
      <c r="D188" s="74" t="s">
        <v>996</v>
      </c>
      <c r="E188" s="287">
        <v>247103765</v>
      </c>
      <c r="F188" s="42" t="s">
        <v>162</v>
      </c>
      <c r="G188" s="117">
        <v>32</v>
      </c>
      <c r="H188" s="117">
        <v>29</v>
      </c>
      <c r="I188" s="284">
        <f t="shared" si="2"/>
        <v>73.599999999999994</v>
      </c>
    </row>
    <row r="189" spans="1:9" ht="15" customHeight="1" x14ac:dyDescent="0.2">
      <c r="A189" s="283" t="s">
        <v>448</v>
      </c>
      <c r="B189" s="97" t="s">
        <v>449</v>
      </c>
      <c r="C189" s="55">
        <v>742</v>
      </c>
      <c r="D189" s="74" t="s">
        <v>141</v>
      </c>
      <c r="E189" s="131">
        <v>247100589</v>
      </c>
      <c r="F189" s="42" t="s">
        <v>162</v>
      </c>
      <c r="G189" s="117">
        <v>3</v>
      </c>
      <c r="H189" s="117"/>
      <c r="I189" s="284">
        <f t="shared" si="2"/>
        <v>6.8999999999999995</v>
      </c>
    </row>
    <row r="190" spans="1:9" ht="15" customHeight="1" x14ac:dyDescent="0.2">
      <c r="A190" s="283" t="s">
        <v>1089</v>
      </c>
      <c r="B190" s="97" t="s">
        <v>1090</v>
      </c>
      <c r="C190" s="55">
        <v>226</v>
      </c>
      <c r="D190" s="74" t="s">
        <v>356</v>
      </c>
      <c r="E190" s="287">
        <v>247104136</v>
      </c>
      <c r="F190" s="42" t="s">
        <v>162</v>
      </c>
      <c r="G190" s="117">
        <v>12</v>
      </c>
      <c r="H190" s="117">
        <v>12</v>
      </c>
      <c r="I190" s="284">
        <f t="shared" si="2"/>
        <v>27.599999999999998</v>
      </c>
    </row>
    <row r="191" spans="1:9" ht="15" customHeight="1" x14ac:dyDescent="0.2">
      <c r="A191" s="283" t="s">
        <v>717</v>
      </c>
      <c r="B191" s="97" t="s">
        <v>718</v>
      </c>
      <c r="C191" s="55">
        <v>642</v>
      </c>
      <c r="D191" s="74" t="s">
        <v>872</v>
      </c>
      <c r="E191" s="131" t="s">
        <v>684</v>
      </c>
      <c r="F191" s="42" t="s">
        <v>162</v>
      </c>
      <c r="G191" s="117">
        <v>304</v>
      </c>
      <c r="H191" s="117">
        <v>302</v>
      </c>
      <c r="I191" s="284">
        <f t="shared" si="2"/>
        <v>699.19999999999993</v>
      </c>
    </row>
    <row r="192" spans="1:9" ht="15" customHeight="1" x14ac:dyDescent="0.2">
      <c r="A192" s="283" t="s">
        <v>899</v>
      </c>
      <c r="B192" s="97" t="s">
        <v>900</v>
      </c>
      <c r="C192" s="55">
        <v>364</v>
      </c>
      <c r="D192" s="74" t="s">
        <v>872</v>
      </c>
      <c r="E192" s="131" t="s">
        <v>684</v>
      </c>
      <c r="F192" s="42" t="s">
        <v>162</v>
      </c>
      <c r="G192" s="117">
        <v>190</v>
      </c>
      <c r="H192" s="117">
        <v>190</v>
      </c>
      <c r="I192" s="284">
        <f t="shared" si="2"/>
        <v>436.99999999999994</v>
      </c>
    </row>
    <row r="193" spans="1:9" ht="15" customHeight="1" x14ac:dyDescent="0.2">
      <c r="A193" s="283" t="s">
        <v>1115</v>
      </c>
      <c r="B193" s="97" t="s">
        <v>1116</v>
      </c>
      <c r="C193" s="55">
        <v>188</v>
      </c>
      <c r="D193" s="74" t="s">
        <v>1296</v>
      </c>
      <c r="E193" s="131" t="s">
        <v>156</v>
      </c>
      <c r="F193" s="42" t="s">
        <v>162</v>
      </c>
      <c r="G193" s="117">
        <v>113</v>
      </c>
      <c r="H193" s="117">
        <v>55</v>
      </c>
      <c r="I193" s="284">
        <f t="shared" si="2"/>
        <v>259.89999999999998</v>
      </c>
    </row>
    <row r="194" spans="1:9" ht="15" customHeight="1" x14ac:dyDescent="0.2">
      <c r="A194" s="283" t="s">
        <v>38</v>
      </c>
      <c r="B194" s="97" t="s">
        <v>39</v>
      </c>
      <c r="C194" s="55">
        <v>677</v>
      </c>
      <c r="D194" s="74" t="s">
        <v>39</v>
      </c>
      <c r="E194" s="131" t="s">
        <v>38</v>
      </c>
      <c r="F194" s="42" t="s">
        <v>163</v>
      </c>
      <c r="G194" s="117">
        <v>210</v>
      </c>
      <c r="H194" s="117">
        <v>198</v>
      </c>
      <c r="I194" s="284">
        <f t="shared" si="2"/>
        <v>482.99999999999994</v>
      </c>
    </row>
    <row r="195" spans="1:9" ht="15" customHeight="1" x14ac:dyDescent="0.2">
      <c r="A195" s="283" t="s">
        <v>741</v>
      </c>
      <c r="B195" s="97" t="s">
        <v>742</v>
      </c>
      <c r="C195" s="55">
        <v>238</v>
      </c>
      <c r="D195" s="74" t="s">
        <v>157</v>
      </c>
      <c r="E195" s="131" t="s">
        <v>533</v>
      </c>
      <c r="F195" s="42" t="s">
        <v>162</v>
      </c>
      <c r="G195" s="117">
        <v>5</v>
      </c>
      <c r="H195" s="117">
        <v>3</v>
      </c>
      <c r="I195" s="284">
        <f t="shared" ref="I195:I258" si="3">(G195*2.3)</f>
        <v>11.5</v>
      </c>
    </row>
    <row r="196" spans="1:9" ht="15" customHeight="1" x14ac:dyDescent="0.2">
      <c r="A196" s="283" t="s">
        <v>386</v>
      </c>
      <c r="B196" s="97" t="s">
        <v>387</v>
      </c>
      <c r="C196" s="55">
        <v>2324</v>
      </c>
      <c r="D196" s="74" t="s">
        <v>141</v>
      </c>
      <c r="E196" s="131">
        <v>247100589</v>
      </c>
      <c r="F196" s="42" t="s">
        <v>162</v>
      </c>
      <c r="G196" s="117"/>
      <c r="H196" s="117"/>
      <c r="I196" s="284">
        <f t="shared" si="3"/>
        <v>0</v>
      </c>
    </row>
    <row r="197" spans="1:9" ht="15" customHeight="1" x14ac:dyDescent="0.2">
      <c r="A197" s="283" t="s">
        <v>1159</v>
      </c>
      <c r="B197" s="97" t="s">
        <v>1160</v>
      </c>
      <c r="C197" s="55">
        <v>44</v>
      </c>
      <c r="D197" s="74" t="s">
        <v>799</v>
      </c>
      <c r="E197" s="291">
        <v>200040053</v>
      </c>
      <c r="F197" s="42" t="s">
        <v>163</v>
      </c>
      <c r="G197" s="117">
        <v>20</v>
      </c>
      <c r="H197" s="117">
        <v>16</v>
      </c>
      <c r="I197" s="284">
        <f t="shared" si="3"/>
        <v>46</v>
      </c>
    </row>
    <row r="198" spans="1:9" ht="15" customHeight="1" x14ac:dyDescent="0.2">
      <c r="A198" s="283" t="s">
        <v>445</v>
      </c>
      <c r="B198" s="97" t="s">
        <v>1482</v>
      </c>
      <c r="C198" s="55">
        <v>1030</v>
      </c>
      <c r="D198" s="74" t="s">
        <v>141</v>
      </c>
      <c r="E198" s="131">
        <v>247100589</v>
      </c>
      <c r="F198" s="42" t="s">
        <v>162</v>
      </c>
      <c r="G198" s="117">
        <v>32</v>
      </c>
      <c r="H198" s="117">
        <v>30</v>
      </c>
      <c r="I198" s="284">
        <f t="shared" si="3"/>
        <v>73.599999999999994</v>
      </c>
    </row>
    <row r="199" spans="1:9" ht="15" customHeight="1" x14ac:dyDescent="0.2">
      <c r="A199" s="283" t="s">
        <v>649</v>
      </c>
      <c r="B199" s="97" t="s">
        <v>650</v>
      </c>
      <c r="C199" s="55">
        <v>658</v>
      </c>
      <c r="D199" s="74" t="s">
        <v>205</v>
      </c>
      <c r="E199" s="131" t="s">
        <v>206</v>
      </c>
      <c r="F199" s="42" t="s">
        <v>162</v>
      </c>
      <c r="G199" s="117">
        <v>378</v>
      </c>
      <c r="H199" s="117">
        <v>343</v>
      </c>
      <c r="I199" s="284">
        <f t="shared" si="3"/>
        <v>869.4</v>
      </c>
    </row>
    <row r="200" spans="1:9" ht="15" customHeight="1" x14ac:dyDescent="0.2">
      <c r="A200" s="283" t="s">
        <v>813</v>
      </c>
      <c r="B200" s="97" t="s">
        <v>814</v>
      </c>
      <c r="C200" s="55">
        <v>242</v>
      </c>
      <c r="D200" s="74" t="s">
        <v>872</v>
      </c>
      <c r="E200" s="131" t="s">
        <v>684</v>
      </c>
      <c r="F200" s="42" t="s">
        <v>162</v>
      </c>
      <c r="G200" s="117">
        <v>137</v>
      </c>
      <c r="H200" s="117">
        <v>137</v>
      </c>
      <c r="I200" s="284">
        <f t="shared" si="3"/>
        <v>315.09999999999997</v>
      </c>
    </row>
    <row r="201" spans="1:9" ht="15" customHeight="1" x14ac:dyDescent="0.2">
      <c r="A201" s="283" t="s">
        <v>251</v>
      </c>
      <c r="B201" s="97" t="s">
        <v>252</v>
      </c>
      <c r="C201" s="55">
        <v>298</v>
      </c>
      <c r="D201" s="74" t="s">
        <v>205</v>
      </c>
      <c r="E201" s="131" t="s">
        <v>206</v>
      </c>
      <c r="F201" s="42" t="s">
        <v>162</v>
      </c>
      <c r="G201" s="117">
        <v>169</v>
      </c>
      <c r="H201" s="117">
        <v>168</v>
      </c>
      <c r="I201" s="284">
        <f t="shared" si="3"/>
        <v>388.7</v>
      </c>
    </row>
    <row r="202" spans="1:9" ht="15" customHeight="1" x14ac:dyDescent="0.2">
      <c r="A202" s="283" t="s">
        <v>277</v>
      </c>
      <c r="B202" s="97" t="s">
        <v>278</v>
      </c>
      <c r="C202" s="55">
        <v>233</v>
      </c>
      <c r="D202" s="74" t="s">
        <v>47</v>
      </c>
      <c r="E202" s="131" t="s">
        <v>186</v>
      </c>
      <c r="F202" s="42" t="s">
        <v>162</v>
      </c>
      <c r="G202" s="117">
        <v>133</v>
      </c>
      <c r="H202" s="117">
        <v>134</v>
      </c>
      <c r="I202" s="284">
        <f t="shared" si="3"/>
        <v>305.89999999999998</v>
      </c>
    </row>
    <row r="203" spans="1:9" ht="15" customHeight="1" x14ac:dyDescent="0.2">
      <c r="A203" s="283" t="s">
        <v>973</v>
      </c>
      <c r="B203" s="97" t="s">
        <v>974</v>
      </c>
      <c r="C203" s="55">
        <v>775</v>
      </c>
      <c r="D203" s="74" t="s">
        <v>872</v>
      </c>
      <c r="E203" s="131" t="s">
        <v>684</v>
      </c>
      <c r="F203" s="42" t="s">
        <v>162</v>
      </c>
      <c r="G203" s="117">
        <v>251</v>
      </c>
      <c r="H203" s="117">
        <v>247</v>
      </c>
      <c r="I203" s="284">
        <f t="shared" si="3"/>
        <v>577.29999999999995</v>
      </c>
    </row>
    <row r="204" spans="1:9" ht="15" customHeight="1" x14ac:dyDescent="0.2">
      <c r="A204" s="283" t="s">
        <v>1407</v>
      </c>
      <c r="B204" s="97" t="s">
        <v>1408</v>
      </c>
      <c r="C204" s="55">
        <v>399</v>
      </c>
      <c r="D204" s="74" t="s">
        <v>1408</v>
      </c>
      <c r="E204" s="294" t="s">
        <v>1407</v>
      </c>
      <c r="F204" s="42" t="s">
        <v>162</v>
      </c>
      <c r="G204" s="117">
        <v>13</v>
      </c>
      <c r="H204" s="117">
        <v>13</v>
      </c>
      <c r="I204" s="284">
        <f t="shared" si="3"/>
        <v>29.9</v>
      </c>
    </row>
    <row r="205" spans="1:9" ht="15" customHeight="1" x14ac:dyDescent="0.2">
      <c r="A205" s="283" t="s">
        <v>935</v>
      </c>
      <c r="B205" s="97" t="s">
        <v>936</v>
      </c>
      <c r="C205" s="55">
        <v>1452</v>
      </c>
      <c r="D205" s="74" t="s">
        <v>55</v>
      </c>
      <c r="E205" s="131" t="s">
        <v>490</v>
      </c>
      <c r="F205" s="42" t="s">
        <v>163</v>
      </c>
      <c r="G205" s="117">
        <v>164</v>
      </c>
      <c r="H205" s="117">
        <v>138</v>
      </c>
      <c r="I205" s="284">
        <f t="shared" si="3"/>
        <v>377.2</v>
      </c>
    </row>
    <row r="206" spans="1:9" ht="15" customHeight="1" x14ac:dyDescent="0.2">
      <c r="A206" s="283" t="s">
        <v>983</v>
      </c>
      <c r="B206" s="97" t="s">
        <v>984</v>
      </c>
      <c r="C206" s="55">
        <v>552</v>
      </c>
      <c r="D206" s="74" t="s">
        <v>872</v>
      </c>
      <c r="E206" s="131" t="s">
        <v>684</v>
      </c>
      <c r="F206" s="42" t="s">
        <v>162</v>
      </c>
      <c r="G206" s="117">
        <v>129</v>
      </c>
      <c r="H206" s="117">
        <v>126</v>
      </c>
      <c r="I206" s="284">
        <f t="shared" si="3"/>
        <v>296.7</v>
      </c>
    </row>
    <row r="207" spans="1:9" ht="15" customHeight="1" x14ac:dyDescent="0.2">
      <c r="A207" s="283" t="s">
        <v>803</v>
      </c>
      <c r="B207" s="97" t="s">
        <v>804</v>
      </c>
      <c r="C207" s="55">
        <v>428</v>
      </c>
      <c r="D207" s="74" t="s">
        <v>10</v>
      </c>
      <c r="E207" s="286">
        <v>200040327</v>
      </c>
      <c r="F207" s="42" t="s">
        <v>162</v>
      </c>
      <c r="G207" s="117">
        <v>102</v>
      </c>
      <c r="H207" s="117">
        <v>8</v>
      </c>
      <c r="I207" s="284">
        <f t="shared" si="3"/>
        <v>234.6</v>
      </c>
    </row>
    <row r="208" spans="1:9" ht="15" customHeight="1" x14ac:dyDescent="0.2">
      <c r="A208" s="283" t="s">
        <v>305</v>
      </c>
      <c r="B208" s="97" t="s">
        <v>306</v>
      </c>
      <c r="C208" s="55">
        <v>2633</v>
      </c>
      <c r="D208" s="74" t="s">
        <v>141</v>
      </c>
      <c r="E208" s="131">
        <v>247100589</v>
      </c>
      <c r="F208" s="42" t="s">
        <v>162</v>
      </c>
      <c r="G208" s="117">
        <v>150</v>
      </c>
      <c r="H208" s="117"/>
      <c r="I208" s="284">
        <f t="shared" si="3"/>
        <v>345</v>
      </c>
    </row>
    <row r="209" spans="1:9" ht="15" customHeight="1" x14ac:dyDescent="0.2">
      <c r="A209" s="283" t="s">
        <v>765</v>
      </c>
      <c r="B209" s="97" t="s">
        <v>766</v>
      </c>
      <c r="C209" s="55">
        <v>213</v>
      </c>
      <c r="D209" s="74" t="s">
        <v>157</v>
      </c>
      <c r="E209" s="131" t="s">
        <v>533</v>
      </c>
      <c r="F209" s="42" t="s">
        <v>162</v>
      </c>
      <c r="G209" s="117">
        <v>3</v>
      </c>
      <c r="H209" s="117">
        <v>2</v>
      </c>
      <c r="I209" s="284">
        <f t="shared" si="3"/>
        <v>6.8999999999999995</v>
      </c>
    </row>
    <row r="210" spans="1:9" ht="15" customHeight="1" x14ac:dyDescent="0.2">
      <c r="A210" s="283" t="s">
        <v>1413</v>
      </c>
      <c r="B210" s="97" t="s">
        <v>1414</v>
      </c>
      <c r="C210" s="55">
        <v>140</v>
      </c>
      <c r="D210" s="74" t="s">
        <v>1296</v>
      </c>
      <c r="E210" s="131" t="s">
        <v>156</v>
      </c>
      <c r="F210" s="42" t="s">
        <v>162</v>
      </c>
      <c r="G210" s="117">
        <v>83</v>
      </c>
      <c r="H210" s="117">
        <v>74</v>
      </c>
      <c r="I210" s="284">
        <f t="shared" si="3"/>
        <v>190.89999999999998</v>
      </c>
    </row>
    <row r="211" spans="1:9" ht="15" customHeight="1" x14ac:dyDescent="0.2">
      <c r="A211" s="283" t="s">
        <v>1354</v>
      </c>
      <c r="B211" s="97" t="s">
        <v>1355</v>
      </c>
      <c r="C211" s="55">
        <v>642</v>
      </c>
      <c r="D211" s="74" t="s">
        <v>125</v>
      </c>
      <c r="E211" s="287">
        <v>200011823</v>
      </c>
      <c r="F211" s="42" t="s">
        <v>163</v>
      </c>
      <c r="G211" s="117">
        <v>193</v>
      </c>
      <c r="H211" s="117">
        <v>192</v>
      </c>
      <c r="I211" s="284">
        <f t="shared" si="3"/>
        <v>443.9</v>
      </c>
    </row>
    <row r="212" spans="1:9" ht="15" customHeight="1" x14ac:dyDescent="0.2">
      <c r="A212" s="283" t="s">
        <v>745</v>
      </c>
      <c r="B212" s="97" t="s">
        <v>746</v>
      </c>
      <c r="C212" s="55">
        <v>568</v>
      </c>
      <c r="D212" s="74" t="s">
        <v>996</v>
      </c>
      <c r="E212" s="287">
        <v>247103765</v>
      </c>
      <c r="F212" s="42" t="s">
        <v>162</v>
      </c>
      <c r="G212" s="117">
        <v>55</v>
      </c>
      <c r="H212" s="117">
        <v>49</v>
      </c>
      <c r="I212" s="284">
        <f t="shared" si="3"/>
        <v>126.49999999999999</v>
      </c>
    </row>
    <row r="213" spans="1:9" ht="15" customHeight="1" x14ac:dyDescent="0.2">
      <c r="A213" s="283" t="s">
        <v>1035</v>
      </c>
      <c r="B213" s="97" t="s">
        <v>1036</v>
      </c>
      <c r="C213" s="55">
        <v>506</v>
      </c>
      <c r="D213" s="74" t="s">
        <v>1170</v>
      </c>
      <c r="E213" s="287">
        <v>200030518</v>
      </c>
      <c r="F213" s="42" t="s">
        <v>163</v>
      </c>
      <c r="G213" s="117">
        <v>122</v>
      </c>
      <c r="H213" s="117">
        <v>122</v>
      </c>
      <c r="I213" s="284">
        <f t="shared" si="3"/>
        <v>280.59999999999997</v>
      </c>
    </row>
    <row r="214" spans="1:9" ht="15" customHeight="1" x14ac:dyDescent="0.2">
      <c r="A214" s="283" t="s">
        <v>540</v>
      </c>
      <c r="B214" s="97" t="s">
        <v>541</v>
      </c>
      <c r="C214" s="55">
        <v>3887</v>
      </c>
      <c r="D214" s="74" t="s">
        <v>141</v>
      </c>
      <c r="E214" s="131">
        <v>247100589</v>
      </c>
      <c r="F214" s="42" t="s">
        <v>162</v>
      </c>
      <c r="G214" s="117">
        <v>71</v>
      </c>
      <c r="H214" s="117"/>
      <c r="I214" s="284">
        <f t="shared" si="3"/>
        <v>163.29999999999998</v>
      </c>
    </row>
    <row r="215" spans="1:9" ht="15" customHeight="1" x14ac:dyDescent="0.2">
      <c r="A215" s="283" t="s">
        <v>805</v>
      </c>
      <c r="B215" s="97" t="s">
        <v>806</v>
      </c>
      <c r="C215" s="55">
        <v>929</v>
      </c>
      <c r="D215" s="74" t="s">
        <v>55</v>
      </c>
      <c r="E215" s="131" t="s">
        <v>490</v>
      </c>
      <c r="F215" s="42" t="s">
        <v>163</v>
      </c>
      <c r="G215" s="117">
        <v>80</v>
      </c>
      <c r="H215" s="117">
        <v>0</v>
      </c>
      <c r="I215" s="284">
        <f t="shared" si="3"/>
        <v>184</v>
      </c>
    </row>
    <row r="216" spans="1:9" ht="15" customHeight="1" x14ac:dyDescent="0.2">
      <c r="A216" s="283" t="s">
        <v>207</v>
      </c>
      <c r="B216" s="97" t="s">
        <v>208</v>
      </c>
      <c r="C216" s="55">
        <v>552</v>
      </c>
      <c r="D216" s="74" t="s">
        <v>9</v>
      </c>
      <c r="E216" s="289">
        <v>200040285</v>
      </c>
      <c r="F216" s="42" t="s">
        <v>163</v>
      </c>
      <c r="G216" s="117">
        <v>294</v>
      </c>
      <c r="H216" s="117">
        <v>290</v>
      </c>
      <c r="I216" s="284">
        <f t="shared" si="3"/>
        <v>676.19999999999993</v>
      </c>
    </row>
    <row r="217" spans="1:9" ht="15" customHeight="1" x14ac:dyDescent="0.2">
      <c r="A217" s="283" t="s">
        <v>1113</v>
      </c>
      <c r="B217" s="97" t="s">
        <v>1114</v>
      </c>
      <c r="C217" s="55">
        <v>82</v>
      </c>
      <c r="D217" s="74" t="s">
        <v>799</v>
      </c>
      <c r="E217" s="291">
        <v>200040053</v>
      </c>
      <c r="F217" s="42" t="s">
        <v>163</v>
      </c>
      <c r="G217" s="117">
        <v>54</v>
      </c>
      <c r="H217" s="117">
        <v>54</v>
      </c>
      <c r="I217" s="284">
        <f t="shared" si="3"/>
        <v>124.19999999999999</v>
      </c>
    </row>
    <row r="218" spans="1:9" ht="15" customHeight="1" x14ac:dyDescent="0.2">
      <c r="A218" s="283" t="s">
        <v>639</v>
      </c>
      <c r="B218" s="97" t="s">
        <v>640</v>
      </c>
      <c r="C218" s="55">
        <v>533</v>
      </c>
      <c r="D218" s="74" t="s">
        <v>157</v>
      </c>
      <c r="E218" s="131" t="s">
        <v>533</v>
      </c>
      <c r="F218" s="42" t="s">
        <v>162</v>
      </c>
      <c r="G218" s="117">
        <v>25</v>
      </c>
      <c r="H218" s="117">
        <v>18</v>
      </c>
      <c r="I218" s="284">
        <f t="shared" si="3"/>
        <v>57.499999999999993</v>
      </c>
    </row>
    <row r="219" spans="1:9" ht="15" customHeight="1" x14ac:dyDescent="0.2">
      <c r="A219" s="283" t="s">
        <v>1091</v>
      </c>
      <c r="B219" s="97" t="s">
        <v>1092</v>
      </c>
      <c r="C219" s="55">
        <v>34</v>
      </c>
      <c r="D219" s="74" t="s">
        <v>102</v>
      </c>
      <c r="E219" s="287"/>
      <c r="F219" s="42" t="s">
        <v>162</v>
      </c>
      <c r="G219" s="117">
        <v>0</v>
      </c>
      <c r="H219" s="117">
        <v>0</v>
      </c>
      <c r="I219" s="284">
        <f t="shared" si="3"/>
        <v>0</v>
      </c>
    </row>
    <row r="220" spans="1:9" ht="15" customHeight="1" x14ac:dyDescent="0.2">
      <c r="A220" s="283" t="s">
        <v>743</v>
      </c>
      <c r="B220" s="97" t="s">
        <v>744</v>
      </c>
      <c r="C220" s="55">
        <v>547</v>
      </c>
      <c r="D220" s="74" t="s">
        <v>1170</v>
      </c>
      <c r="E220" s="131">
        <v>200030518</v>
      </c>
      <c r="F220" s="42" t="s">
        <v>163</v>
      </c>
      <c r="G220" s="117">
        <v>178</v>
      </c>
      <c r="H220" s="117">
        <v>170</v>
      </c>
      <c r="I220" s="284">
        <f t="shared" si="3"/>
        <v>409.4</v>
      </c>
    </row>
    <row r="221" spans="1:9" ht="15" customHeight="1" x14ac:dyDescent="0.2">
      <c r="A221" s="283" t="s">
        <v>525</v>
      </c>
      <c r="B221" s="97" t="s">
        <v>526</v>
      </c>
      <c r="C221" s="55">
        <v>206</v>
      </c>
      <c r="D221" s="74" t="s">
        <v>205</v>
      </c>
      <c r="E221" s="131" t="s">
        <v>206</v>
      </c>
      <c r="F221" s="42" t="s">
        <v>162</v>
      </c>
      <c r="G221" s="117">
        <v>71</v>
      </c>
      <c r="H221" s="117">
        <v>65</v>
      </c>
      <c r="I221" s="284">
        <f t="shared" si="3"/>
        <v>163.29999999999998</v>
      </c>
    </row>
    <row r="222" spans="1:9" ht="15" customHeight="1" x14ac:dyDescent="0.2">
      <c r="A222" s="283" t="s">
        <v>1053</v>
      </c>
      <c r="B222" s="97" t="s">
        <v>1054</v>
      </c>
      <c r="C222" s="55">
        <v>250</v>
      </c>
      <c r="D222" s="74" t="s">
        <v>1424</v>
      </c>
      <c r="E222" s="131" t="s">
        <v>1055</v>
      </c>
      <c r="F222" s="42" t="s">
        <v>163</v>
      </c>
      <c r="G222" s="117">
        <v>106</v>
      </c>
      <c r="H222" s="117">
        <v>104</v>
      </c>
      <c r="I222" s="284">
        <f t="shared" si="3"/>
        <v>243.79999999999998</v>
      </c>
    </row>
    <row r="223" spans="1:9" ht="15" customHeight="1" x14ac:dyDescent="0.2">
      <c r="A223" s="283" t="s">
        <v>927</v>
      </c>
      <c r="B223" s="97" t="s">
        <v>928</v>
      </c>
      <c r="C223" s="55">
        <v>7618</v>
      </c>
      <c r="D223" s="74" t="s">
        <v>159</v>
      </c>
      <c r="E223" s="291" t="s">
        <v>676</v>
      </c>
      <c r="F223" s="42" t="s">
        <v>163</v>
      </c>
      <c r="G223" s="117">
        <v>202</v>
      </c>
      <c r="H223" s="117">
        <v>202</v>
      </c>
      <c r="I223" s="284">
        <f t="shared" si="3"/>
        <v>464.59999999999997</v>
      </c>
    </row>
    <row r="224" spans="1:9" ht="15" customHeight="1" x14ac:dyDescent="0.2">
      <c r="A224" s="283" t="s">
        <v>1037</v>
      </c>
      <c r="B224" s="97" t="s">
        <v>1038</v>
      </c>
      <c r="C224" s="55">
        <v>622</v>
      </c>
      <c r="D224" s="74" t="s">
        <v>1296</v>
      </c>
      <c r="E224" s="131" t="s">
        <v>156</v>
      </c>
      <c r="F224" s="42" t="s">
        <v>163</v>
      </c>
      <c r="G224" s="117">
        <v>114</v>
      </c>
      <c r="H224" s="117">
        <v>108</v>
      </c>
      <c r="I224" s="284">
        <f t="shared" si="3"/>
        <v>262.2</v>
      </c>
    </row>
    <row r="225" spans="1:9" ht="15" customHeight="1" x14ac:dyDescent="0.2">
      <c r="A225" s="283" t="s">
        <v>1209</v>
      </c>
      <c r="B225" s="97" t="s">
        <v>1210</v>
      </c>
      <c r="C225" s="55">
        <v>222</v>
      </c>
      <c r="D225" s="74" t="s">
        <v>160</v>
      </c>
      <c r="E225" s="131" t="s">
        <v>1133</v>
      </c>
      <c r="F225" s="42" t="s">
        <v>163</v>
      </c>
      <c r="G225" s="117">
        <v>66</v>
      </c>
      <c r="H225" s="117">
        <v>58</v>
      </c>
      <c r="I225" s="284">
        <f t="shared" si="3"/>
        <v>151.79999999999998</v>
      </c>
    </row>
    <row r="226" spans="1:9" ht="15" customHeight="1" x14ac:dyDescent="0.2">
      <c r="A226" s="283" t="s">
        <v>1266</v>
      </c>
      <c r="B226" s="97" t="s">
        <v>1267</v>
      </c>
      <c r="C226" s="55">
        <v>307</v>
      </c>
      <c r="D226" s="74" t="s">
        <v>160</v>
      </c>
      <c r="E226" s="131" t="s">
        <v>1133</v>
      </c>
      <c r="F226" s="42" t="s">
        <v>163</v>
      </c>
      <c r="G226" s="117">
        <v>20</v>
      </c>
      <c r="H226" s="117">
        <v>19</v>
      </c>
      <c r="I226" s="284">
        <f t="shared" si="3"/>
        <v>46</v>
      </c>
    </row>
    <row r="227" spans="1:9" ht="15" customHeight="1" x14ac:dyDescent="0.2">
      <c r="A227" s="283" t="s">
        <v>861</v>
      </c>
      <c r="B227" s="97" t="s">
        <v>862</v>
      </c>
      <c r="C227" s="55">
        <v>318</v>
      </c>
      <c r="D227" s="74" t="s">
        <v>872</v>
      </c>
      <c r="E227" s="131" t="s">
        <v>684</v>
      </c>
      <c r="F227" s="42" t="s">
        <v>162</v>
      </c>
      <c r="G227" s="117">
        <v>195</v>
      </c>
      <c r="H227" s="117">
        <v>191</v>
      </c>
      <c r="I227" s="284">
        <f t="shared" si="3"/>
        <v>448.49999999999994</v>
      </c>
    </row>
    <row r="228" spans="1:9" ht="15" customHeight="1" x14ac:dyDescent="0.2">
      <c r="A228" s="283" t="s">
        <v>1311</v>
      </c>
      <c r="B228" s="97" t="s">
        <v>1312</v>
      </c>
      <c r="C228" s="55">
        <v>2051</v>
      </c>
      <c r="D228" s="74" t="s">
        <v>101</v>
      </c>
      <c r="E228" s="131" t="s">
        <v>1313</v>
      </c>
      <c r="F228" s="42" t="s">
        <v>162</v>
      </c>
      <c r="G228" s="117">
        <v>104</v>
      </c>
      <c r="H228" s="117">
        <v>90</v>
      </c>
      <c r="I228" s="284">
        <f t="shared" si="3"/>
        <v>239.2</v>
      </c>
    </row>
    <row r="229" spans="1:9" ht="15" customHeight="1" x14ac:dyDescent="0.2">
      <c r="A229" s="283" t="s">
        <v>1223</v>
      </c>
      <c r="B229" s="97" t="s">
        <v>1224</v>
      </c>
      <c r="C229" s="55">
        <v>891</v>
      </c>
      <c r="D229" s="74" t="s">
        <v>1224</v>
      </c>
      <c r="E229" s="131" t="s">
        <v>1223</v>
      </c>
      <c r="F229" s="42" t="s">
        <v>162</v>
      </c>
      <c r="G229" s="117">
        <v>52</v>
      </c>
      <c r="H229" s="117">
        <v>47</v>
      </c>
      <c r="I229" s="284">
        <f t="shared" si="3"/>
        <v>119.6</v>
      </c>
    </row>
    <row r="230" spans="1:9" ht="15" customHeight="1" x14ac:dyDescent="0.2">
      <c r="A230" s="283" t="s">
        <v>174</v>
      </c>
      <c r="B230" s="97" t="s">
        <v>175</v>
      </c>
      <c r="C230" s="55">
        <v>540</v>
      </c>
      <c r="D230" s="74" t="s">
        <v>9</v>
      </c>
      <c r="E230" s="289">
        <v>200040285</v>
      </c>
      <c r="F230" s="42" t="s">
        <v>163</v>
      </c>
      <c r="G230" s="117">
        <v>50</v>
      </c>
      <c r="H230" s="117">
        <v>95</v>
      </c>
      <c r="I230" s="284">
        <f t="shared" si="3"/>
        <v>114.99999999999999</v>
      </c>
    </row>
    <row r="231" spans="1:9" ht="15" customHeight="1" x14ac:dyDescent="0.2">
      <c r="A231" s="283" t="s">
        <v>12</v>
      </c>
      <c r="B231" s="97" t="s">
        <v>13</v>
      </c>
      <c r="C231" s="55">
        <v>1016</v>
      </c>
      <c r="D231" s="74" t="s">
        <v>125</v>
      </c>
      <c r="E231" s="287">
        <v>200011823</v>
      </c>
      <c r="F231" s="42" t="s">
        <v>163</v>
      </c>
      <c r="G231" s="117">
        <v>345</v>
      </c>
      <c r="H231" s="117">
        <v>341</v>
      </c>
      <c r="I231" s="284">
        <f t="shared" si="3"/>
        <v>793.49999999999989</v>
      </c>
    </row>
    <row r="232" spans="1:9" ht="15" customHeight="1" x14ac:dyDescent="0.2">
      <c r="A232" s="283" t="s">
        <v>627</v>
      </c>
      <c r="B232" s="97" t="s">
        <v>628</v>
      </c>
      <c r="C232" s="55">
        <v>810</v>
      </c>
      <c r="D232" s="74" t="s">
        <v>1170</v>
      </c>
      <c r="E232" s="131">
        <v>200030518</v>
      </c>
      <c r="F232" s="42" t="s">
        <v>163</v>
      </c>
      <c r="G232" s="117">
        <v>149</v>
      </c>
      <c r="H232" s="117">
        <v>132</v>
      </c>
      <c r="I232" s="284">
        <f t="shared" si="3"/>
        <v>342.7</v>
      </c>
    </row>
    <row r="233" spans="1:9" ht="15" customHeight="1" x14ac:dyDescent="0.2">
      <c r="A233" s="283" t="s">
        <v>1217</v>
      </c>
      <c r="B233" s="97" t="s">
        <v>1218</v>
      </c>
      <c r="C233" s="55">
        <v>348</v>
      </c>
      <c r="D233" s="74" t="s">
        <v>1296</v>
      </c>
      <c r="E233" s="131" t="s">
        <v>156</v>
      </c>
      <c r="F233" s="42" t="s">
        <v>162</v>
      </c>
      <c r="G233" s="117">
        <v>91</v>
      </c>
      <c r="H233" s="117">
        <v>83</v>
      </c>
      <c r="I233" s="284">
        <f t="shared" si="3"/>
        <v>209.29999999999998</v>
      </c>
    </row>
    <row r="234" spans="1:9" ht="15" customHeight="1" x14ac:dyDescent="0.2">
      <c r="A234" s="283" t="s">
        <v>557</v>
      </c>
      <c r="B234" s="97" t="s">
        <v>558</v>
      </c>
      <c r="C234" s="55">
        <v>512</v>
      </c>
      <c r="D234" s="74" t="s">
        <v>141</v>
      </c>
      <c r="E234" s="131">
        <v>247100589</v>
      </c>
      <c r="F234" s="42" t="s">
        <v>162</v>
      </c>
      <c r="G234" s="117">
        <v>25</v>
      </c>
      <c r="H234" s="117"/>
      <c r="I234" s="284">
        <f t="shared" si="3"/>
        <v>57.499999999999993</v>
      </c>
    </row>
    <row r="235" spans="1:9" ht="15" customHeight="1" x14ac:dyDescent="0.2">
      <c r="A235" s="283" t="s">
        <v>853</v>
      </c>
      <c r="B235" s="97" t="s">
        <v>854</v>
      </c>
      <c r="C235" s="55">
        <v>550</v>
      </c>
      <c r="D235" s="74" t="s">
        <v>10</v>
      </c>
      <c r="E235" s="286">
        <v>200040327</v>
      </c>
      <c r="F235" s="42" t="s">
        <v>162</v>
      </c>
      <c r="G235" s="117">
        <v>60</v>
      </c>
      <c r="H235" s="117">
        <v>60</v>
      </c>
      <c r="I235" s="284">
        <f t="shared" si="3"/>
        <v>138</v>
      </c>
    </row>
    <row r="236" spans="1:9" ht="15" customHeight="1" x14ac:dyDescent="0.2">
      <c r="A236" s="283" t="s">
        <v>1129</v>
      </c>
      <c r="B236" s="97" t="s">
        <v>1130</v>
      </c>
      <c r="C236" s="55">
        <v>409</v>
      </c>
      <c r="D236" s="74" t="s">
        <v>872</v>
      </c>
      <c r="E236" s="131" t="s">
        <v>684</v>
      </c>
      <c r="F236" s="42" t="s">
        <v>162</v>
      </c>
      <c r="G236" s="117">
        <v>46</v>
      </c>
      <c r="H236" s="117">
        <v>46</v>
      </c>
      <c r="I236" s="284">
        <f t="shared" si="3"/>
        <v>105.8</v>
      </c>
    </row>
    <row r="237" spans="1:9" ht="15" customHeight="1" x14ac:dyDescent="0.2">
      <c r="A237" s="283" t="s">
        <v>939</v>
      </c>
      <c r="B237" s="97" t="s">
        <v>940</v>
      </c>
      <c r="C237" s="55">
        <v>433</v>
      </c>
      <c r="D237" s="74" t="s">
        <v>872</v>
      </c>
      <c r="E237" s="131" t="s">
        <v>684</v>
      </c>
      <c r="F237" s="42" t="s">
        <v>162</v>
      </c>
      <c r="G237" s="117">
        <v>226</v>
      </c>
      <c r="H237" s="117">
        <v>226</v>
      </c>
      <c r="I237" s="284">
        <f t="shared" si="3"/>
        <v>519.79999999999995</v>
      </c>
    </row>
    <row r="238" spans="1:9" ht="15" customHeight="1" x14ac:dyDescent="0.2">
      <c r="A238" s="283" t="s">
        <v>909</v>
      </c>
      <c r="B238" s="97" t="s">
        <v>910</v>
      </c>
      <c r="C238" s="55">
        <v>323</v>
      </c>
      <c r="D238" s="74" t="s">
        <v>996</v>
      </c>
      <c r="E238" s="287">
        <v>247103765</v>
      </c>
      <c r="F238" s="42" t="s">
        <v>162</v>
      </c>
      <c r="G238" s="117">
        <v>18</v>
      </c>
      <c r="H238" s="117">
        <v>20</v>
      </c>
      <c r="I238" s="284">
        <f t="shared" si="3"/>
        <v>41.4</v>
      </c>
    </row>
    <row r="239" spans="1:9" ht="15" customHeight="1" x14ac:dyDescent="0.2">
      <c r="A239" s="283" t="s">
        <v>713</v>
      </c>
      <c r="B239" s="97" t="s">
        <v>714</v>
      </c>
      <c r="C239" s="55">
        <v>253</v>
      </c>
      <c r="D239" s="74" t="s">
        <v>205</v>
      </c>
      <c r="E239" s="131" t="s">
        <v>206</v>
      </c>
      <c r="F239" s="42" t="s">
        <v>162</v>
      </c>
      <c r="G239" s="117">
        <v>147</v>
      </c>
      <c r="H239" s="117">
        <v>139</v>
      </c>
      <c r="I239" s="284">
        <f t="shared" si="3"/>
        <v>338.09999999999997</v>
      </c>
    </row>
    <row r="240" spans="1:9" ht="15" customHeight="1" x14ac:dyDescent="0.2">
      <c r="A240" s="283" t="s">
        <v>721</v>
      </c>
      <c r="B240" s="97" t="s">
        <v>722</v>
      </c>
      <c r="C240" s="55">
        <v>368</v>
      </c>
      <c r="D240" s="74" t="s">
        <v>157</v>
      </c>
      <c r="E240" s="131" t="s">
        <v>533</v>
      </c>
      <c r="F240" s="42" t="s">
        <v>162</v>
      </c>
      <c r="G240" s="117">
        <v>19</v>
      </c>
      <c r="H240" s="117">
        <v>18</v>
      </c>
      <c r="I240" s="284">
        <f t="shared" si="3"/>
        <v>43.699999999999996</v>
      </c>
    </row>
    <row r="241" spans="1:9" ht="15" customHeight="1" x14ac:dyDescent="0.2">
      <c r="A241" s="283" t="s">
        <v>937</v>
      </c>
      <c r="B241" s="97" t="s">
        <v>938</v>
      </c>
      <c r="C241" s="55">
        <v>722</v>
      </c>
      <c r="D241" s="74" t="s">
        <v>356</v>
      </c>
      <c r="E241" s="287">
        <v>247104136</v>
      </c>
      <c r="F241" s="42" t="s">
        <v>162</v>
      </c>
      <c r="G241" s="117">
        <v>79</v>
      </c>
      <c r="H241" s="117">
        <v>62</v>
      </c>
      <c r="I241" s="284">
        <f t="shared" si="3"/>
        <v>181.7</v>
      </c>
    </row>
    <row r="242" spans="1:9" ht="15" customHeight="1" x14ac:dyDescent="0.2">
      <c r="A242" s="283" t="s">
        <v>763</v>
      </c>
      <c r="B242" s="97" t="s">
        <v>764</v>
      </c>
      <c r="C242" s="55">
        <v>1046</v>
      </c>
      <c r="D242" s="74" t="s">
        <v>996</v>
      </c>
      <c r="E242" s="287">
        <v>247103765</v>
      </c>
      <c r="F242" s="42" t="s">
        <v>162</v>
      </c>
      <c r="G242" s="117">
        <v>36</v>
      </c>
      <c r="H242" s="117">
        <v>34</v>
      </c>
      <c r="I242" s="284">
        <f t="shared" si="3"/>
        <v>82.8</v>
      </c>
    </row>
    <row r="243" spans="1:9" ht="15" customHeight="1" x14ac:dyDescent="0.2">
      <c r="A243" s="283" t="s">
        <v>1260</v>
      </c>
      <c r="B243" s="97" t="s">
        <v>1261</v>
      </c>
      <c r="C243" s="55">
        <v>1112</v>
      </c>
      <c r="D243" s="74" t="s">
        <v>1261</v>
      </c>
      <c r="E243" s="131" t="s">
        <v>1260</v>
      </c>
      <c r="F243" s="42" t="s">
        <v>162</v>
      </c>
      <c r="G243" s="117">
        <v>42</v>
      </c>
      <c r="H243" s="117">
        <v>21</v>
      </c>
      <c r="I243" s="284">
        <f t="shared" si="3"/>
        <v>96.6</v>
      </c>
    </row>
    <row r="244" spans="1:9" ht="15" customHeight="1" x14ac:dyDescent="0.2">
      <c r="A244" s="283" t="s">
        <v>271</v>
      </c>
      <c r="B244" s="97" t="s">
        <v>272</v>
      </c>
      <c r="C244" s="55">
        <v>637</v>
      </c>
      <c r="D244" s="74" t="s">
        <v>9</v>
      </c>
      <c r="E244" s="289">
        <v>200040285</v>
      </c>
      <c r="F244" s="42" t="s">
        <v>163</v>
      </c>
      <c r="G244" s="117">
        <v>146</v>
      </c>
      <c r="H244" s="117">
        <v>121</v>
      </c>
      <c r="I244" s="284">
        <f t="shared" si="3"/>
        <v>335.79999999999995</v>
      </c>
    </row>
    <row r="245" spans="1:9" ht="15" customHeight="1" x14ac:dyDescent="0.2">
      <c r="A245" s="283" t="s">
        <v>783</v>
      </c>
      <c r="B245" s="97" t="s">
        <v>784</v>
      </c>
      <c r="C245" s="55">
        <v>394</v>
      </c>
      <c r="D245" s="74" t="s">
        <v>996</v>
      </c>
      <c r="E245" s="287">
        <v>247103765</v>
      </c>
      <c r="F245" s="42" t="s">
        <v>162</v>
      </c>
      <c r="G245" s="117">
        <v>15</v>
      </c>
      <c r="H245" s="117">
        <v>15</v>
      </c>
      <c r="I245" s="284">
        <f t="shared" si="3"/>
        <v>34.5</v>
      </c>
    </row>
    <row r="246" spans="1:9" ht="15" customHeight="1" x14ac:dyDescent="0.2">
      <c r="A246" s="283" t="s">
        <v>566</v>
      </c>
      <c r="B246" s="97" t="s">
        <v>567</v>
      </c>
      <c r="C246" s="55">
        <v>928</v>
      </c>
      <c r="D246" s="74" t="s">
        <v>141</v>
      </c>
      <c r="E246" s="131">
        <v>247100589</v>
      </c>
      <c r="F246" s="42" t="s">
        <v>162</v>
      </c>
      <c r="G246" s="117">
        <v>1</v>
      </c>
      <c r="H246" s="117">
        <v>1</v>
      </c>
      <c r="I246" s="284">
        <f t="shared" si="3"/>
        <v>2.2999999999999998</v>
      </c>
    </row>
    <row r="247" spans="1:9" ht="15" customHeight="1" x14ac:dyDescent="0.2">
      <c r="A247" s="283" t="s">
        <v>243</v>
      </c>
      <c r="B247" s="97" t="s">
        <v>244</v>
      </c>
      <c r="C247" s="55">
        <v>132</v>
      </c>
      <c r="D247" s="74" t="s">
        <v>205</v>
      </c>
      <c r="E247" s="131" t="s">
        <v>206</v>
      </c>
      <c r="F247" s="42" t="s">
        <v>162</v>
      </c>
      <c r="G247" s="117">
        <v>118</v>
      </c>
      <c r="H247" s="117">
        <v>117</v>
      </c>
      <c r="I247" s="284">
        <f t="shared" si="3"/>
        <v>271.39999999999998</v>
      </c>
    </row>
    <row r="248" spans="1:9" ht="15" customHeight="1" x14ac:dyDescent="0.2">
      <c r="A248" s="283" t="s">
        <v>843</v>
      </c>
      <c r="B248" s="97" t="s">
        <v>844</v>
      </c>
      <c r="C248" s="55">
        <v>194</v>
      </c>
      <c r="D248" s="74" t="s">
        <v>1170</v>
      </c>
      <c r="E248" s="287">
        <v>200030518</v>
      </c>
      <c r="F248" s="42" t="s">
        <v>163</v>
      </c>
      <c r="G248" s="117">
        <v>47</v>
      </c>
      <c r="H248" s="117">
        <v>45</v>
      </c>
      <c r="I248" s="284">
        <f t="shared" si="3"/>
        <v>108.1</v>
      </c>
    </row>
    <row r="249" spans="1:9" ht="15" customHeight="1" x14ac:dyDescent="0.2">
      <c r="A249" s="283" t="s">
        <v>635</v>
      </c>
      <c r="B249" s="97" t="s">
        <v>636</v>
      </c>
      <c r="C249" s="55">
        <v>573</v>
      </c>
      <c r="D249" s="74" t="s">
        <v>205</v>
      </c>
      <c r="E249" s="131" t="s">
        <v>206</v>
      </c>
      <c r="F249" s="42" t="s">
        <v>162</v>
      </c>
      <c r="G249" s="117">
        <v>118</v>
      </c>
      <c r="H249" s="117">
        <v>115</v>
      </c>
      <c r="I249" s="284">
        <f t="shared" si="3"/>
        <v>271.39999999999998</v>
      </c>
    </row>
    <row r="250" spans="1:9" ht="15" customHeight="1" x14ac:dyDescent="0.2">
      <c r="A250" s="283" t="s">
        <v>329</v>
      </c>
      <c r="B250" s="97" t="s">
        <v>330</v>
      </c>
      <c r="C250" s="55">
        <v>616</v>
      </c>
      <c r="D250" s="74" t="s">
        <v>141</v>
      </c>
      <c r="E250" s="131">
        <v>247100589</v>
      </c>
      <c r="F250" s="42" t="s">
        <v>162</v>
      </c>
      <c r="G250" s="117">
        <v>9</v>
      </c>
      <c r="H250" s="117"/>
      <c r="I250" s="284">
        <f t="shared" si="3"/>
        <v>20.7</v>
      </c>
    </row>
    <row r="251" spans="1:9" ht="15" customHeight="1" x14ac:dyDescent="0.2">
      <c r="A251" s="283" t="s">
        <v>1434</v>
      </c>
      <c r="B251" s="97" t="s">
        <v>1435</v>
      </c>
      <c r="C251" s="55">
        <v>517</v>
      </c>
      <c r="D251" s="74" t="s">
        <v>130</v>
      </c>
      <c r="E251" s="131" t="s">
        <v>129</v>
      </c>
      <c r="F251" s="42" t="s">
        <v>162</v>
      </c>
      <c r="G251" s="117">
        <v>69</v>
      </c>
      <c r="H251" s="117">
        <v>69</v>
      </c>
      <c r="I251" s="284">
        <f t="shared" si="3"/>
        <v>158.69999999999999</v>
      </c>
    </row>
    <row r="252" spans="1:9" ht="15" customHeight="1" x14ac:dyDescent="0.2">
      <c r="A252" s="283" t="s">
        <v>1467</v>
      </c>
      <c r="B252" s="97" t="s">
        <v>1468</v>
      </c>
      <c r="C252" s="55">
        <v>355</v>
      </c>
      <c r="D252" s="74" t="s">
        <v>125</v>
      </c>
      <c r="E252" s="287">
        <v>200011823</v>
      </c>
      <c r="F252" s="42" t="s">
        <v>163</v>
      </c>
      <c r="G252" s="117">
        <v>157</v>
      </c>
      <c r="H252" s="117">
        <v>157</v>
      </c>
      <c r="I252" s="284">
        <f t="shared" si="3"/>
        <v>361.09999999999997</v>
      </c>
    </row>
    <row r="253" spans="1:9" ht="15" customHeight="1" x14ac:dyDescent="0.2">
      <c r="A253" s="283" t="s">
        <v>905</v>
      </c>
      <c r="B253" s="97" t="s">
        <v>906</v>
      </c>
      <c r="C253" s="55">
        <v>619</v>
      </c>
      <c r="D253" s="74" t="s">
        <v>872</v>
      </c>
      <c r="E253" s="131" t="s">
        <v>684</v>
      </c>
      <c r="F253" s="42" t="s">
        <v>162</v>
      </c>
      <c r="G253" s="117">
        <v>303</v>
      </c>
      <c r="H253" s="117">
        <v>303</v>
      </c>
      <c r="I253" s="284">
        <f t="shared" si="3"/>
        <v>696.9</v>
      </c>
    </row>
    <row r="254" spans="1:9" ht="15" customHeight="1" x14ac:dyDescent="0.2">
      <c r="A254" s="283" t="s">
        <v>234</v>
      </c>
      <c r="B254" s="97" t="s">
        <v>238</v>
      </c>
      <c r="C254" s="55">
        <v>181</v>
      </c>
      <c r="D254" s="74" t="s">
        <v>47</v>
      </c>
      <c r="E254" s="131" t="s">
        <v>186</v>
      </c>
      <c r="F254" s="42" t="s">
        <v>162</v>
      </c>
      <c r="G254" s="117">
        <v>108</v>
      </c>
      <c r="H254" s="117">
        <v>105</v>
      </c>
      <c r="I254" s="284">
        <f t="shared" si="3"/>
        <v>248.39999999999998</v>
      </c>
    </row>
    <row r="255" spans="1:9" ht="15" customHeight="1" x14ac:dyDescent="0.2">
      <c r="A255" s="283" t="s">
        <v>781</v>
      </c>
      <c r="B255" s="97" t="s">
        <v>782</v>
      </c>
      <c r="C255" s="55">
        <v>6840</v>
      </c>
      <c r="D255" s="74" t="s">
        <v>872</v>
      </c>
      <c r="E255" s="131" t="s">
        <v>684</v>
      </c>
      <c r="F255" s="42" t="s">
        <v>162</v>
      </c>
      <c r="G255" s="117">
        <v>285</v>
      </c>
      <c r="H255" s="117">
        <v>285</v>
      </c>
      <c r="I255" s="284">
        <f t="shared" si="3"/>
        <v>655.5</v>
      </c>
    </row>
    <row r="256" spans="1:9" ht="15" customHeight="1" x14ac:dyDescent="0.2">
      <c r="A256" s="283" t="s">
        <v>1152</v>
      </c>
      <c r="B256" s="97" t="s">
        <v>1153</v>
      </c>
      <c r="C256" s="55">
        <v>335</v>
      </c>
      <c r="D256" s="74" t="s">
        <v>1296</v>
      </c>
      <c r="E256" s="131" t="s">
        <v>156</v>
      </c>
      <c r="F256" s="42" t="s">
        <v>162</v>
      </c>
      <c r="G256" s="117">
        <v>44</v>
      </c>
      <c r="H256" s="117">
        <v>42</v>
      </c>
      <c r="I256" s="284">
        <f t="shared" si="3"/>
        <v>101.19999999999999</v>
      </c>
    </row>
    <row r="257" spans="1:9" ht="15" customHeight="1" x14ac:dyDescent="0.2">
      <c r="A257" s="283" t="s">
        <v>170</v>
      </c>
      <c r="B257" s="99" t="s">
        <v>171</v>
      </c>
      <c r="C257" s="55">
        <v>367</v>
      </c>
      <c r="D257" s="74" t="s">
        <v>9</v>
      </c>
      <c r="E257" s="289">
        <v>200040285</v>
      </c>
      <c r="F257" s="42" t="s">
        <v>163</v>
      </c>
      <c r="G257" s="117">
        <v>163</v>
      </c>
      <c r="H257" s="117">
        <v>100</v>
      </c>
      <c r="I257" s="284">
        <f t="shared" si="3"/>
        <v>374.9</v>
      </c>
    </row>
    <row r="258" spans="1:9" ht="15" customHeight="1" x14ac:dyDescent="0.2">
      <c r="A258" s="283" t="s">
        <v>1121</v>
      </c>
      <c r="B258" s="97" t="s">
        <v>1122</v>
      </c>
      <c r="C258" s="55">
        <v>994</v>
      </c>
      <c r="D258" s="74" t="s">
        <v>90</v>
      </c>
      <c r="E258" s="131" t="s">
        <v>1080</v>
      </c>
      <c r="F258" s="42" t="s">
        <v>162</v>
      </c>
      <c r="G258" s="117">
        <v>3</v>
      </c>
      <c r="H258" s="117">
        <v>3</v>
      </c>
      <c r="I258" s="284">
        <f t="shared" si="3"/>
        <v>6.8999999999999995</v>
      </c>
    </row>
    <row r="259" spans="1:9" ht="15" customHeight="1" x14ac:dyDescent="0.2">
      <c r="A259" s="283" t="s">
        <v>1219</v>
      </c>
      <c r="B259" s="97" t="s">
        <v>1220</v>
      </c>
      <c r="C259" s="55">
        <v>355</v>
      </c>
      <c r="D259" s="74" t="s">
        <v>799</v>
      </c>
      <c r="E259" s="291">
        <v>200040053</v>
      </c>
      <c r="F259" s="42" t="s">
        <v>163</v>
      </c>
      <c r="G259" s="117">
        <v>125</v>
      </c>
      <c r="H259" s="117">
        <v>148</v>
      </c>
      <c r="I259" s="284">
        <f t="shared" ref="I259:I322" si="4">(G259*2.3)</f>
        <v>287.5</v>
      </c>
    </row>
    <row r="260" spans="1:9" ht="15" customHeight="1" x14ac:dyDescent="0.2">
      <c r="A260" s="283" t="s">
        <v>633</v>
      </c>
      <c r="B260" s="97" t="s">
        <v>634</v>
      </c>
      <c r="C260" s="55">
        <v>1935</v>
      </c>
      <c r="D260" s="74" t="s">
        <v>141</v>
      </c>
      <c r="E260" s="131">
        <v>247100589</v>
      </c>
      <c r="F260" s="42" t="s">
        <v>162</v>
      </c>
      <c r="G260" s="117">
        <v>30</v>
      </c>
      <c r="H260" s="117">
        <v>30</v>
      </c>
      <c r="I260" s="284">
        <f t="shared" si="4"/>
        <v>69</v>
      </c>
    </row>
    <row r="261" spans="1:9" ht="15" customHeight="1" x14ac:dyDescent="0.2">
      <c r="A261" s="283" t="s">
        <v>1381</v>
      </c>
      <c r="B261" s="97" t="s">
        <v>133</v>
      </c>
      <c r="C261" s="55">
        <v>33981</v>
      </c>
      <c r="D261" s="74" t="s">
        <v>101</v>
      </c>
      <c r="E261" s="131" t="s">
        <v>1313</v>
      </c>
      <c r="F261" s="42" t="s">
        <v>162</v>
      </c>
      <c r="G261" s="117">
        <v>59</v>
      </c>
      <c r="H261" s="117">
        <v>38</v>
      </c>
      <c r="I261" s="284">
        <f t="shared" si="4"/>
        <v>135.69999999999999</v>
      </c>
    </row>
    <row r="262" spans="1:9" ht="15" customHeight="1" x14ac:dyDescent="0.2">
      <c r="A262" s="283" t="s">
        <v>14</v>
      </c>
      <c r="B262" s="97" t="s">
        <v>16</v>
      </c>
      <c r="C262" s="55">
        <v>154</v>
      </c>
      <c r="D262" s="74" t="s">
        <v>125</v>
      </c>
      <c r="E262" s="287">
        <v>200011823</v>
      </c>
      <c r="F262" s="42" t="s">
        <v>163</v>
      </c>
      <c r="G262" s="117">
        <v>100</v>
      </c>
      <c r="H262" s="117">
        <v>100</v>
      </c>
      <c r="I262" s="284">
        <f t="shared" si="4"/>
        <v>229.99999999999997</v>
      </c>
    </row>
    <row r="263" spans="1:9" ht="15" customHeight="1" x14ac:dyDescent="0.2">
      <c r="A263" s="283" t="s">
        <v>969</v>
      </c>
      <c r="B263" s="97" t="s">
        <v>970</v>
      </c>
      <c r="C263" s="55">
        <v>251</v>
      </c>
      <c r="D263" s="74" t="s">
        <v>10</v>
      </c>
      <c r="E263" s="286">
        <v>200040327</v>
      </c>
      <c r="F263" s="42" t="s">
        <v>162</v>
      </c>
      <c r="G263" s="117">
        <v>10</v>
      </c>
      <c r="H263" s="117">
        <v>8</v>
      </c>
      <c r="I263" s="284">
        <f t="shared" si="4"/>
        <v>23</v>
      </c>
    </row>
    <row r="264" spans="1:9" ht="15" customHeight="1" x14ac:dyDescent="0.2">
      <c r="A264" s="283" t="s">
        <v>749</v>
      </c>
      <c r="B264" s="97" t="s">
        <v>750</v>
      </c>
      <c r="C264" s="55">
        <v>300</v>
      </c>
      <c r="D264" s="74" t="s">
        <v>1170</v>
      </c>
      <c r="E264" s="287">
        <v>200030518</v>
      </c>
      <c r="F264" s="42" t="s">
        <v>163</v>
      </c>
      <c r="G264" s="117">
        <v>117</v>
      </c>
      <c r="H264" s="117">
        <v>111</v>
      </c>
      <c r="I264" s="284">
        <f t="shared" si="4"/>
        <v>269.09999999999997</v>
      </c>
    </row>
    <row r="265" spans="1:9" ht="15" customHeight="1" x14ac:dyDescent="0.2">
      <c r="A265" s="283" t="s">
        <v>961</v>
      </c>
      <c r="B265" s="97" t="s">
        <v>962</v>
      </c>
      <c r="C265" s="55">
        <v>405</v>
      </c>
      <c r="D265" s="74" t="s">
        <v>996</v>
      </c>
      <c r="E265" s="287">
        <v>247103765</v>
      </c>
      <c r="F265" s="42" t="s">
        <v>162</v>
      </c>
      <c r="G265" s="117">
        <v>3</v>
      </c>
      <c r="H265" s="117">
        <v>3</v>
      </c>
      <c r="I265" s="284">
        <f t="shared" si="4"/>
        <v>6.8999999999999995</v>
      </c>
    </row>
    <row r="266" spans="1:9" ht="15" customHeight="1" x14ac:dyDescent="0.2">
      <c r="A266" s="283" t="s">
        <v>1430</v>
      </c>
      <c r="B266" s="97" t="s">
        <v>1431</v>
      </c>
      <c r="C266" s="55">
        <v>1911</v>
      </c>
      <c r="D266" s="74" t="s">
        <v>125</v>
      </c>
      <c r="E266" s="287">
        <v>200011823</v>
      </c>
      <c r="F266" s="42" t="s">
        <v>163</v>
      </c>
      <c r="G266" s="117">
        <v>51</v>
      </c>
      <c r="H266" s="117">
        <v>49</v>
      </c>
      <c r="I266" s="284">
        <f t="shared" si="4"/>
        <v>117.3</v>
      </c>
    </row>
    <row r="267" spans="1:9" ht="15" customHeight="1" x14ac:dyDescent="0.2">
      <c r="A267" s="283" t="s">
        <v>1235</v>
      </c>
      <c r="B267" s="97" t="s">
        <v>1236</v>
      </c>
      <c r="C267" s="55">
        <v>125</v>
      </c>
      <c r="D267" s="74" t="s">
        <v>799</v>
      </c>
      <c r="E267" s="291">
        <v>200040053</v>
      </c>
      <c r="F267" s="42" t="s">
        <v>163</v>
      </c>
      <c r="G267" s="117">
        <v>77</v>
      </c>
      <c r="H267" s="117">
        <v>80</v>
      </c>
      <c r="I267" s="284">
        <f t="shared" si="4"/>
        <v>177.1</v>
      </c>
    </row>
    <row r="268" spans="1:9" ht="15" customHeight="1" x14ac:dyDescent="0.2">
      <c r="A268" s="283" t="s">
        <v>655</v>
      </c>
      <c r="B268" s="97" t="s">
        <v>656</v>
      </c>
      <c r="C268" s="55">
        <v>676</v>
      </c>
      <c r="D268" s="74" t="s">
        <v>157</v>
      </c>
      <c r="E268" s="131" t="s">
        <v>533</v>
      </c>
      <c r="F268" s="42" t="s">
        <v>162</v>
      </c>
      <c r="G268" s="117">
        <v>82</v>
      </c>
      <c r="H268" s="117">
        <v>70</v>
      </c>
      <c r="I268" s="284">
        <f t="shared" si="4"/>
        <v>188.6</v>
      </c>
    </row>
    <row r="269" spans="1:9" ht="15" customHeight="1" x14ac:dyDescent="0.2">
      <c r="A269" s="283" t="s">
        <v>731</v>
      </c>
      <c r="B269" s="97" t="s">
        <v>732</v>
      </c>
      <c r="C269" s="55">
        <v>155</v>
      </c>
      <c r="D269" s="74" t="s">
        <v>55</v>
      </c>
      <c r="E269" s="131" t="s">
        <v>490</v>
      </c>
      <c r="F269" s="42" t="s">
        <v>163</v>
      </c>
      <c r="G269" s="117">
        <v>78</v>
      </c>
      <c r="H269" s="117">
        <v>4</v>
      </c>
      <c r="I269" s="284">
        <f t="shared" si="4"/>
        <v>179.39999999999998</v>
      </c>
    </row>
    <row r="270" spans="1:9" ht="15" customHeight="1" x14ac:dyDescent="0.2">
      <c r="A270" s="283">
        <v>71279</v>
      </c>
      <c r="B270" s="290" t="s">
        <v>1481</v>
      </c>
      <c r="C270" s="55">
        <v>258</v>
      </c>
      <c r="D270" s="74" t="s">
        <v>10</v>
      </c>
      <c r="E270" s="286">
        <v>200040327</v>
      </c>
      <c r="F270" s="42" t="s">
        <v>162</v>
      </c>
      <c r="G270" s="117">
        <v>337</v>
      </c>
      <c r="H270" s="117">
        <v>126</v>
      </c>
      <c r="I270" s="284">
        <f t="shared" si="4"/>
        <v>775.09999999999991</v>
      </c>
    </row>
    <row r="271" spans="1:9" ht="15" customHeight="1" x14ac:dyDescent="0.2">
      <c r="A271" s="283" t="s">
        <v>651</v>
      </c>
      <c r="B271" s="97" t="s">
        <v>652</v>
      </c>
      <c r="C271" s="55">
        <v>90</v>
      </c>
      <c r="D271" s="74" t="s">
        <v>1170</v>
      </c>
      <c r="E271" s="131">
        <v>200030518</v>
      </c>
      <c r="F271" s="42" t="s">
        <v>163</v>
      </c>
      <c r="G271" s="117">
        <v>74</v>
      </c>
      <c r="H271" s="117">
        <v>70</v>
      </c>
      <c r="I271" s="284">
        <f t="shared" si="4"/>
        <v>170.2</v>
      </c>
    </row>
    <row r="272" spans="1:9" ht="15" customHeight="1" x14ac:dyDescent="0.2">
      <c r="A272" s="283" t="s">
        <v>857</v>
      </c>
      <c r="B272" s="97" t="s">
        <v>858</v>
      </c>
      <c r="C272" s="55">
        <v>345</v>
      </c>
      <c r="D272" s="74" t="s">
        <v>159</v>
      </c>
      <c r="E272" s="291" t="s">
        <v>676</v>
      </c>
      <c r="F272" s="42" t="s">
        <v>163</v>
      </c>
      <c r="G272" s="117"/>
      <c r="H272" s="117">
        <v>0</v>
      </c>
      <c r="I272" s="284">
        <f t="shared" si="4"/>
        <v>0</v>
      </c>
    </row>
    <row r="273" spans="1:9" ht="15" customHeight="1" x14ac:dyDescent="0.2">
      <c r="A273" s="283" t="s">
        <v>378</v>
      </c>
      <c r="B273" s="97" t="s">
        <v>379</v>
      </c>
      <c r="C273" s="55">
        <v>1289</v>
      </c>
      <c r="D273" s="74" t="s">
        <v>55</v>
      </c>
      <c r="E273" s="131" t="s">
        <v>490</v>
      </c>
      <c r="F273" s="42" t="s">
        <v>163</v>
      </c>
      <c r="G273" s="117">
        <v>171</v>
      </c>
      <c r="H273" s="117">
        <v>0</v>
      </c>
      <c r="I273" s="284">
        <f t="shared" si="4"/>
        <v>393.29999999999995</v>
      </c>
    </row>
    <row r="274" spans="1:9" ht="15" customHeight="1" x14ac:dyDescent="0.2">
      <c r="A274" s="283" t="s">
        <v>703</v>
      </c>
      <c r="B274" s="97" t="s">
        <v>704</v>
      </c>
      <c r="C274" s="55">
        <v>511</v>
      </c>
      <c r="D274" s="74" t="s">
        <v>141</v>
      </c>
      <c r="E274" s="131">
        <v>247100589</v>
      </c>
      <c r="F274" s="42" t="s">
        <v>162</v>
      </c>
      <c r="G274" s="117"/>
      <c r="H274" s="117"/>
      <c r="I274" s="284">
        <f t="shared" si="4"/>
        <v>0</v>
      </c>
    </row>
    <row r="275" spans="1:9" ht="15" customHeight="1" x14ac:dyDescent="0.2">
      <c r="A275" s="283" t="s">
        <v>1045</v>
      </c>
      <c r="B275" s="97" t="s">
        <v>1046</v>
      </c>
      <c r="C275" s="55">
        <v>127</v>
      </c>
      <c r="D275" s="74" t="s">
        <v>356</v>
      </c>
      <c r="E275" s="287">
        <v>247104136</v>
      </c>
      <c r="F275" s="42" t="s">
        <v>162</v>
      </c>
      <c r="G275" s="117">
        <v>7</v>
      </c>
      <c r="H275" s="117">
        <v>5</v>
      </c>
      <c r="I275" s="284">
        <f t="shared" si="4"/>
        <v>16.099999999999998</v>
      </c>
    </row>
    <row r="276" spans="1:9" ht="15" customHeight="1" x14ac:dyDescent="0.2">
      <c r="A276" s="283" t="s">
        <v>985</v>
      </c>
      <c r="B276" s="97" t="s">
        <v>986</v>
      </c>
      <c r="C276" s="55">
        <v>432</v>
      </c>
      <c r="D276" s="74" t="s">
        <v>799</v>
      </c>
      <c r="E276" s="291">
        <v>200040053</v>
      </c>
      <c r="F276" s="42" t="s">
        <v>163</v>
      </c>
      <c r="G276" s="117">
        <v>193</v>
      </c>
      <c r="H276" s="117">
        <v>193</v>
      </c>
      <c r="I276" s="284">
        <f t="shared" si="4"/>
        <v>443.9</v>
      </c>
    </row>
    <row r="277" spans="1:9" ht="15" customHeight="1" x14ac:dyDescent="0.2">
      <c r="A277" s="283" t="s">
        <v>897</v>
      </c>
      <c r="B277" s="97" t="s">
        <v>898</v>
      </c>
      <c r="C277" s="55">
        <v>238</v>
      </c>
      <c r="D277" s="74" t="s">
        <v>10</v>
      </c>
      <c r="E277" s="286">
        <v>200040327</v>
      </c>
      <c r="F277" s="42" t="s">
        <v>162</v>
      </c>
      <c r="G277" s="117">
        <v>134</v>
      </c>
      <c r="H277" s="117">
        <v>13</v>
      </c>
      <c r="I277" s="284">
        <f t="shared" si="4"/>
        <v>308.2</v>
      </c>
    </row>
    <row r="278" spans="1:9" ht="15" customHeight="1" x14ac:dyDescent="0.2">
      <c r="A278" s="283" t="s">
        <v>1134</v>
      </c>
      <c r="B278" s="97" t="s">
        <v>1135</v>
      </c>
      <c r="C278" s="55">
        <v>380</v>
      </c>
      <c r="D278" s="74" t="s">
        <v>1296</v>
      </c>
      <c r="E278" s="131" t="s">
        <v>156</v>
      </c>
      <c r="F278" s="42" t="s">
        <v>162</v>
      </c>
      <c r="G278" s="117">
        <v>11</v>
      </c>
      <c r="H278" s="117">
        <v>9</v>
      </c>
      <c r="I278" s="284">
        <f t="shared" si="4"/>
        <v>25.299999999999997</v>
      </c>
    </row>
    <row r="279" spans="1:9" ht="15" customHeight="1" x14ac:dyDescent="0.2">
      <c r="A279" s="283" t="s">
        <v>1364</v>
      </c>
      <c r="B279" s="97" t="s">
        <v>1365</v>
      </c>
      <c r="C279" s="55">
        <v>1085</v>
      </c>
      <c r="D279" s="74" t="s">
        <v>1296</v>
      </c>
      <c r="E279" s="131" t="s">
        <v>156</v>
      </c>
      <c r="F279" s="42" t="s">
        <v>162</v>
      </c>
      <c r="G279" s="117">
        <v>263</v>
      </c>
      <c r="H279" s="117">
        <v>251</v>
      </c>
      <c r="I279" s="284">
        <f t="shared" si="4"/>
        <v>604.9</v>
      </c>
    </row>
    <row r="280" spans="1:9" ht="15" customHeight="1" x14ac:dyDescent="0.2">
      <c r="A280" s="283" t="s">
        <v>1262</v>
      </c>
      <c r="B280" s="97" t="s">
        <v>1263</v>
      </c>
      <c r="C280" s="55">
        <v>476</v>
      </c>
      <c r="D280" s="74" t="s">
        <v>1296</v>
      </c>
      <c r="E280" s="131" t="s">
        <v>156</v>
      </c>
      <c r="F280" s="42" t="s">
        <v>162</v>
      </c>
      <c r="G280" s="117">
        <v>71</v>
      </c>
      <c r="H280" s="117">
        <v>67</v>
      </c>
      <c r="I280" s="284">
        <f t="shared" si="4"/>
        <v>163.29999999999998</v>
      </c>
    </row>
    <row r="281" spans="1:9" ht="15" customHeight="1" x14ac:dyDescent="0.2">
      <c r="A281" s="283" t="s">
        <v>26</v>
      </c>
      <c r="B281" s="97" t="s">
        <v>27</v>
      </c>
      <c r="C281" s="55">
        <v>1004</v>
      </c>
      <c r="D281" s="75" t="s">
        <v>125</v>
      </c>
      <c r="E281" s="287">
        <v>200011823</v>
      </c>
      <c r="F281" s="42" t="s">
        <v>163</v>
      </c>
      <c r="G281" s="117">
        <v>244</v>
      </c>
      <c r="H281" s="117">
        <v>241</v>
      </c>
      <c r="I281" s="284">
        <f t="shared" si="4"/>
        <v>561.19999999999993</v>
      </c>
    </row>
    <row r="282" spans="1:9" ht="15" customHeight="1" x14ac:dyDescent="0.2">
      <c r="A282" s="283" t="s">
        <v>478</v>
      </c>
      <c r="B282" s="97" t="s">
        <v>479</v>
      </c>
      <c r="C282" s="55">
        <v>1310</v>
      </c>
      <c r="D282" s="74" t="s">
        <v>141</v>
      </c>
      <c r="E282" s="131">
        <v>247100589</v>
      </c>
      <c r="F282" s="42" t="s">
        <v>162</v>
      </c>
      <c r="G282" s="118"/>
      <c r="H282" s="118"/>
      <c r="I282" s="284">
        <f t="shared" si="4"/>
        <v>0</v>
      </c>
    </row>
    <row r="283" spans="1:9" ht="15" customHeight="1" x14ac:dyDescent="0.2">
      <c r="A283" s="283" t="s">
        <v>923</v>
      </c>
      <c r="B283" s="97" t="s">
        <v>924</v>
      </c>
      <c r="C283" s="55">
        <v>415</v>
      </c>
      <c r="D283" s="76" t="s">
        <v>872</v>
      </c>
      <c r="E283" s="131" t="s">
        <v>684</v>
      </c>
      <c r="F283" s="42" t="s">
        <v>162</v>
      </c>
      <c r="G283" s="117">
        <v>214</v>
      </c>
      <c r="H283" s="117">
        <v>212</v>
      </c>
      <c r="I283" s="284">
        <f t="shared" si="4"/>
        <v>492.2</v>
      </c>
    </row>
    <row r="284" spans="1:9" ht="15" customHeight="1" x14ac:dyDescent="0.2">
      <c r="A284" s="283" t="s">
        <v>410</v>
      </c>
      <c r="B284" s="97" t="s">
        <v>411</v>
      </c>
      <c r="C284" s="55">
        <v>1417</v>
      </c>
      <c r="D284" s="74" t="s">
        <v>141</v>
      </c>
      <c r="E284" s="131">
        <v>247100589</v>
      </c>
      <c r="F284" s="42" t="s">
        <v>162</v>
      </c>
      <c r="G284" s="118">
        <v>0</v>
      </c>
      <c r="H284" s="118">
        <v>0</v>
      </c>
      <c r="I284" s="284">
        <f t="shared" si="4"/>
        <v>0</v>
      </c>
    </row>
    <row r="285" spans="1:9" ht="15" customHeight="1" x14ac:dyDescent="0.2">
      <c r="A285" s="283" t="s">
        <v>462</v>
      </c>
      <c r="B285" s="97" t="s">
        <v>463</v>
      </c>
      <c r="C285" s="55">
        <v>1478</v>
      </c>
      <c r="D285" s="76" t="s">
        <v>205</v>
      </c>
      <c r="E285" s="131" t="s">
        <v>206</v>
      </c>
      <c r="F285" s="42" t="s">
        <v>162</v>
      </c>
      <c r="G285" s="117">
        <v>384</v>
      </c>
      <c r="H285" s="117">
        <v>106</v>
      </c>
      <c r="I285" s="284">
        <f t="shared" si="4"/>
        <v>883.19999999999993</v>
      </c>
    </row>
    <row r="286" spans="1:9" ht="15" customHeight="1" x14ac:dyDescent="0.2">
      <c r="A286" s="283" t="s">
        <v>769</v>
      </c>
      <c r="B286" s="97" t="s">
        <v>770</v>
      </c>
      <c r="C286" s="55">
        <v>754</v>
      </c>
      <c r="D286" s="76" t="s">
        <v>157</v>
      </c>
      <c r="E286" s="131" t="s">
        <v>533</v>
      </c>
      <c r="F286" s="42" t="s">
        <v>162</v>
      </c>
      <c r="G286" s="117">
        <v>10</v>
      </c>
      <c r="H286" s="117">
        <v>7</v>
      </c>
      <c r="I286" s="284">
        <f t="shared" si="4"/>
        <v>23</v>
      </c>
    </row>
    <row r="287" spans="1:9" ht="15" customHeight="1" x14ac:dyDescent="0.2">
      <c r="A287" s="283" t="s">
        <v>333</v>
      </c>
      <c r="B287" s="97" t="s">
        <v>334</v>
      </c>
      <c r="C287" s="55">
        <v>790</v>
      </c>
      <c r="D287" s="75" t="s">
        <v>9</v>
      </c>
      <c r="E287" s="289">
        <v>200040285</v>
      </c>
      <c r="F287" s="42" t="s">
        <v>163</v>
      </c>
      <c r="G287" s="117">
        <v>167</v>
      </c>
      <c r="H287" s="117">
        <v>0</v>
      </c>
      <c r="I287" s="284">
        <f t="shared" si="4"/>
        <v>384.09999999999997</v>
      </c>
    </row>
    <row r="288" spans="1:9" ht="15" customHeight="1" x14ac:dyDescent="0.2">
      <c r="A288" s="283" t="s">
        <v>1320</v>
      </c>
      <c r="B288" s="97" t="s">
        <v>1321</v>
      </c>
      <c r="C288" s="55">
        <v>365</v>
      </c>
      <c r="D288" s="76" t="s">
        <v>18</v>
      </c>
      <c r="E288" s="131" t="s">
        <v>1252</v>
      </c>
      <c r="F288" s="42" t="s">
        <v>162</v>
      </c>
      <c r="G288" s="117">
        <v>23</v>
      </c>
      <c r="H288" s="117">
        <v>19</v>
      </c>
      <c r="I288" s="284">
        <f t="shared" si="4"/>
        <v>52.9</v>
      </c>
    </row>
    <row r="289" spans="1:9" ht="15" customHeight="1" x14ac:dyDescent="0.2">
      <c r="A289" s="283" t="s">
        <v>959</v>
      </c>
      <c r="B289" s="97" t="s">
        <v>960</v>
      </c>
      <c r="C289" s="55">
        <v>590</v>
      </c>
      <c r="D289" s="76" t="s">
        <v>872</v>
      </c>
      <c r="E289" s="131" t="s">
        <v>684</v>
      </c>
      <c r="F289" s="42" t="s">
        <v>162</v>
      </c>
      <c r="G289" s="117">
        <v>191</v>
      </c>
      <c r="H289" s="117">
        <v>190</v>
      </c>
      <c r="I289" s="284">
        <f t="shared" si="4"/>
        <v>439.29999999999995</v>
      </c>
    </row>
    <row r="290" spans="1:9" ht="15" customHeight="1" x14ac:dyDescent="0.2">
      <c r="A290" s="283" t="s">
        <v>827</v>
      </c>
      <c r="B290" s="97" t="s">
        <v>829</v>
      </c>
      <c r="C290" s="55">
        <v>209</v>
      </c>
      <c r="D290" s="74" t="s">
        <v>1170</v>
      </c>
      <c r="E290" s="287">
        <v>200030518</v>
      </c>
      <c r="F290" s="42" t="s">
        <v>163</v>
      </c>
      <c r="G290" s="117">
        <v>55</v>
      </c>
      <c r="H290" s="117">
        <v>52</v>
      </c>
      <c r="I290" s="284">
        <f t="shared" si="4"/>
        <v>126.49999999999999</v>
      </c>
    </row>
    <row r="291" spans="1:9" ht="15" customHeight="1" x14ac:dyDescent="0.2">
      <c r="A291" s="283" t="s">
        <v>709</v>
      </c>
      <c r="B291" s="97" t="s">
        <v>710</v>
      </c>
      <c r="C291" s="55">
        <v>231</v>
      </c>
      <c r="D291" s="76" t="s">
        <v>157</v>
      </c>
      <c r="E291" s="131" t="s">
        <v>533</v>
      </c>
      <c r="F291" s="42" t="s">
        <v>162</v>
      </c>
      <c r="G291" s="117">
        <v>17</v>
      </c>
      <c r="H291" s="117">
        <v>14</v>
      </c>
      <c r="I291" s="284">
        <f t="shared" si="4"/>
        <v>39.099999999999994</v>
      </c>
    </row>
    <row r="292" spans="1:9" ht="15" customHeight="1" x14ac:dyDescent="0.2">
      <c r="A292" s="283" t="s">
        <v>759</v>
      </c>
      <c r="B292" s="97" t="s">
        <v>760</v>
      </c>
      <c r="C292" s="55">
        <v>486</v>
      </c>
      <c r="D292" s="76" t="s">
        <v>872</v>
      </c>
      <c r="E292" s="131" t="s">
        <v>684</v>
      </c>
      <c r="F292" s="42" t="s">
        <v>162</v>
      </c>
      <c r="G292" s="117">
        <v>217</v>
      </c>
      <c r="H292" s="117">
        <v>215</v>
      </c>
      <c r="I292" s="284">
        <f t="shared" si="4"/>
        <v>499.09999999999997</v>
      </c>
    </row>
    <row r="293" spans="1:9" ht="15" customHeight="1" x14ac:dyDescent="0.2">
      <c r="A293" s="283" t="s">
        <v>1318</v>
      </c>
      <c r="B293" s="97" t="s">
        <v>1319</v>
      </c>
      <c r="C293" s="55">
        <v>107</v>
      </c>
      <c r="D293" s="74" t="s">
        <v>1296</v>
      </c>
      <c r="E293" s="131" t="s">
        <v>156</v>
      </c>
      <c r="F293" s="42" t="s">
        <v>162</v>
      </c>
      <c r="G293" s="117">
        <v>72</v>
      </c>
      <c r="H293" s="117">
        <v>67</v>
      </c>
      <c r="I293" s="284">
        <f t="shared" si="4"/>
        <v>165.6</v>
      </c>
    </row>
    <row r="294" spans="1:9" ht="15" customHeight="1" x14ac:dyDescent="0.2">
      <c r="A294" s="283" t="s">
        <v>1140</v>
      </c>
      <c r="B294" s="97" t="s">
        <v>1141</v>
      </c>
      <c r="C294" s="55">
        <v>835</v>
      </c>
      <c r="D294" s="76" t="s">
        <v>90</v>
      </c>
      <c r="E294" s="131" t="s">
        <v>1080</v>
      </c>
      <c r="F294" s="42" t="s">
        <v>162</v>
      </c>
      <c r="G294" s="117">
        <v>31</v>
      </c>
      <c r="H294" s="117">
        <v>27</v>
      </c>
      <c r="I294" s="284">
        <f t="shared" si="4"/>
        <v>71.3</v>
      </c>
    </row>
    <row r="295" spans="1:9" ht="15" customHeight="1" x14ac:dyDescent="0.2">
      <c r="A295" s="283" t="s">
        <v>789</v>
      </c>
      <c r="B295" s="97" t="s">
        <v>790</v>
      </c>
      <c r="C295" s="55">
        <v>19395</v>
      </c>
      <c r="D295" s="76" t="s">
        <v>55</v>
      </c>
      <c r="E295" s="131" t="s">
        <v>490</v>
      </c>
      <c r="F295" s="42" t="s">
        <v>163</v>
      </c>
      <c r="G295" s="117">
        <v>135</v>
      </c>
      <c r="H295" s="117">
        <v>114</v>
      </c>
      <c r="I295" s="284">
        <f t="shared" si="4"/>
        <v>310.5</v>
      </c>
    </row>
    <row r="296" spans="1:9" ht="15" customHeight="1" x14ac:dyDescent="0.2">
      <c r="A296" s="283" t="s">
        <v>1290</v>
      </c>
      <c r="B296" s="97" t="s">
        <v>1291</v>
      </c>
      <c r="C296" s="55">
        <v>307</v>
      </c>
      <c r="D296" s="75" t="s">
        <v>365</v>
      </c>
      <c r="E296" s="287"/>
      <c r="F296" s="42" t="s">
        <v>163</v>
      </c>
      <c r="G296" s="117">
        <v>117</v>
      </c>
      <c r="H296" s="117">
        <v>2</v>
      </c>
      <c r="I296" s="284">
        <f t="shared" si="4"/>
        <v>269.09999999999997</v>
      </c>
    </row>
    <row r="297" spans="1:9" ht="15" customHeight="1" x14ac:dyDescent="0.2">
      <c r="A297" s="283" t="s">
        <v>865</v>
      </c>
      <c r="B297" s="97" t="s">
        <v>866</v>
      </c>
      <c r="C297" s="55">
        <v>38</v>
      </c>
      <c r="D297" s="75" t="s">
        <v>996</v>
      </c>
      <c r="E297" s="287">
        <v>247103765</v>
      </c>
      <c r="F297" s="42" t="s">
        <v>162</v>
      </c>
      <c r="G297" s="117">
        <v>1</v>
      </c>
      <c r="H297" s="117">
        <v>1</v>
      </c>
      <c r="I297" s="284">
        <f t="shared" si="4"/>
        <v>2.2999999999999998</v>
      </c>
    </row>
    <row r="298" spans="1:9" ht="15" customHeight="1" x14ac:dyDescent="0.2">
      <c r="A298" s="283" t="s">
        <v>534</v>
      </c>
      <c r="B298" s="97" t="s">
        <v>535</v>
      </c>
      <c r="C298" s="55">
        <v>2274</v>
      </c>
      <c r="D298" s="76" t="s">
        <v>55</v>
      </c>
      <c r="E298" s="131" t="s">
        <v>490</v>
      </c>
      <c r="F298" s="42" t="s">
        <v>163</v>
      </c>
      <c r="G298" s="117">
        <v>53</v>
      </c>
      <c r="H298" s="117">
        <v>47</v>
      </c>
      <c r="I298" s="284">
        <f t="shared" si="4"/>
        <v>121.89999999999999</v>
      </c>
    </row>
    <row r="299" spans="1:9" ht="15" customHeight="1" x14ac:dyDescent="0.2">
      <c r="A299" s="283" t="s">
        <v>641</v>
      </c>
      <c r="B299" s="97" t="s">
        <v>642</v>
      </c>
      <c r="C299" s="55">
        <v>5407</v>
      </c>
      <c r="D299" s="76" t="s">
        <v>55</v>
      </c>
      <c r="E299" s="131" t="s">
        <v>490</v>
      </c>
      <c r="F299" s="42" t="s">
        <v>163</v>
      </c>
      <c r="G299" s="117">
        <v>21</v>
      </c>
      <c r="H299" s="117">
        <v>15</v>
      </c>
      <c r="I299" s="284">
        <f t="shared" si="4"/>
        <v>48.3</v>
      </c>
    </row>
    <row r="300" spans="1:9" ht="15" customHeight="1" x14ac:dyDescent="0.2">
      <c r="A300" s="283" t="s">
        <v>693</v>
      </c>
      <c r="B300" s="97" t="s">
        <v>694</v>
      </c>
      <c r="C300" s="55">
        <v>298</v>
      </c>
      <c r="D300" s="76" t="s">
        <v>872</v>
      </c>
      <c r="E300" s="131" t="s">
        <v>684</v>
      </c>
      <c r="F300" s="42" t="s">
        <v>162</v>
      </c>
      <c r="G300" s="117">
        <v>151</v>
      </c>
      <c r="H300" s="117">
        <v>149</v>
      </c>
      <c r="I300" s="284">
        <f t="shared" si="4"/>
        <v>347.29999999999995</v>
      </c>
    </row>
    <row r="301" spans="1:9" ht="15" customHeight="1" x14ac:dyDescent="0.2">
      <c r="A301" s="283" t="s">
        <v>476</v>
      </c>
      <c r="B301" s="97" t="s">
        <v>477</v>
      </c>
      <c r="C301" s="55">
        <v>259</v>
      </c>
      <c r="D301" s="76" t="s">
        <v>205</v>
      </c>
      <c r="E301" s="131" t="s">
        <v>206</v>
      </c>
      <c r="F301" s="42" t="s">
        <v>162</v>
      </c>
      <c r="G301" s="117">
        <v>56</v>
      </c>
      <c r="H301" s="117">
        <v>54</v>
      </c>
      <c r="I301" s="284">
        <f t="shared" si="4"/>
        <v>128.79999999999998</v>
      </c>
    </row>
    <row r="302" spans="1:9" ht="15" customHeight="1" x14ac:dyDescent="0.2">
      <c r="A302" s="283" t="s">
        <v>214</v>
      </c>
      <c r="B302" s="97" t="s">
        <v>215</v>
      </c>
      <c r="C302" s="55">
        <v>404</v>
      </c>
      <c r="D302" s="74" t="s">
        <v>9</v>
      </c>
      <c r="E302" s="289">
        <v>200040285</v>
      </c>
      <c r="F302" s="42" t="s">
        <v>163</v>
      </c>
      <c r="G302" s="117">
        <v>74</v>
      </c>
      <c r="H302" s="117">
        <v>60</v>
      </c>
      <c r="I302" s="284">
        <f t="shared" si="4"/>
        <v>170.2</v>
      </c>
    </row>
    <row r="303" spans="1:9" ht="15" customHeight="1" x14ac:dyDescent="0.2">
      <c r="A303" s="283" t="s">
        <v>456</v>
      </c>
      <c r="B303" s="97" t="s">
        <v>457</v>
      </c>
      <c r="C303" s="55">
        <v>195</v>
      </c>
      <c r="D303" s="76" t="s">
        <v>205</v>
      </c>
      <c r="E303" s="131" t="s">
        <v>206</v>
      </c>
      <c r="F303" s="42" t="s">
        <v>162</v>
      </c>
      <c r="G303" s="117">
        <v>152</v>
      </c>
      <c r="H303" s="117">
        <v>123</v>
      </c>
      <c r="I303" s="284">
        <f t="shared" si="4"/>
        <v>349.59999999999997</v>
      </c>
    </row>
    <row r="304" spans="1:9" ht="15" customHeight="1" x14ac:dyDescent="0.2">
      <c r="A304" s="283" t="s">
        <v>221</v>
      </c>
      <c r="B304" s="97" t="s">
        <v>225</v>
      </c>
      <c r="C304" s="55">
        <v>176</v>
      </c>
      <c r="D304" s="76" t="s">
        <v>47</v>
      </c>
      <c r="E304" s="131" t="s">
        <v>186</v>
      </c>
      <c r="F304" s="42" t="s">
        <v>162</v>
      </c>
      <c r="G304" s="117">
        <v>80</v>
      </c>
      <c r="H304" s="117">
        <v>80</v>
      </c>
      <c r="I304" s="284">
        <f t="shared" si="4"/>
        <v>184</v>
      </c>
    </row>
    <row r="305" spans="1:9" ht="15" customHeight="1" x14ac:dyDescent="0.2">
      <c r="A305" s="283" t="s">
        <v>1314</v>
      </c>
      <c r="B305" s="97" t="s">
        <v>1315</v>
      </c>
      <c r="C305" s="55">
        <v>346</v>
      </c>
      <c r="D305" s="74" t="s">
        <v>1296</v>
      </c>
      <c r="E305" s="131" t="s">
        <v>156</v>
      </c>
      <c r="F305" s="42" t="s">
        <v>163</v>
      </c>
      <c r="G305" s="117">
        <v>180</v>
      </c>
      <c r="H305" s="117">
        <v>166</v>
      </c>
      <c r="I305" s="284">
        <f t="shared" si="4"/>
        <v>413.99999999999994</v>
      </c>
    </row>
    <row r="306" spans="1:9" ht="15" customHeight="1" x14ac:dyDescent="0.2">
      <c r="A306" s="283" t="s">
        <v>629</v>
      </c>
      <c r="B306" s="97" t="s">
        <v>630</v>
      </c>
      <c r="C306" s="55">
        <v>214</v>
      </c>
      <c r="D306" s="74" t="s">
        <v>1170</v>
      </c>
      <c r="E306" s="131">
        <v>200030518</v>
      </c>
      <c r="F306" s="42" t="s">
        <v>163</v>
      </c>
      <c r="G306" s="117">
        <v>129</v>
      </c>
      <c r="H306" s="117">
        <v>102</v>
      </c>
      <c r="I306" s="284">
        <f t="shared" si="4"/>
        <v>296.7</v>
      </c>
    </row>
    <row r="307" spans="1:9" ht="15" customHeight="1" x14ac:dyDescent="0.2">
      <c r="A307" s="283" t="s">
        <v>967</v>
      </c>
      <c r="B307" s="97" t="s">
        <v>968</v>
      </c>
      <c r="C307" s="55">
        <v>1152</v>
      </c>
      <c r="D307" s="76" t="s">
        <v>872</v>
      </c>
      <c r="E307" s="131" t="s">
        <v>684</v>
      </c>
      <c r="F307" s="42" t="s">
        <v>162</v>
      </c>
      <c r="G307" s="117">
        <v>413</v>
      </c>
      <c r="H307" s="117">
        <v>410</v>
      </c>
      <c r="I307" s="284">
        <f t="shared" si="4"/>
        <v>949.9</v>
      </c>
    </row>
    <row r="308" spans="1:9" ht="15" customHeight="1" x14ac:dyDescent="0.2">
      <c r="A308" s="283" t="s">
        <v>701</v>
      </c>
      <c r="B308" s="97" t="s">
        <v>702</v>
      </c>
      <c r="C308" s="55">
        <v>801</v>
      </c>
      <c r="D308" s="76" t="s">
        <v>872</v>
      </c>
      <c r="E308" s="131" t="s">
        <v>684</v>
      </c>
      <c r="F308" s="42" t="s">
        <v>162</v>
      </c>
      <c r="G308" s="117">
        <v>243</v>
      </c>
      <c r="H308" s="117">
        <v>237</v>
      </c>
      <c r="I308" s="284">
        <f t="shared" si="4"/>
        <v>558.9</v>
      </c>
    </row>
    <row r="309" spans="1:9" ht="15" customHeight="1" x14ac:dyDescent="0.2">
      <c r="A309" s="283" t="s">
        <v>807</v>
      </c>
      <c r="B309" s="97" t="s">
        <v>808</v>
      </c>
      <c r="C309" s="55">
        <v>345</v>
      </c>
      <c r="D309" s="76" t="s">
        <v>10</v>
      </c>
      <c r="E309" s="286">
        <v>200040327</v>
      </c>
      <c r="F309" s="42" t="s">
        <v>163</v>
      </c>
      <c r="G309" s="117">
        <v>69</v>
      </c>
      <c r="H309" s="117">
        <v>5</v>
      </c>
      <c r="I309" s="284">
        <f t="shared" si="4"/>
        <v>158.69999999999999</v>
      </c>
    </row>
    <row r="310" spans="1:9" ht="15" customHeight="1" x14ac:dyDescent="0.2">
      <c r="A310" s="283" t="s">
        <v>523</v>
      </c>
      <c r="B310" s="97" t="s">
        <v>524</v>
      </c>
      <c r="C310" s="55">
        <v>216</v>
      </c>
      <c r="D310" s="76" t="s">
        <v>47</v>
      </c>
      <c r="E310" s="131" t="s">
        <v>186</v>
      </c>
      <c r="F310" s="42" t="s">
        <v>162</v>
      </c>
      <c r="G310" s="117">
        <v>100</v>
      </c>
      <c r="H310" s="117">
        <v>97</v>
      </c>
      <c r="I310" s="284">
        <f t="shared" si="4"/>
        <v>229.99999999999997</v>
      </c>
    </row>
    <row r="311" spans="1:9" ht="15" customHeight="1" x14ac:dyDescent="0.2">
      <c r="A311" s="283" t="s">
        <v>230</v>
      </c>
      <c r="B311" s="97" t="s">
        <v>231</v>
      </c>
      <c r="C311" s="55">
        <v>71</v>
      </c>
      <c r="D311" s="76" t="s">
        <v>47</v>
      </c>
      <c r="E311" s="131" t="s">
        <v>186</v>
      </c>
      <c r="F311" s="42" t="s">
        <v>163</v>
      </c>
      <c r="G311" s="117">
        <v>49</v>
      </c>
      <c r="H311" s="117">
        <v>47</v>
      </c>
      <c r="I311" s="284">
        <f t="shared" si="4"/>
        <v>112.69999999999999</v>
      </c>
    </row>
    <row r="312" spans="1:9" ht="15" customHeight="1" x14ac:dyDescent="0.2">
      <c r="A312" s="283" t="s">
        <v>1095</v>
      </c>
      <c r="B312" s="97" t="s">
        <v>1096</v>
      </c>
      <c r="C312" s="55">
        <v>130</v>
      </c>
      <c r="D312" s="74" t="s">
        <v>799</v>
      </c>
      <c r="E312" s="291">
        <v>200040053</v>
      </c>
      <c r="F312" s="42" t="s">
        <v>163</v>
      </c>
      <c r="G312" s="117">
        <v>130</v>
      </c>
      <c r="H312" s="117">
        <v>79</v>
      </c>
      <c r="I312" s="284">
        <f t="shared" si="4"/>
        <v>299</v>
      </c>
    </row>
    <row r="313" spans="1:9" ht="15" customHeight="1" x14ac:dyDescent="0.2">
      <c r="A313" s="283" t="s">
        <v>631</v>
      </c>
      <c r="B313" s="97" t="s">
        <v>632</v>
      </c>
      <c r="C313" s="55">
        <v>593</v>
      </c>
      <c r="D313" s="76" t="s">
        <v>157</v>
      </c>
      <c r="E313" s="131" t="s">
        <v>533</v>
      </c>
      <c r="F313" s="42" t="s">
        <v>162</v>
      </c>
      <c r="G313" s="117">
        <v>16</v>
      </c>
      <c r="H313" s="117">
        <v>13</v>
      </c>
      <c r="I313" s="284">
        <f t="shared" si="4"/>
        <v>36.799999999999997</v>
      </c>
    </row>
    <row r="314" spans="1:9" ht="15" customHeight="1" x14ac:dyDescent="0.2">
      <c r="A314" s="283" t="s">
        <v>1068</v>
      </c>
      <c r="B314" s="97" t="s">
        <v>1069</v>
      </c>
      <c r="C314" s="55">
        <v>1242</v>
      </c>
      <c r="D314" s="74" t="s">
        <v>1424</v>
      </c>
      <c r="E314" s="131" t="s">
        <v>1055</v>
      </c>
      <c r="F314" s="42" t="s">
        <v>163</v>
      </c>
      <c r="G314" s="117">
        <v>310</v>
      </c>
      <c r="H314" s="117">
        <v>296</v>
      </c>
      <c r="I314" s="284">
        <f t="shared" si="4"/>
        <v>713</v>
      </c>
    </row>
    <row r="315" spans="1:9" ht="15" customHeight="1" x14ac:dyDescent="0.2">
      <c r="A315" s="283" t="s">
        <v>317</v>
      </c>
      <c r="B315" s="97" t="s">
        <v>318</v>
      </c>
      <c r="C315" s="55">
        <v>437</v>
      </c>
      <c r="D315" s="76" t="s">
        <v>205</v>
      </c>
      <c r="E315" s="131" t="s">
        <v>206</v>
      </c>
      <c r="F315" s="42" t="s">
        <v>162</v>
      </c>
      <c r="G315" s="117">
        <v>295</v>
      </c>
      <c r="H315" s="117">
        <v>291</v>
      </c>
      <c r="I315" s="284">
        <f t="shared" si="4"/>
        <v>678.5</v>
      </c>
    </row>
    <row r="316" spans="1:9" ht="15" customHeight="1" x14ac:dyDescent="0.2">
      <c r="A316" s="283" t="s">
        <v>4</v>
      </c>
      <c r="B316" s="97" t="s">
        <v>5</v>
      </c>
      <c r="C316" s="55">
        <v>373</v>
      </c>
      <c r="D316" s="75" t="s">
        <v>125</v>
      </c>
      <c r="E316" s="287">
        <v>200011823</v>
      </c>
      <c r="F316" s="42" t="s">
        <v>163</v>
      </c>
      <c r="G316" s="117">
        <v>139</v>
      </c>
      <c r="H316" s="117">
        <v>138</v>
      </c>
      <c r="I316" s="284">
        <f t="shared" si="4"/>
        <v>319.7</v>
      </c>
    </row>
    <row r="317" spans="1:9" ht="15" customHeight="1" x14ac:dyDescent="0.2">
      <c r="A317" s="283" t="s">
        <v>832</v>
      </c>
      <c r="B317" s="97" t="s">
        <v>833</v>
      </c>
      <c r="C317" s="55">
        <v>643</v>
      </c>
      <c r="D317" s="75" t="s">
        <v>996</v>
      </c>
      <c r="E317" s="287">
        <v>247103765</v>
      </c>
      <c r="F317" s="42" t="s">
        <v>162</v>
      </c>
      <c r="G317" s="117">
        <v>20</v>
      </c>
      <c r="H317" s="117">
        <v>18</v>
      </c>
      <c r="I317" s="284">
        <f t="shared" si="4"/>
        <v>46</v>
      </c>
    </row>
    <row r="318" spans="1:9" ht="15" customHeight="1" x14ac:dyDescent="0.2">
      <c r="A318" s="283" t="s">
        <v>249</v>
      </c>
      <c r="B318" s="97" t="s">
        <v>250</v>
      </c>
      <c r="C318" s="55">
        <v>435</v>
      </c>
      <c r="D318" s="76" t="s">
        <v>47</v>
      </c>
      <c r="E318" s="292" t="s">
        <v>186</v>
      </c>
      <c r="F318" s="42" t="s">
        <v>162</v>
      </c>
      <c r="G318" s="117">
        <v>40</v>
      </c>
      <c r="H318" s="117">
        <v>58</v>
      </c>
      <c r="I318" s="284">
        <f t="shared" si="4"/>
        <v>92</v>
      </c>
    </row>
    <row r="319" spans="1:9" ht="15" customHeight="1" x14ac:dyDescent="0.2">
      <c r="A319" s="283" t="s">
        <v>895</v>
      </c>
      <c r="B319" s="97" t="s">
        <v>896</v>
      </c>
      <c r="C319" s="55">
        <v>796</v>
      </c>
      <c r="D319" s="76" t="s">
        <v>159</v>
      </c>
      <c r="E319" s="291" t="s">
        <v>676</v>
      </c>
      <c r="F319" s="42" t="s">
        <v>163</v>
      </c>
      <c r="G319" s="117">
        <v>176</v>
      </c>
      <c r="H319" s="117">
        <v>176</v>
      </c>
      <c r="I319" s="284">
        <f t="shared" si="4"/>
        <v>404.79999999999995</v>
      </c>
    </row>
    <row r="320" spans="1:9" ht="15" customHeight="1" x14ac:dyDescent="0.2">
      <c r="A320" s="283" t="s">
        <v>1233</v>
      </c>
      <c r="B320" s="97" t="s">
        <v>1234</v>
      </c>
      <c r="C320" s="55">
        <v>94</v>
      </c>
      <c r="D320" s="76" t="s">
        <v>160</v>
      </c>
      <c r="E320" s="131" t="s">
        <v>1133</v>
      </c>
      <c r="F320" s="42" t="s">
        <v>163</v>
      </c>
      <c r="G320" s="117">
        <v>58</v>
      </c>
      <c r="H320" s="117">
        <v>42</v>
      </c>
      <c r="I320" s="284">
        <f t="shared" si="4"/>
        <v>133.39999999999998</v>
      </c>
    </row>
    <row r="321" spans="1:9" ht="15" customHeight="1" x14ac:dyDescent="0.2">
      <c r="A321" s="283" t="s">
        <v>819</v>
      </c>
      <c r="B321" s="97" t="s">
        <v>820</v>
      </c>
      <c r="C321" s="55">
        <v>540</v>
      </c>
      <c r="D321" s="76" t="s">
        <v>872</v>
      </c>
      <c r="E321" s="131" t="s">
        <v>684</v>
      </c>
      <c r="F321" s="42" t="s">
        <v>162</v>
      </c>
      <c r="G321" s="117">
        <v>280</v>
      </c>
      <c r="H321" s="117">
        <v>280</v>
      </c>
      <c r="I321" s="284">
        <f t="shared" si="4"/>
        <v>644</v>
      </c>
    </row>
    <row r="322" spans="1:9" ht="15" customHeight="1" x14ac:dyDescent="0.2">
      <c r="A322" s="283" t="s">
        <v>544</v>
      </c>
      <c r="B322" s="97" t="s">
        <v>545</v>
      </c>
      <c r="C322" s="55">
        <v>1306</v>
      </c>
      <c r="D322" s="74" t="s">
        <v>141</v>
      </c>
      <c r="E322" s="131">
        <v>247100589</v>
      </c>
      <c r="F322" s="42" t="s">
        <v>162</v>
      </c>
      <c r="G322" s="117">
        <v>3</v>
      </c>
      <c r="H322" s="117">
        <v>3</v>
      </c>
      <c r="I322" s="284">
        <f t="shared" si="4"/>
        <v>6.8999999999999995</v>
      </c>
    </row>
    <row r="323" spans="1:9" ht="15" customHeight="1" x14ac:dyDescent="0.2">
      <c r="A323" s="283" t="s">
        <v>943</v>
      </c>
      <c r="B323" s="97" t="s">
        <v>944</v>
      </c>
      <c r="C323" s="55">
        <v>408</v>
      </c>
      <c r="D323" s="74" t="s">
        <v>799</v>
      </c>
      <c r="E323" s="291">
        <v>200040053</v>
      </c>
      <c r="F323" s="42" t="s">
        <v>163</v>
      </c>
      <c r="G323" s="117">
        <v>99</v>
      </c>
      <c r="H323" s="117">
        <v>99</v>
      </c>
      <c r="I323" s="284">
        <f t="shared" ref="I323:I386" si="5">(G323*2.3)</f>
        <v>227.7</v>
      </c>
    </row>
    <row r="324" spans="1:9" ht="15" customHeight="1" x14ac:dyDescent="0.2">
      <c r="A324" s="283" t="s">
        <v>1292</v>
      </c>
      <c r="B324" s="97" t="s">
        <v>1293</v>
      </c>
      <c r="C324" s="55">
        <v>68</v>
      </c>
      <c r="D324" s="75" t="s">
        <v>365</v>
      </c>
      <c r="E324" s="287"/>
      <c r="F324" s="42" t="s">
        <v>163</v>
      </c>
      <c r="G324" s="117"/>
      <c r="H324" s="117"/>
      <c r="I324" s="284">
        <f t="shared" si="5"/>
        <v>0</v>
      </c>
    </row>
    <row r="325" spans="1:9" ht="15" customHeight="1" x14ac:dyDescent="0.2">
      <c r="A325" s="283" t="s">
        <v>637</v>
      </c>
      <c r="B325" s="97" t="s">
        <v>638</v>
      </c>
      <c r="C325" s="55">
        <v>3077</v>
      </c>
      <c r="D325" s="76" t="s">
        <v>205</v>
      </c>
      <c r="E325" s="131" t="s">
        <v>206</v>
      </c>
      <c r="F325" s="42" t="s">
        <v>162</v>
      </c>
      <c r="G325" s="117">
        <v>243</v>
      </c>
      <c r="H325" s="117">
        <v>232</v>
      </c>
      <c r="I325" s="284">
        <f t="shared" si="5"/>
        <v>558.9</v>
      </c>
    </row>
    <row r="326" spans="1:9" ht="15" customHeight="1" x14ac:dyDescent="0.2">
      <c r="A326" s="283" t="s">
        <v>1344</v>
      </c>
      <c r="B326" s="97" t="s">
        <v>1345</v>
      </c>
      <c r="C326" s="55">
        <v>314</v>
      </c>
      <c r="D326" s="75" t="s">
        <v>365</v>
      </c>
      <c r="E326" s="287"/>
      <c r="F326" s="42" t="s">
        <v>163</v>
      </c>
      <c r="G326" s="117">
        <v>180</v>
      </c>
      <c r="H326" s="117">
        <v>0</v>
      </c>
      <c r="I326" s="284">
        <f t="shared" si="5"/>
        <v>413.99999999999994</v>
      </c>
    </row>
    <row r="327" spans="1:9" ht="15" customHeight="1" x14ac:dyDescent="0.2">
      <c r="A327" s="283" t="s">
        <v>1033</v>
      </c>
      <c r="B327" s="97" t="s">
        <v>1034</v>
      </c>
      <c r="C327" s="55">
        <v>233</v>
      </c>
      <c r="D327" s="75" t="s">
        <v>356</v>
      </c>
      <c r="E327" s="287">
        <v>247104136</v>
      </c>
      <c r="F327" s="42" t="s">
        <v>162</v>
      </c>
      <c r="G327" s="117">
        <v>25</v>
      </c>
      <c r="H327" s="117">
        <v>22</v>
      </c>
      <c r="I327" s="284">
        <f t="shared" si="5"/>
        <v>57.499999999999993</v>
      </c>
    </row>
    <row r="328" spans="1:9" ht="15" customHeight="1" x14ac:dyDescent="0.2">
      <c r="A328" s="283" t="s">
        <v>1241</v>
      </c>
      <c r="B328" s="97" t="s">
        <v>1242</v>
      </c>
      <c r="C328" s="55">
        <v>442</v>
      </c>
      <c r="D328" s="74" t="s">
        <v>799</v>
      </c>
      <c r="E328" s="291">
        <v>200040053</v>
      </c>
      <c r="F328" s="42" t="s">
        <v>163</v>
      </c>
      <c r="G328" s="117">
        <v>250</v>
      </c>
      <c r="H328" s="117">
        <v>253</v>
      </c>
      <c r="I328" s="284">
        <f t="shared" si="5"/>
        <v>575</v>
      </c>
    </row>
    <row r="329" spans="1:9" ht="15" customHeight="1" x14ac:dyDescent="0.2">
      <c r="A329" s="283" t="s">
        <v>999</v>
      </c>
      <c r="B329" s="97" t="s">
        <v>1000</v>
      </c>
      <c r="C329" s="55">
        <v>1588</v>
      </c>
      <c r="D329" s="74" t="s">
        <v>799</v>
      </c>
      <c r="E329" s="291">
        <v>200040053</v>
      </c>
      <c r="F329" s="42" t="s">
        <v>163</v>
      </c>
      <c r="G329" s="117">
        <v>309</v>
      </c>
      <c r="H329" s="117">
        <v>309</v>
      </c>
      <c r="I329" s="284">
        <f t="shared" si="5"/>
        <v>710.69999999999993</v>
      </c>
    </row>
    <row r="330" spans="1:9" ht="15" customHeight="1" x14ac:dyDescent="0.2">
      <c r="A330" s="283" t="s">
        <v>212</v>
      </c>
      <c r="B330" s="97" t="s">
        <v>213</v>
      </c>
      <c r="C330" s="55">
        <v>218</v>
      </c>
      <c r="D330" s="76" t="s">
        <v>47</v>
      </c>
      <c r="E330" s="131" t="s">
        <v>186</v>
      </c>
      <c r="F330" s="42" t="s">
        <v>162</v>
      </c>
      <c r="G330" s="117">
        <v>105</v>
      </c>
      <c r="H330" s="117">
        <v>94</v>
      </c>
      <c r="I330" s="284">
        <f t="shared" si="5"/>
        <v>241.49999999999997</v>
      </c>
    </row>
    <row r="331" spans="1:9" ht="15" customHeight="1" x14ac:dyDescent="0.2">
      <c r="A331" s="283" t="s">
        <v>1175</v>
      </c>
      <c r="B331" s="97" t="s">
        <v>1176</v>
      </c>
      <c r="C331" s="55">
        <v>9479</v>
      </c>
      <c r="D331" s="76" t="s">
        <v>160</v>
      </c>
      <c r="E331" s="131" t="s">
        <v>1133</v>
      </c>
      <c r="F331" s="42" t="s">
        <v>163</v>
      </c>
      <c r="G331" s="117">
        <v>349</v>
      </c>
      <c r="H331" s="117">
        <v>299</v>
      </c>
      <c r="I331" s="284">
        <f t="shared" si="5"/>
        <v>802.69999999999993</v>
      </c>
    </row>
    <row r="332" spans="1:9" ht="15" customHeight="1" x14ac:dyDescent="0.2">
      <c r="A332" s="283" t="s">
        <v>295</v>
      </c>
      <c r="B332" s="97" t="s">
        <v>296</v>
      </c>
      <c r="C332" s="55">
        <v>286</v>
      </c>
      <c r="D332" s="77" t="s">
        <v>53</v>
      </c>
      <c r="E332" s="131" t="s">
        <v>128</v>
      </c>
      <c r="F332" s="42" t="s">
        <v>162</v>
      </c>
      <c r="G332" s="117">
        <v>13</v>
      </c>
      <c r="H332" s="117">
        <v>13</v>
      </c>
      <c r="I332" s="284">
        <f t="shared" si="5"/>
        <v>29.9</v>
      </c>
    </row>
    <row r="333" spans="1:9" ht="15" customHeight="1" x14ac:dyDescent="0.2">
      <c r="A333" s="283" t="s">
        <v>1058</v>
      </c>
      <c r="B333" s="97" t="s">
        <v>1059</v>
      </c>
      <c r="C333" s="55">
        <v>60</v>
      </c>
      <c r="D333" s="74" t="s">
        <v>1059</v>
      </c>
      <c r="E333" s="294" t="s">
        <v>1058</v>
      </c>
      <c r="F333" s="42" t="s">
        <v>162</v>
      </c>
      <c r="G333" s="117">
        <v>62</v>
      </c>
      <c r="H333" s="117">
        <v>62</v>
      </c>
      <c r="I333" s="284">
        <f t="shared" si="5"/>
        <v>142.6</v>
      </c>
    </row>
    <row r="334" spans="1:9" ht="15" customHeight="1" x14ac:dyDescent="0.2">
      <c r="A334" s="283" t="s">
        <v>1189</v>
      </c>
      <c r="B334" s="97" t="s">
        <v>1190</v>
      </c>
      <c r="C334" s="55">
        <v>665</v>
      </c>
      <c r="D334" s="76" t="s">
        <v>1190</v>
      </c>
      <c r="E334" s="290" t="s">
        <v>1189</v>
      </c>
      <c r="F334" s="42" t="s">
        <v>162</v>
      </c>
      <c r="G334" s="117">
        <v>87</v>
      </c>
      <c r="H334" s="117">
        <v>87</v>
      </c>
      <c r="I334" s="284">
        <f t="shared" si="5"/>
        <v>200.1</v>
      </c>
    </row>
    <row r="335" spans="1:9" ht="15" customHeight="1" x14ac:dyDescent="0.2">
      <c r="A335" s="283" t="s">
        <v>849</v>
      </c>
      <c r="B335" s="97" t="s">
        <v>850</v>
      </c>
      <c r="C335" s="55">
        <v>1749</v>
      </c>
      <c r="D335" s="76" t="s">
        <v>55</v>
      </c>
      <c r="E335" s="131" t="s">
        <v>490</v>
      </c>
      <c r="F335" s="42" t="s">
        <v>163</v>
      </c>
      <c r="G335" s="117">
        <v>129</v>
      </c>
      <c r="H335" s="117">
        <v>115</v>
      </c>
      <c r="I335" s="284">
        <f t="shared" si="5"/>
        <v>296.7</v>
      </c>
    </row>
    <row r="336" spans="1:9" ht="15" customHeight="1" x14ac:dyDescent="0.2">
      <c r="A336" s="283" t="s">
        <v>460</v>
      </c>
      <c r="B336" s="97" t="s">
        <v>461</v>
      </c>
      <c r="C336" s="55">
        <v>532</v>
      </c>
      <c r="D336" s="74" t="s">
        <v>871</v>
      </c>
      <c r="E336" s="131" t="s">
        <v>218</v>
      </c>
      <c r="F336" s="42" t="s">
        <v>162</v>
      </c>
      <c r="G336" s="117">
        <v>8</v>
      </c>
      <c r="H336" s="117">
        <v>1</v>
      </c>
      <c r="I336" s="284">
        <f t="shared" si="5"/>
        <v>18.399999999999999</v>
      </c>
    </row>
    <row r="337" spans="1:9" ht="15" customHeight="1" x14ac:dyDescent="0.2">
      <c r="A337" s="283" t="s">
        <v>1011</v>
      </c>
      <c r="B337" s="97" t="s">
        <v>1030</v>
      </c>
      <c r="C337" s="55">
        <v>147</v>
      </c>
      <c r="D337" s="74" t="s">
        <v>1170</v>
      </c>
      <c r="E337" s="287">
        <v>200030518</v>
      </c>
      <c r="F337" s="42" t="s">
        <v>163</v>
      </c>
      <c r="G337" s="117">
        <v>99</v>
      </c>
      <c r="H337" s="117">
        <v>82</v>
      </c>
      <c r="I337" s="284">
        <f t="shared" si="5"/>
        <v>227.7</v>
      </c>
    </row>
    <row r="338" spans="1:9" ht="15" customHeight="1" x14ac:dyDescent="0.2">
      <c r="A338" s="283" t="s">
        <v>182</v>
      </c>
      <c r="B338" s="97" t="s">
        <v>183</v>
      </c>
      <c r="C338" s="55">
        <v>53</v>
      </c>
      <c r="D338" s="74" t="s">
        <v>9</v>
      </c>
      <c r="E338" s="289">
        <v>200040285</v>
      </c>
      <c r="F338" s="42" t="s">
        <v>163</v>
      </c>
      <c r="G338" s="117">
        <v>22</v>
      </c>
      <c r="H338" s="117">
        <v>15</v>
      </c>
      <c r="I338" s="284">
        <f t="shared" si="5"/>
        <v>50.599999999999994</v>
      </c>
    </row>
    <row r="339" spans="1:9" ht="15" customHeight="1" x14ac:dyDescent="0.2">
      <c r="A339" s="283" t="s">
        <v>1340</v>
      </c>
      <c r="B339" s="97" t="s">
        <v>1341</v>
      </c>
      <c r="C339" s="55">
        <v>935</v>
      </c>
      <c r="D339" s="77" t="s">
        <v>1341</v>
      </c>
      <c r="E339" s="131" t="s">
        <v>1340</v>
      </c>
      <c r="F339" s="42" t="s">
        <v>162</v>
      </c>
      <c r="G339" s="117">
        <v>154</v>
      </c>
      <c r="H339" s="117">
        <v>135</v>
      </c>
      <c r="I339" s="284">
        <f t="shared" si="5"/>
        <v>354.2</v>
      </c>
    </row>
    <row r="340" spans="1:9" ht="15" customHeight="1" x14ac:dyDescent="0.2">
      <c r="A340" s="283" t="s">
        <v>285</v>
      </c>
      <c r="B340" s="97" t="s">
        <v>286</v>
      </c>
      <c r="C340" s="55">
        <v>2021</v>
      </c>
      <c r="D340" s="76" t="s">
        <v>205</v>
      </c>
      <c r="E340" s="131" t="s">
        <v>206</v>
      </c>
      <c r="F340" s="42" t="s">
        <v>162</v>
      </c>
      <c r="G340" s="117">
        <v>179</v>
      </c>
      <c r="H340" s="117">
        <v>179</v>
      </c>
      <c r="I340" s="284">
        <f t="shared" si="5"/>
        <v>411.7</v>
      </c>
    </row>
    <row r="341" spans="1:9" ht="15" customHeight="1" x14ac:dyDescent="0.2">
      <c r="A341" s="283" t="s">
        <v>484</v>
      </c>
      <c r="B341" s="97" t="s">
        <v>485</v>
      </c>
      <c r="C341" s="55">
        <v>99</v>
      </c>
      <c r="D341" s="76" t="s">
        <v>205</v>
      </c>
      <c r="E341" s="131" t="s">
        <v>206</v>
      </c>
      <c r="F341" s="42" t="s">
        <v>162</v>
      </c>
      <c r="G341" s="117">
        <v>61</v>
      </c>
      <c r="H341" s="117">
        <v>61</v>
      </c>
      <c r="I341" s="284">
        <f t="shared" si="5"/>
        <v>140.29999999999998</v>
      </c>
    </row>
    <row r="342" spans="1:9" ht="15" customHeight="1" x14ac:dyDescent="0.2">
      <c r="A342" s="283" t="s">
        <v>1031</v>
      </c>
      <c r="B342" s="97" t="s">
        <v>1032</v>
      </c>
      <c r="C342" s="55">
        <v>606</v>
      </c>
      <c r="D342" s="75" t="s">
        <v>356</v>
      </c>
      <c r="E342" s="287">
        <v>247104136</v>
      </c>
      <c r="F342" s="42" t="s">
        <v>162</v>
      </c>
      <c r="G342" s="117">
        <v>20</v>
      </c>
      <c r="H342" s="117">
        <v>17</v>
      </c>
      <c r="I342" s="284">
        <f t="shared" si="5"/>
        <v>46</v>
      </c>
    </row>
    <row r="343" spans="1:9" ht="15" customHeight="1" x14ac:dyDescent="0.2">
      <c r="A343" s="283" t="s">
        <v>1243</v>
      </c>
      <c r="B343" s="97" t="s">
        <v>1244</v>
      </c>
      <c r="C343" s="55">
        <v>620</v>
      </c>
      <c r="D343" s="76" t="s">
        <v>160</v>
      </c>
      <c r="E343" s="131" t="s">
        <v>1133</v>
      </c>
      <c r="F343" s="42" t="s">
        <v>163</v>
      </c>
      <c r="G343" s="117">
        <v>225</v>
      </c>
      <c r="H343" s="117">
        <v>203</v>
      </c>
      <c r="I343" s="284">
        <f t="shared" si="5"/>
        <v>517.5</v>
      </c>
    </row>
    <row r="344" spans="1:9" ht="15" customHeight="1" x14ac:dyDescent="0.2">
      <c r="A344" s="283" t="s">
        <v>261</v>
      </c>
      <c r="B344" s="97" t="s">
        <v>262</v>
      </c>
      <c r="C344" s="55">
        <v>258</v>
      </c>
      <c r="D344" s="76" t="s">
        <v>47</v>
      </c>
      <c r="E344" s="131" t="s">
        <v>186</v>
      </c>
      <c r="F344" s="42" t="s">
        <v>162</v>
      </c>
      <c r="G344" s="117">
        <v>11</v>
      </c>
      <c r="H344" s="117">
        <v>9</v>
      </c>
      <c r="I344" s="284">
        <f t="shared" si="5"/>
        <v>25.299999999999997</v>
      </c>
    </row>
    <row r="345" spans="1:9" ht="15" customHeight="1" x14ac:dyDescent="0.2">
      <c r="A345" s="283" t="s">
        <v>913</v>
      </c>
      <c r="B345" s="97" t="s">
        <v>914</v>
      </c>
      <c r="C345" s="55">
        <v>1043</v>
      </c>
      <c r="D345" s="76" t="s">
        <v>55</v>
      </c>
      <c r="E345" s="131" t="s">
        <v>490</v>
      </c>
      <c r="F345" s="42" t="s">
        <v>163</v>
      </c>
      <c r="G345" s="117">
        <v>184</v>
      </c>
      <c r="H345" s="117">
        <v>158</v>
      </c>
      <c r="I345" s="284">
        <f t="shared" si="5"/>
        <v>423.2</v>
      </c>
    </row>
    <row r="346" spans="1:9" ht="15" customHeight="1" x14ac:dyDescent="0.2">
      <c r="A346" s="283" t="s">
        <v>203</v>
      </c>
      <c r="B346" s="97" t="s">
        <v>204</v>
      </c>
      <c r="C346" s="55">
        <v>203</v>
      </c>
      <c r="D346" s="76" t="s">
        <v>205</v>
      </c>
      <c r="E346" s="131" t="s">
        <v>206</v>
      </c>
      <c r="F346" s="42" t="s">
        <v>162</v>
      </c>
      <c r="G346" s="117">
        <v>128</v>
      </c>
      <c r="H346" s="117">
        <v>128</v>
      </c>
      <c r="I346" s="284">
        <f t="shared" si="5"/>
        <v>294.39999999999998</v>
      </c>
    </row>
    <row r="347" spans="1:9" ht="15" customHeight="1" x14ac:dyDescent="0.2">
      <c r="A347" s="283" t="s">
        <v>1148</v>
      </c>
      <c r="B347" s="97" t="s">
        <v>1149</v>
      </c>
      <c r="C347" s="55">
        <v>100</v>
      </c>
      <c r="D347" s="74" t="s">
        <v>1296</v>
      </c>
      <c r="E347" s="131" t="s">
        <v>156</v>
      </c>
      <c r="F347" s="42" t="s">
        <v>162</v>
      </c>
      <c r="G347" s="117">
        <v>94</v>
      </c>
      <c r="H347" s="117">
        <v>85</v>
      </c>
      <c r="I347" s="284">
        <f t="shared" si="5"/>
        <v>216.2</v>
      </c>
    </row>
    <row r="348" spans="1:9" ht="15" customHeight="1" x14ac:dyDescent="0.2">
      <c r="A348" s="283" t="s">
        <v>1009</v>
      </c>
      <c r="B348" s="97" t="s">
        <v>1010</v>
      </c>
      <c r="C348" s="55">
        <v>618</v>
      </c>
      <c r="D348" s="75" t="s">
        <v>356</v>
      </c>
      <c r="E348" s="287">
        <v>247104136</v>
      </c>
      <c r="F348" s="42" t="s">
        <v>162</v>
      </c>
      <c r="G348" s="117">
        <v>15</v>
      </c>
      <c r="H348" s="117">
        <v>10</v>
      </c>
      <c r="I348" s="284">
        <f t="shared" si="5"/>
        <v>34.5</v>
      </c>
    </row>
    <row r="349" spans="1:9" ht="15" customHeight="1" x14ac:dyDescent="0.2">
      <c r="A349" s="283" t="s">
        <v>1350</v>
      </c>
      <c r="B349" s="97" t="s">
        <v>1351</v>
      </c>
      <c r="C349" s="55">
        <v>1932</v>
      </c>
      <c r="D349" s="77" t="s">
        <v>1351</v>
      </c>
      <c r="E349" s="131" t="s">
        <v>1350</v>
      </c>
      <c r="F349" s="42" t="s">
        <v>162</v>
      </c>
      <c r="G349" s="117">
        <v>74</v>
      </c>
      <c r="H349" s="117">
        <v>74</v>
      </c>
      <c r="I349" s="284">
        <f t="shared" si="5"/>
        <v>170.2</v>
      </c>
    </row>
    <row r="350" spans="1:9" ht="15" customHeight="1" x14ac:dyDescent="0.2">
      <c r="A350" s="283" t="s">
        <v>1326</v>
      </c>
      <c r="B350" s="97" t="s">
        <v>1327</v>
      </c>
      <c r="C350" s="55">
        <v>71</v>
      </c>
      <c r="D350" s="74" t="s">
        <v>799</v>
      </c>
      <c r="E350" s="291">
        <v>200040053</v>
      </c>
      <c r="F350" s="42" t="s">
        <v>163</v>
      </c>
      <c r="G350" s="117">
        <v>39</v>
      </c>
      <c r="H350" s="117">
        <v>39</v>
      </c>
      <c r="I350" s="284">
        <f t="shared" si="5"/>
        <v>89.699999999999989</v>
      </c>
    </row>
    <row r="351" spans="1:9" ht="15" customHeight="1" x14ac:dyDescent="0.2">
      <c r="A351" s="283" t="s">
        <v>1440</v>
      </c>
      <c r="B351" s="97" t="s">
        <v>1441</v>
      </c>
      <c r="C351" s="55">
        <v>304</v>
      </c>
      <c r="D351" s="76" t="s">
        <v>130</v>
      </c>
      <c r="E351" s="131" t="s">
        <v>129</v>
      </c>
      <c r="F351" s="42" t="s">
        <v>162</v>
      </c>
      <c r="G351" s="117">
        <v>155</v>
      </c>
      <c r="H351" s="117">
        <v>0</v>
      </c>
      <c r="I351" s="284">
        <f t="shared" si="5"/>
        <v>356.5</v>
      </c>
    </row>
    <row r="352" spans="1:9" ht="15" customHeight="1" x14ac:dyDescent="0.2">
      <c r="A352" s="283" t="s">
        <v>757</v>
      </c>
      <c r="B352" s="97" t="s">
        <v>758</v>
      </c>
      <c r="C352" s="55">
        <v>86</v>
      </c>
      <c r="D352" s="76" t="s">
        <v>10</v>
      </c>
      <c r="E352" s="286">
        <v>200040327</v>
      </c>
      <c r="F352" s="42" t="s">
        <v>162</v>
      </c>
      <c r="G352" s="117">
        <v>64</v>
      </c>
      <c r="H352" s="117">
        <v>2</v>
      </c>
      <c r="I352" s="284">
        <f t="shared" si="5"/>
        <v>147.19999999999999</v>
      </c>
    </row>
    <row r="353" spans="1:9" ht="15" customHeight="1" x14ac:dyDescent="0.2">
      <c r="A353" s="283" t="s">
        <v>426</v>
      </c>
      <c r="B353" s="97" t="s">
        <v>427</v>
      </c>
      <c r="C353" s="55">
        <v>169</v>
      </c>
      <c r="D353" s="76" t="s">
        <v>205</v>
      </c>
      <c r="E353" s="131" t="s">
        <v>206</v>
      </c>
      <c r="F353" s="42" t="s">
        <v>162</v>
      </c>
      <c r="G353" s="117">
        <v>110</v>
      </c>
      <c r="H353" s="117">
        <v>108</v>
      </c>
      <c r="I353" s="284">
        <f t="shared" si="5"/>
        <v>252.99999999999997</v>
      </c>
    </row>
    <row r="354" spans="1:9" ht="15" customHeight="1" x14ac:dyDescent="0.2">
      <c r="A354" s="283" t="s">
        <v>907</v>
      </c>
      <c r="B354" s="97" t="s">
        <v>908</v>
      </c>
      <c r="C354" s="55">
        <v>555</v>
      </c>
      <c r="D354" s="76" t="s">
        <v>872</v>
      </c>
      <c r="E354" s="131" t="s">
        <v>684</v>
      </c>
      <c r="F354" s="42" t="s">
        <v>162</v>
      </c>
      <c r="G354" s="117">
        <v>134</v>
      </c>
      <c r="H354" s="117">
        <v>133</v>
      </c>
      <c r="I354" s="284">
        <f t="shared" si="5"/>
        <v>308.2</v>
      </c>
    </row>
    <row r="355" spans="1:9" ht="15" customHeight="1" x14ac:dyDescent="0.2">
      <c r="A355" s="283" t="s">
        <v>1064</v>
      </c>
      <c r="B355" s="97" t="s">
        <v>1065</v>
      </c>
      <c r="C355" s="55">
        <v>388</v>
      </c>
      <c r="D355" s="76" t="s">
        <v>872</v>
      </c>
      <c r="E355" s="131" t="s">
        <v>684</v>
      </c>
      <c r="F355" s="42" t="s">
        <v>162</v>
      </c>
      <c r="G355" s="117">
        <v>99</v>
      </c>
      <c r="H355" s="117">
        <v>98</v>
      </c>
      <c r="I355" s="284">
        <f t="shared" si="5"/>
        <v>227.7</v>
      </c>
    </row>
    <row r="356" spans="1:9" ht="15" customHeight="1" x14ac:dyDescent="0.2">
      <c r="A356" s="283" t="s">
        <v>787</v>
      </c>
      <c r="B356" s="97" t="s">
        <v>788</v>
      </c>
      <c r="C356" s="55">
        <v>393</v>
      </c>
      <c r="D356" s="76" t="s">
        <v>872</v>
      </c>
      <c r="E356" s="131" t="s">
        <v>684</v>
      </c>
      <c r="F356" s="42" t="s">
        <v>162</v>
      </c>
      <c r="G356" s="117">
        <v>207</v>
      </c>
      <c r="H356" s="117">
        <v>205</v>
      </c>
      <c r="I356" s="284">
        <f t="shared" si="5"/>
        <v>476.09999999999997</v>
      </c>
    </row>
    <row r="357" spans="1:9" ht="15" customHeight="1" x14ac:dyDescent="0.2">
      <c r="A357" s="283" t="s">
        <v>178</v>
      </c>
      <c r="B357" s="97" t="s">
        <v>179</v>
      </c>
      <c r="C357" s="55">
        <v>325</v>
      </c>
      <c r="D357" s="74" t="s">
        <v>9</v>
      </c>
      <c r="E357" s="289">
        <v>200040285</v>
      </c>
      <c r="F357" s="42" t="s">
        <v>163</v>
      </c>
      <c r="G357" s="117">
        <v>103</v>
      </c>
      <c r="H357" s="117">
        <v>0</v>
      </c>
      <c r="I357" s="284">
        <f t="shared" si="5"/>
        <v>236.89999999999998</v>
      </c>
    </row>
    <row r="358" spans="1:9" ht="15" customHeight="1" x14ac:dyDescent="0.2">
      <c r="A358" s="283" t="s">
        <v>291</v>
      </c>
      <c r="B358" s="97" t="s">
        <v>292</v>
      </c>
      <c r="C358" s="55">
        <v>452</v>
      </c>
      <c r="D358" s="76" t="s">
        <v>47</v>
      </c>
      <c r="E358" s="131" t="s">
        <v>186</v>
      </c>
      <c r="F358" s="42" t="s">
        <v>162</v>
      </c>
      <c r="G358" s="117">
        <v>26</v>
      </c>
      <c r="H358" s="117">
        <v>26</v>
      </c>
      <c r="I358" s="284">
        <f t="shared" si="5"/>
        <v>59.8</v>
      </c>
    </row>
    <row r="359" spans="1:9" ht="15" customHeight="1" x14ac:dyDescent="0.2">
      <c r="A359" s="283" t="s">
        <v>1001</v>
      </c>
      <c r="B359" s="97" t="s">
        <v>1002</v>
      </c>
      <c r="C359" s="55">
        <v>703</v>
      </c>
      <c r="D359" s="76" t="s">
        <v>159</v>
      </c>
      <c r="E359" s="291" t="s">
        <v>676</v>
      </c>
      <c r="F359" s="42" t="s">
        <v>163</v>
      </c>
      <c r="G359" s="117">
        <v>168</v>
      </c>
      <c r="H359" s="117">
        <v>168</v>
      </c>
      <c r="I359" s="284">
        <f t="shared" si="5"/>
        <v>386.4</v>
      </c>
    </row>
    <row r="360" spans="1:9" ht="15" customHeight="1" x14ac:dyDescent="0.2">
      <c r="A360" s="283" t="s">
        <v>1308</v>
      </c>
      <c r="B360" s="97" t="s">
        <v>1310</v>
      </c>
      <c r="C360" s="55">
        <v>1525</v>
      </c>
      <c r="D360" s="76" t="s">
        <v>18</v>
      </c>
      <c r="E360" s="131" t="s">
        <v>1252</v>
      </c>
      <c r="F360" s="42" t="s">
        <v>162</v>
      </c>
      <c r="G360" s="117">
        <v>92</v>
      </c>
      <c r="H360" s="117">
        <v>66</v>
      </c>
      <c r="I360" s="284">
        <f t="shared" si="5"/>
        <v>211.6</v>
      </c>
    </row>
    <row r="361" spans="1:9" ht="15" customHeight="1" x14ac:dyDescent="0.2">
      <c r="A361" s="283" t="s">
        <v>30</v>
      </c>
      <c r="B361" s="97" t="s">
        <v>31</v>
      </c>
      <c r="C361" s="55">
        <v>1963</v>
      </c>
      <c r="D361" s="76" t="s">
        <v>130</v>
      </c>
      <c r="E361" s="131" t="s">
        <v>129</v>
      </c>
      <c r="F361" s="42" t="s">
        <v>162</v>
      </c>
      <c r="G361" s="117">
        <v>5</v>
      </c>
      <c r="H361" s="117"/>
      <c r="I361" s="284">
        <f t="shared" si="5"/>
        <v>11.5</v>
      </c>
    </row>
    <row r="362" spans="1:9" ht="15" customHeight="1" x14ac:dyDescent="0.2">
      <c r="A362" s="283" t="s">
        <v>1043</v>
      </c>
      <c r="B362" s="97" t="s">
        <v>1044</v>
      </c>
      <c r="C362" s="55">
        <v>1689</v>
      </c>
      <c r="D362" s="77" t="s">
        <v>872</v>
      </c>
      <c r="E362" s="131" t="s">
        <v>684</v>
      </c>
      <c r="F362" s="42" t="s">
        <v>162</v>
      </c>
      <c r="G362" s="117">
        <v>596</v>
      </c>
      <c r="H362" s="117">
        <v>579</v>
      </c>
      <c r="I362" s="284">
        <f t="shared" si="5"/>
        <v>1370.8</v>
      </c>
    </row>
    <row r="363" spans="1:9" ht="15" customHeight="1" x14ac:dyDescent="0.2">
      <c r="A363" s="283" t="s">
        <v>653</v>
      </c>
      <c r="B363" s="97" t="s">
        <v>654</v>
      </c>
      <c r="C363" s="55">
        <v>169</v>
      </c>
      <c r="D363" s="76" t="s">
        <v>157</v>
      </c>
      <c r="E363" s="131" t="s">
        <v>533</v>
      </c>
      <c r="F363" s="42" t="s">
        <v>162</v>
      </c>
      <c r="G363" s="117">
        <v>34</v>
      </c>
      <c r="H363" s="117">
        <v>28</v>
      </c>
      <c r="I363" s="284">
        <f t="shared" si="5"/>
        <v>78.199999999999989</v>
      </c>
    </row>
    <row r="364" spans="1:9" ht="15" customHeight="1" x14ac:dyDescent="0.2">
      <c r="A364" s="283" t="s">
        <v>187</v>
      </c>
      <c r="B364" s="97" t="s">
        <v>188</v>
      </c>
      <c r="C364" s="55">
        <v>277</v>
      </c>
      <c r="D364" s="74" t="s">
        <v>9</v>
      </c>
      <c r="E364" s="289">
        <v>200040285</v>
      </c>
      <c r="F364" s="42" t="s">
        <v>163</v>
      </c>
      <c r="G364" s="117">
        <v>214</v>
      </c>
      <c r="H364" s="117">
        <v>220</v>
      </c>
      <c r="I364" s="284">
        <f t="shared" si="5"/>
        <v>492.2</v>
      </c>
    </row>
    <row r="365" spans="1:9" ht="15" customHeight="1" x14ac:dyDescent="0.2">
      <c r="A365" s="283" t="s">
        <v>991</v>
      </c>
      <c r="B365" s="97" t="s">
        <v>992</v>
      </c>
      <c r="C365" s="55">
        <v>140</v>
      </c>
      <c r="D365" s="75" t="s">
        <v>356</v>
      </c>
      <c r="E365" s="287">
        <v>247104136</v>
      </c>
      <c r="F365" s="42" t="s">
        <v>162</v>
      </c>
      <c r="G365" s="117">
        <v>5</v>
      </c>
      <c r="H365" s="117">
        <v>3</v>
      </c>
      <c r="I365" s="284">
        <f t="shared" si="5"/>
        <v>11.5</v>
      </c>
    </row>
    <row r="366" spans="1:9" ht="15" customHeight="1" x14ac:dyDescent="0.2">
      <c r="A366" s="283" t="s">
        <v>342</v>
      </c>
      <c r="B366" s="97" t="s">
        <v>343</v>
      </c>
      <c r="C366" s="55">
        <v>1636</v>
      </c>
      <c r="D366" s="74" t="s">
        <v>141</v>
      </c>
      <c r="E366" s="131">
        <v>247100589</v>
      </c>
      <c r="F366" s="42" t="s">
        <v>162</v>
      </c>
      <c r="G366" s="117">
        <v>50</v>
      </c>
      <c r="H366" s="117"/>
      <c r="I366" s="284">
        <f t="shared" si="5"/>
        <v>114.99999999999999</v>
      </c>
    </row>
    <row r="367" spans="1:9" ht="15" customHeight="1" x14ac:dyDescent="0.2">
      <c r="A367" s="283" t="s">
        <v>825</v>
      </c>
      <c r="B367" s="97" t="s">
        <v>826</v>
      </c>
      <c r="C367" s="55">
        <v>1250</v>
      </c>
      <c r="D367" s="76" t="s">
        <v>872</v>
      </c>
      <c r="E367" s="131" t="s">
        <v>684</v>
      </c>
      <c r="F367" s="42" t="s">
        <v>162</v>
      </c>
      <c r="G367" s="117">
        <v>464</v>
      </c>
      <c r="H367" s="117">
        <v>464</v>
      </c>
      <c r="I367" s="284">
        <f t="shared" si="5"/>
        <v>1067.1999999999998</v>
      </c>
    </row>
    <row r="368" spans="1:9" ht="15" customHeight="1" x14ac:dyDescent="0.2">
      <c r="A368" s="283" t="s">
        <v>682</v>
      </c>
      <c r="B368" s="97" t="s">
        <v>683</v>
      </c>
      <c r="C368" s="55">
        <v>772</v>
      </c>
      <c r="D368" s="76" t="s">
        <v>872</v>
      </c>
      <c r="E368" s="131" t="s">
        <v>684</v>
      </c>
      <c r="F368" s="42" t="s">
        <v>162</v>
      </c>
      <c r="G368" s="117">
        <v>246</v>
      </c>
      <c r="H368" s="117">
        <v>246</v>
      </c>
      <c r="I368" s="284">
        <f t="shared" si="5"/>
        <v>565.79999999999995</v>
      </c>
    </row>
    <row r="369" spans="1:9" ht="15" customHeight="1" x14ac:dyDescent="0.2">
      <c r="A369" s="283" t="s">
        <v>1070</v>
      </c>
      <c r="B369" s="97" t="s">
        <v>1071</v>
      </c>
      <c r="C369" s="55">
        <v>81</v>
      </c>
      <c r="D369" s="76" t="s">
        <v>1071</v>
      </c>
      <c r="E369" s="294" t="s">
        <v>1070</v>
      </c>
      <c r="F369" s="42" t="s">
        <v>162</v>
      </c>
      <c r="G369" s="117">
        <v>69</v>
      </c>
      <c r="H369" s="117">
        <v>69</v>
      </c>
      <c r="I369" s="284">
        <f t="shared" si="5"/>
        <v>158.69999999999999</v>
      </c>
    </row>
    <row r="370" spans="1:9" ht="15" customHeight="1" x14ac:dyDescent="0.2">
      <c r="A370" s="283" t="s">
        <v>1083</v>
      </c>
      <c r="B370" s="97" t="s">
        <v>1084</v>
      </c>
      <c r="C370" s="55">
        <v>740</v>
      </c>
      <c r="D370" s="74" t="s">
        <v>1424</v>
      </c>
      <c r="E370" s="131" t="s">
        <v>1055</v>
      </c>
      <c r="F370" s="42" t="s">
        <v>163</v>
      </c>
      <c r="G370" s="117">
        <v>185</v>
      </c>
      <c r="H370" s="117">
        <v>178</v>
      </c>
      <c r="I370" s="284">
        <f t="shared" si="5"/>
        <v>425.49999999999994</v>
      </c>
    </row>
    <row r="371" spans="1:9" ht="15" customHeight="1" x14ac:dyDescent="0.2">
      <c r="A371" s="283" t="s">
        <v>1207</v>
      </c>
      <c r="B371" s="97" t="s">
        <v>1208</v>
      </c>
      <c r="C371" s="55">
        <v>536</v>
      </c>
      <c r="D371" s="78" t="s">
        <v>1208</v>
      </c>
      <c r="E371" s="131" t="s">
        <v>1207</v>
      </c>
      <c r="F371" s="42" t="s">
        <v>162</v>
      </c>
      <c r="G371" s="117">
        <v>38</v>
      </c>
      <c r="H371" s="117">
        <v>24</v>
      </c>
      <c r="I371" s="284">
        <f t="shared" si="5"/>
        <v>87.399999999999991</v>
      </c>
    </row>
    <row r="372" spans="1:9" ht="15" customHeight="1" x14ac:dyDescent="0.2">
      <c r="A372" s="283" t="s">
        <v>725</v>
      </c>
      <c r="B372" s="97" t="s">
        <v>728</v>
      </c>
      <c r="C372" s="55">
        <v>548</v>
      </c>
      <c r="D372" s="75" t="s">
        <v>996</v>
      </c>
      <c r="E372" s="287">
        <v>247103765</v>
      </c>
      <c r="F372" s="42" t="s">
        <v>162</v>
      </c>
      <c r="G372" s="117">
        <v>40</v>
      </c>
      <c r="H372" s="117">
        <v>41</v>
      </c>
      <c r="I372" s="284">
        <f t="shared" si="5"/>
        <v>92</v>
      </c>
    </row>
    <row r="373" spans="1:9" ht="15" customHeight="1" x14ac:dyDescent="0.2">
      <c r="A373" s="283" t="s">
        <v>0</v>
      </c>
      <c r="B373" s="97" t="s">
        <v>1</v>
      </c>
      <c r="C373" s="55">
        <v>565</v>
      </c>
      <c r="D373" s="76" t="s">
        <v>130</v>
      </c>
      <c r="E373" s="131" t="s">
        <v>129</v>
      </c>
      <c r="F373" s="42" t="s">
        <v>162</v>
      </c>
      <c r="G373" s="117">
        <v>187</v>
      </c>
      <c r="H373" s="117">
        <v>0</v>
      </c>
      <c r="I373" s="284">
        <f t="shared" si="5"/>
        <v>430.09999999999997</v>
      </c>
    </row>
    <row r="374" spans="1:9" ht="15" customHeight="1" x14ac:dyDescent="0.2">
      <c r="A374" s="283" t="s">
        <v>779</v>
      </c>
      <c r="B374" s="97" t="s">
        <v>780</v>
      </c>
      <c r="C374" s="55">
        <v>111</v>
      </c>
      <c r="D374" s="76" t="s">
        <v>872</v>
      </c>
      <c r="E374" s="131" t="s">
        <v>684</v>
      </c>
      <c r="F374" s="42" t="s">
        <v>162</v>
      </c>
      <c r="G374" s="117">
        <v>37</v>
      </c>
      <c r="H374" s="117">
        <v>37</v>
      </c>
      <c r="I374" s="284">
        <f t="shared" si="5"/>
        <v>85.1</v>
      </c>
    </row>
    <row r="375" spans="1:9" ht="15" customHeight="1" x14ac:dyDescent="0.2">
      <c r="A375" s="283" t="s">
        <v>1109</v>
      </c>
      <c r="B375" s="97" t="s">
        <v>1110</v>
      </c>
      <c r="C375" s="55">
        <v>281</v>
      </c>
      <c r="D375" s="74" t="s">
        <v>1296</v>
      </c>
      <c r="E375" s="131" t="s">
        <v>156</v>
      </c>
      <c r="F375" s="42" t="s">
        <v>162</v>
      </c>
      <c r="G375" s="117">
        <v>263</v>
      </c>
      <c r="H375" s="117">
        <v>244</v>
      </c>
      <c r="I375" s="284">
        <f t="shared" si="5"/>
        <v>604.9</v>
      </c>
    </row>
    <row r="376" spans="1:9" ht="15" customHeight="1" x14ac:dyDescent="0.2">
      <c r="A376" s="283" t="s">
        <v>1107</v>
      </c>
      <c r="B376" s="97" t="s">
        <v>1108</v>
      </c>
      <c r="C376" s="55">
        <v>492</v>
      </c>
      <c r="D376" s="74" t="s">
        <v>799</v>
      </c>
      <c r="E376" s="291">
        <v>200040053</v>
      </c>
      <c r="F376" s="42" t="s">
        <v>163</v>
      </c>
      <c r="G376" s="117">
        <v>140</v>
      </c>
      <c r="H376" s="117">
        <v>140</v>
      </c>
      <c r="I376" s="284">
        <f t="shared" si="5"/>
        <v>322</v>
      </c>
    </row>
    <row r="377" spans="1:9" ht="15" customHeight="1" x14ac:dyDescent="0.2">
      <c r="A377" s="283" t="s">
        <v>1003</v>
      </c>
      <c r="B377" s="97" t="s">
        <v>1004</v>
      </c>
      <c r="C377" s="55">
        <v>320</v>
      </c>
      <c r="D377" s="74" t="s">
        <v>1170</v>
      </c>
      <c r="E377" s="287">
        <v>200030518</v>
      </c>
      <c r="F377" s="42" t="s">
        <v>163</v>
      </c>
      <c r="G377" s="117">
        <v>48</v>
      </c>
      <c r="H377" s="117">
        <v>48</v>
      </c>
      <c r="I377" s="284">
        <f t="shared" si="5"/>
        <v>110.39999999999999</v>
      </c>
    </row>
    <row r="378" spans="1:9" ht="15" customHeight="1" x14ac:dyDescent="0.2">
      <c r="A378" s="283" t="s">
        <v>645</v>
      </c>
      <c r="B378" s="97" t="s">
        <v>646</v>
      </c>
      <c r="C378" s="55">
        <v>1075</v>
      </c>
      <c r="D378" s="76" t="s">
        <v>55</v>
      </c>
      <c r="E378" s="131" t="s">
        <v>490</v>
      </c>
      <c r="F378" s="42" t="s">
        <v>163</v>
      </c>
      <c r="G378" s="117">
        <v>170</v>
      </c>
      <c r="H378" s="117">
        <v>150</v>
      </c>
      <c r="I378" s="284">
        <f t="shared" si="5"/>
        <v>390.99999999999994</v>
      </c>
    </row>
    <row r="379" spans="1:9" ht="15" customHeight="1" x14ac:dyDescent="0.2">
      <c r="A379" s="283" t="s">
        <v>458</v>
      </c>
      <c r="B379" s="97" t="s">
        <v>459</v>
      </c>
      <c r="C379" s="55">
        <v>576</v>
      </c>
      <c r="D379" s="76" t="s">
        <v>47</v>
      </c>
      <c r="E379" s="131" t="s">
        <v>186</v>
      </c>
      <c r="F379" s="42" t="s">
        <v>162</v>
      </c>
      <c r="G379" s="117">
        <v>96</v>
      </c>
      <c r="H379" s="117">
        <v>82</v>
      </c>
      <c r="I379" s="284">
        <f t="shared" si="5"/>
        <v>220.79999999999998</v>
      </c>
    </row>
    <row r="380" spans="1:9" ht="15" customHeight="1" x14ac:dyDescent="0.2">
      <c r="A380" s="283" t="s">
        <v>821</v>
      </c>
      <c r="B380" s="97" t="s">
        <v>822</v>
      </c>
      <c r="C380" s="55">
        <v>489</v>
      </c>
      <c r="D380" s="76" t="s">
        <v>157</v>
      </c>
      <c r="E380" s="131" t="s">
        <v>533</v>
      </c>
      <c r="F380" s="42" t="s">
        <v>162</v>
      </c>
      <c r="G380" s="117">
        <v>13</v>
      </c>
      <c r="H380" s="117">
        <v>11</v>
      </c>
      <c r="I380" s="284">
        <f t="shared" si="5"/>
        <v>29.9</v>
      </c>
    </row>
    <row r="381" spans="1:9" ht="15" customHeight="1" x14ac:dyDescent="0.2">
      <c r="A381" s="283" t="s">
        <v>24</v>
      </c>
      <c r="B381" s="97" t="s">
        <v>25</v>
      </c>
      <c r="C381" s="55">
        <v>475</v>
      </c>
      <c r="D381" s="75" t="s">
        <v>125</v>
      </c>
      <c r="E381" s="287">
        <v>200011823</v>
      </c>
      <c r="F381" s="42" t="s">
        <v>163</v>
      </c>
      <c r="G381" s="117">
        <v>236</v>
      </c>
      <c r="H381" s="117">
        <v>235</v>
      </c>
      <c r="I381" s="284">
        <f t="shared" si="5"/>
        <v>542.79999999999995</v>
      </c>
    </row>
    <row r="382" spans="1:9" ht="15" customHeight="1" x14ac:dyDescent="0.2">
      <c r="A382" s="283" t="s">
        <v>1117</v>
      </c>
      <c r="B382" s="97" t="s">
        <v>1118</v>
      </c>
      <c r="C382" s="55">
        <v>803</v>
      </c>
      <c r="D382" s="74" t="s">
        <v>799</v>
      </c>
      <c r="E382" s="291">
        <v>200040053</v>
      </c>
      <c r="F382" s="42" t="s">
        <v>163</v>
      </c>
      <c r="G382" s="117">
        <v>210</v>
      </c>
      <c r="H382" s="117">
        <v>87</v>
      </c>
      <c r="I382" s="284">
        <f t="shared" si="5"/>
        <v>482.99999999999994</v>
      </c>
    </row>
    <row r="383" spans="1:9" ht="15" customHeight="1" x14ac:dyDescent="0.2">
      <c r="A383" s="283" t="s">
        <v>1060</v>
      </c>
      <c r="B383" s="97" t="s">
        <v>1061</v>
      </c>
      <c r="C383" s="55">
        <v>202</v>
      </c>
      <c r="D383" s="74" t="s">
        <v>799</v>
      </c>
      <c r="E383" s="291">
        <v>200040053</v>
      </c>
      <c r="F383" s="42" t="s">
        <v>163</v>
      </c>
      <c r="G383" s="117">
        <v>120</v>
      </c>
      <c r="H383" s="117">
        <v>120</v>
      </c>
      <c r="I383" s="284">
        <f t="shared" si="5"/>
        <v>276</v>
      </c>
    </row>
    <row r="384" spans="1:9" ht="15" customHeight="1" x14ac:dyDescent="0.2">
      <c r="A384" s="283" t="s">
        <v>346</v>
      </c>
      <c r="B384" s="97" t="s">
        <v>347</v>
      </c>
      <c r="C384" s="55">
        <v>492</v>
      </c>
      <c r="D384" s="76" t="s">
        <v>205</v>
      </c>
      <c r="E384" s="131" t="s">
        <v>206</v>
      </c>
      <c r="F384" s="42" t="s">
        <v>162</v>
      </c>
      <c r="G384" s="117">
        <v>344</v>
      </c>
      <c r="H384" s="117">
        <v>298</v>
      </c>
      <c r="I384" s="284">
        <f t="shared" si="5"/>
        <v>791.19999999999993</v>
      </c>
    </row>
    <row r="385" spans="1:9" ht="15" customHeight="1" x14ac:dyDescent="0.2">
      <c r="A385" s="283" t="s">
        <v>1270</v>
      </c>
      <c r="B385" s="97" t="s">
        <v>1271</v>
      </c>
      <c r="C385" s="55">
        <v>292</v>
      </c>
      <c r="D385" s="74" t="s">
        <v>1296</v>
      </c>
      <c r="E385" s="131" t="s">
        <v>156</v>
      </c>
      <c r="F385" s="42" t="s">
        <v>162</v>
      </c>
      <c r="G385" s="117">
        <v>101</v>
      </c>
      <c r="H385" s="117">
        <v>100</v>
      </c>
      <c r="I385" s="284">
        <f t="shared" si="5"/>
        <v>232.29999999999998</v>
      </c>
    </row>
    <row r="386" spans="1:9" ht="15" customHeight="1" x14ac:dyDescent="0.2">
      <c r="A386" s="283" t="s">
        <v>551</v>
      </c>
      <c r="B386" s="97" t="s">
        <v>552</v>
      </c>
      <c r="C386" s="55">
        <v>1062</v>
      </c>
      <c r="D386" s="76" t="s">
        <v>205</v>
      </c>
      <c r="E386" s="131" t="s">
        <v>206</v>
      </c>
      <c r="F386" s="42" t="s">
        <v>162</v>
      </c>
      <c r="G386" s="117">
        <v>332</v>
      </c>
      <c r="H386" s="117">
        <v>321</v>
      </c>
      <c r="I386" s="284">
        <f t="shared" si="5"/>
        <v>763.59999999999991</v>
      </c>
    </row>
    <row r="387" spans="1:9" ht="15" customHeight="1" x14ac:dyDescent="0.2">
      <c r="A387" s="283" t="s">
        <v>1405</v>
      </c>
      <c r="B387" s="97" t="s">
        <v>1406</v>
      </c>
      <c r="C387" s="55">
        <v>523</v>
      </c>
      <c r="D387" s="75" t="s">
        <v>125</v>
      </c>
      <c r="E387" s="287">
        <v>200011823</v>
      </c>
      <c r="F387" s="42" t="s">
        <v>163</v>
      </c>
      <c r="G387" s="117">
        <v>148</v>
      </c>
      <c r="H387" s="117">
        <v>147</v>
      </c>
      <c r="I387" s="284">
        <f t="shared" ref="I387:I450" si="6">(G387*2.3)</f>
        <v>340.4</v>
      </c>
    </row>
    <row r="388" spans="1:9" ht="15" customHeight="1" x14ac:dyDescent="0.2">
      <c r="A388" s="283" t="s">
        <v>855</v>
      </c>
      <c r="B388" s="97" t="s">
        <v>856</v>
      </c>
      <c r="C388" s="55">
        <v>141</v>
      </c>
      <c r="D388" s="76" t="s">
        <v>10</v>
      </c>
      <c r="E388" s="286">
        <v>200040327</v>
      </c>
      <c r="F388" s="42" t="s">
        <v>162</v>
      </c>
      <c r="G388" s="117">
        <v>93</v>
      </c>
      <c r="H388" s="117">
        <v>93</v>
      </c>
      <c r="I388" s="284">
        <f t="shared" si="6"/>
        <v>213.89999999999998</v>
      </c>
    </row>
    <row r="389" spans="1:9" ht="15" customHeight="1" x14ac:dyDescent="0.2">
      <c r="A389" s="283" t="s">
        <v>929</v>
      </c>
      <c r="B389" s="97" t="s">
        <v>930</v>
      </c>
      <c r="C389" s="55">
        <v>616</v>
      </c>
      <c r="D389" s="76" t="s">
        <v>872</v>
      </c>
      <c r="E389" s="131" t="s">
        <v>684</v>
      </c>
      <c r="F389" s="42" t="s">
        <v>162</v>
      </c>
      <c r="G389" s="117">
        <v>280</v>
      </c>
      <c r="H389" s="117">
        <v>280</v>
      </c>
      <c r="I389" s="284">
        <f t="shared" si="6"/>
        <v>644</v>
      </c>
    </row>
    <row r="390" spans="1:9" ht="15" customHeight="1" x14ac:dyDescent="0.2">
      <c r="A390" s="283" t="s">
        <v>729</v>
      </c>
      <c r="B390" s="97" t="s">
        <v>730</v>
      </c>
      <c r="C390" s="55">
        <v>782</v>
      </c>
      <c r="D390" s="75" t="s">
        <v>996</v>
      </c>
      <c r="E390" s="287">
        <v>247103765</v>
      </c>
      <c r="F390" s="42" t="s">
        <v>162</v>
      </c>
      <c r="G390" s="117">
        <v>10</v>
      </c>
      <c r="H390" s="117">
        <v>11</v>
      </c>
      <c r="I390" s="284">
        <f t="shared" si="6"/>
        <v>23</v>
      </c>
    </row>
    <row r="391" spans="1:9" ht="15" customHeight="1" x14ac:dyDescent="0.2">
      <c r="A391" s="283" t="s">
        <v>527</v>
      </c>
      <c r="B391" s="97" t="s">
        <v>528</v>
      </c>
      <c r="C391" s="55">
        <v>291</v>
      </c>
      <c r="D391" s="74" t="s">
        <v>141</v>
      </c>
      <c r="E391" s="131">
        <v>247100589</v>
      </c>
      <c r="F391" s="42" t="s">
        <v>162</v>
      </c>
      <c r="G391" s="118"/>
      <c r="H391" s="118"/>
      <c r="I391" s="284">
        <f t="shared" si="6"/>
        <v>0</v>
      </c>
    </row>
    <row r="392" spans="1:9" ht="15" customHeight="1" x14ac:dyDescent="0.2">
      <c r="A392" s="283" t="s">
        <v>625</v>
      </c>
      <c r="B392" s="97" t="s">
        <v>626</v>
      </c>
      <c r="C392" s="55">
        <v>952</v>
      </c>
      <c r="D392" s="74" t="s">
        <v>141</v>
      </c>
      <c r="E392" s="131">
        <v>247100589</v>
      </c>
      <c r="F392" s="42" t="s">
        <v>162</v>
      </c>
      <c r="G392" s="118">
        <v>25</v>
      </c>
      <c r="H392" s="118">
        <v>0</v>
      </c>
      <c r="I392" s="284">
        <f t="shared" si="6"/>
        <v>57.499999999999993</v>
      </c>
    </row>
    <row r="393" spans="1:9" ht="15" customHeight="1" x14ac:dyDescent="0.2">
      <c r="A393" s="283" t="s">
        <v>394</v>
      </c>
      <c r="B393" s="97" t="s">
        <v>395</v>
      </c>
      <c r="C393" s="55">
        <v>161</v>
      </c>
      <c r="D393" s="76" t="s">
        <v>47</v>
      </c>
      <c r="E393" s="131" t="s">
        <v>186</v>
      </c>
      <c r="F393" s="42" t="s">
        <v>162</v>
      </c>
      <c r="G393" s="117">
        <v>90</v>
      </c>
      <c r="H393" s="117">
        <v>72</v>
      </c>
      <c r="I393" s="284">
        <f t="shared" si="6"/>
        <v>206.99999999999997</v>
      </c>
    </row>
    <row r="394" spans="1:9" ht="15" customHeight="1" x14ac:dyDescent="0.2">
      <c r="A394" s="283" t="s">
        <v>1338</v>
      </c>
      <c r="B394" s="97" t="s">
        <v>1339</v>
      </c>
      <c r="C394" s="55">
        <v>157</v>
      </c>
      <c r="D394" s="74" t="s">
        <v>365</v>
      </c>
      <c r="E394" s="287"/>
      <c r="F394" s="42" t="s">
        <v>163</v>
      </c>
      <c r="G394" s="117">
        <v>80</v>
      </c>
      <c r="H394" s="117">
        <v>0</v>
      </c>
      <c r="I394" s="284">
        <f t="shared" si="6"/>
        <v>184</v>
      </c>
    </row>
    <row r="395" spans="1:9" ht="15" customHeight="1" x14ac:dyDescent="0.2">
      <c r="A395" s="283" t="s">
        <v>450</v>
      </c>
      <c r="B395" s="97" t="s">
        <v>451</v>
      </c>
      <c r="C395" s="55">
        <v>248</v>
      </c>
      <c r="D395" s="76" t="s">
        <v>158</v>
      </c>
      <c r="E395" s="131" t="s">
        <v>211</v>
      </c>
      <c r="F395" s="42" t="s">
        <v>163</v>
      </c>
      <c r="G395" s="117">
        <v>124</v>
      </c>
      <c r="H395" s="117">
        <v>124</v>
      </c>
      <c r="I395" s="284">
        <f t="shared" si="6"/>
        <v>285.2</v>
      </c>
    </row>
    <row r="396" spans="1:9" ht="15" customHeight="1" x14ac:dyDescent="0.2">
      <c r="A396" s="283" t="s">
        <v>32</v>
      </c>
      <c r="B396" s="97" t="s">
        <v>33</v>
      </c>
      <c r="C396" s="55">
        <v>375</v>
      </c>
      <c r="D396" s="75" t="s">
        <v>125</v>
      </c>
      <c r="E396" s="287">
        <v>200011823</v>
      </c>
      <c r="F396" s="42" t="s">
        <v>163</v>
      </c>
      <c r="G396" s="117">
        <v>169</v>
      </c>
      <c r="H396" s="117">
        <v>168</v>
      </c>
      <c r="I396" s="284">
        <f t="shared" si="6"/>
        <v>388.7</v>
      </c>
    </row>
    <row r="397" spans="1:9" ht="15" customHeight="1" x14ac:dyDescent="0.2">
      <c r="A397" s="283" t="s">
        <v>301</v>
      </c>
      <c r="B397" s="97" t="s">
        <v>302</v>
      </c>
      <c r="C397" s="55">
        <v>333</v>
      </c>
      <c r="D397" s="74" t="s">
        <v>871</v>
      </c>
      <c r="E397" s="131" t="s">
        <v>218</v>
      </c>
      <c r="F397" s="42" t="s">
        <v>163</v>
      </c>
      <c r="G397" s="117">
        <v>90</v>
      </c>
      <c r="H397" s="117">
        <v>12</v>
      </c>
      <c r="I397" s="284">
        <f t="shared" si="6"/>
        <v>206.99999999999997</v>
      </c>
    </row>
    <row r="398" spans="1:9" ht="15" customHeight="1" x14ac:dyDescent="0.2">
      <c r="A398" s="283" t="s">
        <v>673</v>
      </c>
      <c r="B398" s="97" t="s">
        <v>674</v>
      </c>
      <c r="C398" s="55">
        <v>842</v>
      </c>
      <c r="D398" s="76" t="s">
        <v>205</v>
      </c>
      <c r="E398" s="131" t="s">
        <v>206</v>
      </c>
      <c r="F398" s="42" t="s">
        <v>162</v>
      </c>
      <c r="G398" s="117">
        <v>115</v>
      </c>
      <c r="H398" s="117">
        <v>114</v>
      </c>
      <c r="I398" s="284">
        <f t="shared" si="6"/>
        <v>264.5</v>
      </c>
    </row>
    <row r="399" spans="1:9" ht="15" customHeight="1" x14ac:dyDescent="0.2">
      <c r="A399" s="283" t="s">
        <v>582</v>
      </c>
      <c r="B399" s="97" t="s">
        <v>583</v>
      </c>
      <c r="C399" s="55">
        <v>164</v>
      </c>
      <c r="D399" s="75" t="s">
        <v>9</v>
      </c>
      <c r="E399" s="289">
        <v>200040285</v>
      </c>
      <c r="F399" s="42" t="s">
        <v>163</v>
      </c>
      <c r="G399" s="117">
        <v>86</v>
      </c>
      <c r="H399" s="117">
        <v>0</v>
      </c>
      <c r="I399" s="284">
        <f t="shared" si="6"/>
        <v>197.79999999999998</v>
      </c>
    </row>
    <row r="400" spans="1:9" ht="15" customHeight="1" x14ac:dyDescent="0.2">
      <c r="A400" s="283" t="s">
        <v>667</v>
      </c>
      <c r="B400" s="97" t="s">
        <v>668</v>
      </c>
      <c r="C400" s="55">
        <v>1152</v>
      </c>
      <c r="D400" s="76" t="s">
        <v>55</v>
      </c>
      <c r="E400" s="131" t="s">
        <v>490</v>
      </c>
      <c r="F400" s="42" t="s">
        <v>163</v>
      </c>
      <c r="G400" s="117">
        <v>181</v>
      </c>
      <c r="H400" s="117">
        <v>145</v>
      </c>
      <c r="I400" s="284">
        <f t="shared" si="6"/>
        <v>416.29999999999995</v>
      </c>
    </row>
    <row r="401" spans="1:9" ht="15" customHeight="1" x14ac:dyDescent="0.2">
      <c r="A401" s="283" t="s">
        <v>392</v>
      </c>
      <c r="B401" s="97" t="s">
        <v>393</v>
      </c>
      <c r="C401" s="55">
        <v>840</v>
      </c>
      <c r="D401" s="76" t="s">
        <v>55</v>
      </c>
      <c r="E401" s="131" t="s">
        <v>490</v>
      </c>
      <c r="F401" s="42" t="s">
        <v>163</v>
      </c>
      <c r="G401" s="117">
        <v>125</v>
      </c>
      <c r="H401" s="117">
        <v>9</v>
      </c>
      <c r="I401" s="284">
        <f t="shared" si="6"/>
        <v>287.5</v>
      </c>
    </row>
    <row r="402" spans="1:9" ht="15" customHeight="1" x14ac:dyDescent="0.2">
      <c r="A402" s="283" t="s">
        <v>201</v>
      </c>
      <c r="B402" s="97" t="s">
        <v>202</v>
      </c>
      <c r="C402" s="55">
        <v>520</v>
      </c>
      <c r="D402" s="74" t="s">
        <v>9</v>
      </c>
      <c r="E402" s="289">
        <v>200040285</v>
      </c>
      <c r="F402" s="42" t="s">
        <v>163</v>
      </c>
      <c r="G402" s="117">
        <v>91</v>
      </c>
      <c r="H402" s="117">
        <v>0</v>
      </c>
      <c r="I402" s="284">
        <f t="shared" si="6"/>
        <v>209.29999999999998</v>
      </c>
    </row>
    <row r="403" spans="1:9" ht="15" customHeight="1" x14ac:dyDescent="0.2">
      <c r="A403" s="283" t="s">
        <v>1419</v>
      </c>
      <c r="B403" s="97" t="s">
        <v>1420</v>
      </c>
      <c r="C403" s="55">
        <v>128</v>
      </c>
      <c r="D403" s="74" t="s">
        <v>1420</v>
      </c>
      <c r="E403" s="131" t="s">
        <v>1419</v>
      </c>
      <c r="F403" s="42" t="s">
        <v>163</v>
      </c>
      <c r="G403" s="117">
        <v>78</v>
      </c>
      <c r="H403" s="117">
        <v>78</v>
      </c>
      <c r="I403" s="284">
        <f t="shared" si="6"/>
        <v>179.39999999999998</v>
      </c>
    </row>
    <row r="404" spans="1:9" ht="15" customHeight="1" x14ac:dyDescent="0.2">
      <c r="A404" s="283" t="s">
        <v>1154</v>
      </c>
      <c r="B404" s="97" t="s">
        <v>1155</v>
      </c>
      <c r="C404" s="55">
        <v>605</v>
      </c>
      <c r="D404" s="76" t="s">
        <v>90</v>
      </c>
      <c r="E404" s="131" t="s">
        <v>1080</v>
      </c>
      <c r="F404" s="42" t="s">
        <v>162</v>
      </c>
      <c r="G404" s="117">
        <v>8</v>
      </c>
      <c r="H404" s="117">
        <v>8</v>
      </c>
      <c r="I404" s="284">
        <f t="shared" si="6"/>
        <v>18.399999999999999</v>
      </c>
    </row>
    <row r="405" spans="1:9" ht="15" customHeight="1" x14ac:dyDescent="0.2">
      <c r="A405" s="283" t="s">
        <v>869</v>
      </c>
      <c r="B405" s="97" t="s">
        <v>870</v>
      </c>
      <c r="C405" s="55">
        <v>1078</v>
      </c>
      <c r="D405" s="74" t="s">
        <v>10</v>
      </c>
      <c r="E405" s="286">
        <v>200040327</v>
      </c>
      <c r="F405" s="42" t="s">
        <v>162</v>
      </c>
      <c r="G405" s="117">
        <v>52</v>
      </c>
      <c r="H405" s="117">
        <v>48</v>
      </c>
      <c r="I405" s="284">
        <f t="shared" si="6"/>
        <v>119.6</v>
      </c>
    </row>
    <row r="406" spans="1:9" ht="15" customHeight="1" x14ac:dyDescent="0.2">
      <c r="A406" s="283" t="s">
        <v>568</v>
      </c>
      <c r="B406" s="97" t="s">
        <v>569</v>
      </c>
      <c r="C406" s="55">
        <v>1978</v>
      </c>
      <c r="D406" s="76" t="s">
        <v>205</v>
      </c>
      <c r="E406" s="131" t="s">
        <v>206</v>
      </c>
      <c r="F406" s="42" t="s">
        <v>162</v>
      </c>
      <c r="G406" s="117">
        <v>360</v>
      </c>
      <c r="H406" s="117">
        <v>355</v>
      </c>
      <c r="I406" s="284">
        <f t="shared" si="6"/>
        <v>827.99999999999989</v>
      </c>
    </row>
    <row r="407" spans="1:9" ht="15" customHeight="1" x14ac:dyDescent="0.2">
      <c r="A407" s="283" t="s">
        <v>691</v>
      </c>
      <c r="B407" s="97" t="s">
        <v>692</v>
      </c>
      <c r="C407" s="55">
        <v>2228</v>
      </c>
      <c r="D407" s="76" t="s">
        <v>205</v>
      </c>
      <c r="E407" s="131" t="s">
        <v>206</v>
      </c>
      <c r="F407" s="42" t="s">
        <v>162</v>
      </c>
      <c r="G407" s="117">
        <v>206</v>
      </c>
      <c r="H407" s="117">
        <v>203</v>
      </c>
      <c r="I407" s="284">
        <f t="shared" si="6"/>
        <v>473.79999999999995</v>
      </c>
    </row>
    <row r="408" spans="1:9" ht="15" customHeight="1" x14ac:dyDescent="0.2">
      <c r="A408" s="283" t="s">
        <v>1328</v>
      </c>
      <c r="B408" s="97" t="s">
        <v>1337</v>
      </c>
      <c r="C408" s="55">
        <v>200</v>
      </c>
      <c r="D408" s="74" t="s">
        <v>1337</v>
      </c>
      <c r="E408" s="131" t="s">
        <v>1328</v>
      </c>
      <c r="F408" s="42" t="s">
        <v>163</v>
      </c>
      <c r="G408" s="117">
        <v>92</v>
      </c>
      <c r="H408" s="117">
        <v>85</v>
      </c>
      <c r="I408" s="284">
        <f t="shared" si="6"/>
        <v>211.6</v>
      </c>
    </row>
    <row r="409" spans="1:9" ht="15" customHeight="1" x14ac:dyDescent="0.2">
      <c r="A409" s="283" t="s">
        <v>707</v>
      </c>
      <c r="B409" s="97" t="s">
        <v>708</v>
      </c>
      <c r="C409" s="55">
        <v>291</v>
      </c>
      <c r="D409" s="76" t="s">
        <v>157</v>
      </c>
      <c r="E409" s="131" t="s">
        <v>533</v>
      </c>
      <c r="F409" s="42" t="s">
        <v>162</v>
      </c>
      <c r="G409" s="117">
        <v>3</v>
      </c>
      <c r="H409" s="117">
        <v>3</v>
      </c>
      <c r="I409" s="284">
        <f t="shared" si="6"/>
        <v>6.8999999999999995</v>
      </c>
    </row>
    <row r="410" spans="1:9" ht="15" customHeight="1" x14ac:dyDescent="0.2">
      <c r="A410" s="283" t="s">
        <v>228</v>
      </c>
      <c r="B410" s="97" t="s">
        <v>229</v>
      </c>
      <c r="C410" s="55">
        <v>450</v>
      </c>
      <c r="D410" s="76" t="s">
        <v>47</v>
      </c>
      <c r="E410" s="131" t="s">
        <v>186</v>
      </c>
      <c r="F410" s="42" t="s">
        <v>162</v>
      </c>
      <c r="G410" s="117">
        <v>219</v>
      </c>
      <c r="H410" s="117">
        <v>148</v>
      </c>
      <c r="I410" s="284">
        <f t="shared" si="6"/>
        <v>503.7</v>
      </c>
    </row>
    <row r="411" spans="1:9" ht="15" customHeight="1" x14ac:dyDescent="0.2">
      <c r="A411" s="283" t="s">
        <v>265</v>
      </c>
      <c r="B411" s="97" t="s">
        <v>266</v>
      </c>
      <c r="C411" s="55">
        <v>213</v>
      </c>
      <c r="D411" s="74" t="s">
        <v>871</v>
      </c>
      <c r="E411" s="131" t="s">
        <v>218</v>
      </c>
      <c r="F411" s="42" t="s">
        <v>163</v>
      </c>
      <c r="G411" s="117">
        <v>89</v>
      </c>
      <c r="H411" s="117">
        <v>1</v>
      </c>
      <c r="I411" s="284">
        <f t="shared" si="6"/>
        <v>204.7</v>
      </c>
    </row>
    <row r="412" spans="1:9" ht="15" customHeight="1" x14ac:dyDescent="0.2">
      <c r="A412" s="283" t="s">
        <v>368</v>
      </c>
      <c r="B412" s="97" t="s">
        <v>369</v>
      </c>
      <c r="C412" s="55">
        <v>301</v>
      </c>
      <c r="D412" s="76" t="s">
        <v>47</v>
      </c>
      <c r="E412" s="131" t="s">
        <v>186</v>
      </c>
      <c r="F412" s="42" t="s">
        <v>162</v>
      </c>
      <c r="G412" s="117">
        <v>2</v>
      </c>
      <c r="H412" s="117">
        <v>2</v>
      </c>
      <c r="I412" s="284">
        <f t="shared" si="6"/>
        <v>4.5999999999999996</v>
      </c>
    </row>
    <row r="413" spans="1:9" ht="15" customHeight="1" x14ac:dyDescent="0.2">
      <c r="A413" s="283" t="s">
        <v>576</v>
      </c>
      <c r="B413" s="97" t="s">
        <v>577</v>
      </c>
      <c r="C413" s="55">
        <v>479</v>
      </c>
      <c r="D413" s="76" t="s">
        <v>157</v>
      </c>
      <c r="E413" s="131" t="s">
        <v>533</v>
      </c>
      <c r="F413" s="42" t="s">
        <v>162</v>
      </c>
      <c r="G413" s="117">
        <v>51</v>
      </c>
      <c r="H413" s="117">
        <v>41</v>
      </c>
      <c r="I413" s="284">
        <f t="shared" si="6"/>
        <v>117.3</v>
      </c>
    </row>
    <row r="414" spans="1:9" ht="15" customHeight="1" x14ac:dyDescent="0.2">
      <c r="A414" s="283" t="s">
        <v>975</v>
      </c>
      <c r="B414" s="97" t="s">
        <v>976</v>
      </c>
      <c r="C414" s="55">
        <v>58</v>
      </c>
      <c r="D414" s="74" t="s">
        <v>10</v>
      </c>
      <c r="E414" s="286">
        <v>200040327</v>
      </c>
      <c r="F414" s="42" t="s">
        <v>162</v>
      </c>
      <c r="G414" s="117">
        <v>39</v>
      </c>
      <c r="H414" s="117">
        <v>39</v>
      </c>
      <c r="I414" s="284">
        <f t="shared" si="6"/>
        <v>89.699999999999989</v>
      </c>
    </row>
    <row r="415" spans="1:9" ht="15" customHeight="1" x14ac:dyDescent="0.2">
      <c r="A415" s="283" t="s">
        <v>42</v>
      </c>
      <c r="B415" s="97" t="s">
        <v>43</v>
      </c>
      <c r="C415" s="55">
        <v>757</v>
      </c>
      <c r="D415" s="74" t="s">
        <v>43</v>
      </c>
      <c r="E415" s="131" t="s">
        <v>42</v>
      </c>
      <c r="F415" s="42" t="s">
        <v>163</v>
      </c>
      <c r="G415" s="117">
        <v>138</v>
      </c>
      <c r="H415" s="117">
        <v>138</v>
      </c>
      <c r="I415" s="284">
        <f t="shared" si="6"/>
        <v>317.39999999999998</v>
      </c>
    </row>
    <row r="416" spans="1:9" ht="15" customHeight="1" x14ac:dyDescent="0.2">
      <c r="A416" s="283" t="s">
        <v>509</v>
      </c>
      <c r="B416" s="97" t="s">
        <v>510</v>
      </c>
      <c r="C416" s="55">
        <v>423</v>
      </c>
      <c r="D416" s="74" t="s">
        <v>141</v>
      </c>
      <c r="E416" s="131">
        <v>247100589</v>
      </c>
      <c r="F416" s="42" t="s">
        <v>162</v>
      </c>
      <c r="G416" s="118"/>
      <c r="H416" s="118"/>
      <c r="I416" s="284">
        <f t="shared" si="6"/>
        <v>0</v>
      </c>
    </row>
    <row r="417" spans="1:9" ht="15" customHeight="1" x14ac:dyDescent="0.2">
      <c r="A417" s="283" t="s">
        <v>436</v>
      </c>
      <c r="B417" s="97" t="s">
        <v>437</v>
      </c>
      <c r="C417" s="55">
        <v>340</v>
      </c>
      <c r="D417" s="74" t="s">
        <v>871</v>
      </c>
      <c r="E417" s="131" t="s">
        <v>218</v>
      </c>
      <c r="F417" s="42" t="s">
        <v>162</v>
      </c>
      <c r="G417" s="117">
        <v>22</v>
      </c>
      <c r="H417" s="117">
        <v>5</v>
      </c>
      <c r="I417" s="284">
        <f t="shared" si="6"/>
        <v>50.599999999999994</v>
      </c>
    </row>
    <row r="418" spans="1:9" ht="15" customHeight="1" x14ac:dyDescent="0.2">
      <c r="A418" s="283" t="s">
        <v>1278</v>
      </c>
      <c r="B418" s="97" t="s">
        <v>1279</v>
      </c>
      <c r="C418" s="55">
        <v>526</v>
      </c>
      <c r="D418" s="74" t="s">
        <v>799</v>
      </c>
      <c r="E418" s="291">
        <v>200040053</v>
      </c>
      <c r="F418" s="42" t="s">
        <v>163</v>
      </c>
      <c r="G418" s="117">
        <v>250</v>
      </c>
      <c r="H418" s="117">
        <v>213</v>
      </c>
      <c r="I418" s="284">
        <f t="shared" si="6"/>
        <v>575</v>
      </c>
    </row>
    <row r="419" spans="1:9" ht="15" customHeight="1" x14ac:dyDescent="0.2">
      <c r="A419" s="283" t="s">
        <v>1459</v>
      </c>
      <c r="B419" s="97" t="s">
        <v>1460</v>
      </c>
      <c r="C419" s="55">
        <v>306</v>
      </c>
      <c r="D419" s="75" t="s">
        <v>125</v>
      </c>
      <c r="E419" s="287">
        <v>200011823</v>
      </c>
      <c r="F419" s="42" t="s">
        <v>163</v>
      </c>
      <c r="G419" s="117">
        <v>139</v>
      </c>
      <c r="H419" s="117">
        <v>135</v>
      </c>
      <c r="I419" s="284">
        <f t="shared" si="6"/>
        <v>319.7</v>
      </c>
    </row>
    <row r="420" spans="1:9" ht="15" customHeight="1" x14ac:dyDescent="0.2">
      <c r="A420" s="283" t="s">
        <v>570</v>
      </c>
      <c r="B420" s="97" t="s">
        <v>571</v>
      </c>
      <c r="C420" s="55">
        <v>251</v>
      </c>
      <c r="D420" s="76" t="s">
        <v>55</v>
      </c>
      <c r="E420" s="131" t="s">
        <v>490</v>
      </c>
      <c r="F420" s="42" t="s">
        <v>162</v>
      </c>
      <c r="G420" s="117">
        <v>27</v>
      </c>
      <c r="H420" s="117">
        <v>25</v>
      </c>
      <c r="I420" s="284">
        <f t="shared" si="6"/>
        <v>62.099999999999994</v>
      </c>
    </row>
    <row r="421" spans="1:9" ht="15" customHeight="1" x14ac:dyDescent="0.2">
      <c r="A421" s="283" t="s">
        <v>665</v>
      </c>
      <c r="B421" s="97" t="s">
        <v>666</v>
      </c>
      <c r="C421" s="55">
        <v>1093</v>
      </c>
      <c r="D421" s="76" t="s">
        <v>55</v>
      </c>
      <c r="E421" s="131" t="s">
        <v>490</v>
      </c>
      <c r="F421" s="42" t="s">
        <v>163</v>
      </c>
      <c r="G421" s="117">
        <v>51</v>
      </c>
      <c r="H421" s="117">
        <v>43</v>
      </c>
      <c r="I421" s="284">
        <f t="shared" si="6"/>
        <v>117.3</v>
      </c>
    </row>
    <row r="422" spans="1:9" ht="15" customHeight="1" x14ac:dyDescent="0.2">
      <c r="A422" s="283" t="s">
        <v>1428</v>
      </c>
      <c r="B422" s="97" t="s">
        <v>1429</v>
      </c>
      <c r="C422" s="55">
        <v>362</v>
      </c>
      <c r="D422" s="75" t="s">
        <v>125</v>
      </c>
      <c r="E422" s="287">
        <v>200011823</v>
      </c>
      <c r="F422" s="42" t="s">
        <v>163</v>
      </c>
      <c r="G422" s="117">
        <v>146</v>
      </c>
      <c r="H422" s="117">
        <v>143</v>
      </c>
      <c r="I422" s="284">
        <f t="shared" si="6"/>
        <v>335.79999999999995</v>
      </c>
    </row>
    <row r="423" spans="1:9" ht="15" customHeight="1" x14ac:dyDescent="0.2">
      <c r="A423" s="283" t="s">
        <v>184</v>
      </c>
      <c r="B423" s="97" t="s">
        <v>185</v>
      </c>
      <c r="C423" s="55">
        <v>567</v>
      </c>
      <c r="D423" s="76" t="s">
        <v>47</v>
      </c>
      <c r="E423" s="131" t="s">
        <v>186</v>
      </c>
      <c r="F423" s="42" t="s">
        <v>163</v>
      </c>
      <c r="G423" s="117">
        <v>153</v>
      </c>
      <c r="H423" s="117">
        <v>188</v>
      </c>
      <c r="I423" s="284">
        <f t="shared" si="6"/>
        <v>351.9</v>
      </c>
    </row>
    <row r="424" spans="1:9" ht="15" customHeight="1" x14ac:dyDescent="0.2">
      <c r="A424" s="283" t="s">
        <v>1146</v>
      </c>
      <c r="B424" s="97" t="s">
        <v>1147</v>
      </c>
      <c r="C424" s="55">
        <v>696</v>
      </c>
      <c r="D424" s="76" t="s">
        <v>160</v>
      </c>
      <c r="E424" s="131" t="s">
        <v>1133</v>
      </c>
      <c r="F424" s="42" t="s">
        <v>163</v>
      </c>
      <c r="G424" s="117">
        <v>129</v>
      </c>
      <c r="H424" s="117">
        <v>118</v>
      </c>
      <c r="I424" s="284">
        <f t="shared" si="6"/>
        <v>296.7</v>
      </c>
    </row>
    <row r="425" spans="1:9" ht="15" customHeight="1" x14ac:dyDescent="0.2">
      <c r="A425" s="283" t="s">
        <v>279</v>
      </c>
      <c r="B425" s="97" t="s">
        <v>280</v>
      </c>
      <c r="C425" s="55">
        <v>430</v>
      </c>
      <c r="D425" s="76" t="s">
        <v>158</v>
      </c>
      <c r="E425" s="131" t="s">
        <v>211</v>
      </c>
      <c r="F425" s="42" t="s">
        <v>163</v>
      </c>
      <c r="G425" s="117">
        <v>121</v>
      </c>
      <c r="H425" s="117">
        <v>115</v>
      </c>
      <c r="I425" s="284">
        <f t="shared" si="6"/>
        <v>278.29999999999995</v>
      </c>
    </row>
    <row r="426" spans="1:9" ht="15" customHeight="1" x14ac:dyDescent="0.2">
      <c r="A426" s="283" t="s">
        <v>1368</v>
      </c>
      <c r="B426" s="97" t="s">
        <v>1370</v>
      </c>
      <c r="C426" s="55">
        <v>253</v>
      </c>
      <c r="D426" s="74" t="s">
        <v>1296</v>
      </c>
      <c r="E426" s="131" t="s">
        <v>156</v>
      </c>
      <c r="F426" s="42" t="s">
        <v>162</v>
      </c>
      <c r="G426" s="117">
        <v>168</v>
      </c>
      <c r="H426" s="117">
        <v>156</v>
      </c>
      <c r="I426" s="284">
        <f t="shared" si="6"/>
        <v>386.4</v>
      </c>
    </row>
    <row r="427" spans="1:9" ht="15" customHeight="1" x14ac:dyDescent="0.2">
      <c r="A427" s="283" t="s">
        <v>408</v>
      </c>
      <c r="B427" s="97" t="s">
        <v>409</v>
      </c>
      <c r="C427" s="55">
        <v>1591</v>
      </c>
      <c r="D427" s="77" t="s">
        <v>409</v>
      </c>
      <c r="E427" s="131" t="s">
        <v>408</v>
      </c>
      <c r="F427" s="42" t="s">
        <v>162</v>
      </c>
      <c r="G427" s="117">
        <v>68</v>
      </c>
      <c r="H427" s="117">
        <v>27</v>
      </c>
      <c r="I427" s="284">
        <f t="shared" si="6"/>
        <v>156.39999999999998</v>
      </c>
    </row>
    <row r="428" spans="1:9" ht="15" customHeight="1" x14ac:dyDescent="0.2">
      <c r="A428" s="283" t="s">
        <v>226</v>
      </c>
      <c r="B428" s="97" t="s">
        <v>227</v>
      </c>
      <c r="C428" s="55">
        <v>1645</v>
      </c>
      <c r="D428" s="77" t="s">
        <v>227</v>
      </c>
      <c r="E428" s="131" t="s">
        <v>226</v>
      </c>
      <c r="F428" s="42" t="s">
        <v>162</v>
      </c>
      <c r="G428" s="117">
        <v>23</v>
      </c>
      <c r="H428" s="117">
        <v>23</v>
      </c>
      <c r="I428" s="284">
        <f t="shared" si="6"/>
        <v>52.9</v>
      </c>
    </row>
    <row r="429" spans="1:9" ht="15" customHeight="1" x14ac:dyDescent="0.2">
      <c r="A429" s="283" t="s">
        <v>663</v>
      </c>
      <c r="B429" s="97" t="s">
        <v>664</v>
      </c>
      <c r="C429" s="55">
        <v>1158</v>
      </c>
      <c r="D429" s="74" t="s">
        <v>141</v>
      </c>
      <c r="E429" s="131">
        <v>247100589</v>
      </c>
      <c r="F429" s="42" t="s">
        <v>162</v>
      </c>
      <c r="G429" s="117">
        <v>10</v>
      </c>
      <c r="H429" s="117"/>
      <c r="I429" s="284">
        <f t="shared" si="6"/>
        <v>23</v>
      </c>
    </row>
    <row r="430" spans="1:9" ht="15" customHeight="1" x14ac:dyDescent="0.2">
      <c r="A430" s="283" t="s">
        <v>538</v>
      </c>
      <c r="B430" s="97" t="s">
        <v>539</v>
      </c>
      <c r="C430" s="55">
        <v>6184</v>
      </c>
      <c r="D430" s="74" t="s">
        <v>141</v>
      </c>
      <c r="E430" s="131">
        <v>247100589</v>
      </c>
      <c r="F430" s="42" t="s">
        <v>162</v>
      </c>
      <c r="G430" s="117">
        <v>20</v>
      </c>
      <c r="H430" s="117"/>
      <c r="I430" s="284">
        <f t="shared" si="6"/>
        <v>46</v>
      </c>
    </row>
    <row r="431" spans="1:9" ht="15" customHeight="1" x14ac:dyDescent="0.2">
      <c r="A431" s="283" t="s">
        <v>965</v>
      </c>
      <c r="B431" s="97" t="s">
        <v>966</v>
      </c>
      <c r="C431" s="55">
        <v>188</v>
      </c>
      <c r="D431" s="74" t="s">
        <v>1296</v>
      </c>
      <c r="E431" s="131" t="s">
        <v>156</v>
      </c>
      <c r="F431" s="42" t="s">
        <v>162</v>
      </c>
      <c r="G431" s="117">
        <v>135</v>
      </c>
      <c r="H431" s="117">
        <v>129</v>
      </c>
      <c r="I431" s="284">
        <f t="shared" si="6"/>
        <v>310.5</v>
      </c>
    </row>
    <row r="432" spans="1:9" ht="15" customHeight="1" x14ac:dyDescent="0.2">
      <c r="A432" s="283" t="s">
        <v>480</v>
      </c>
      <c r="B432" s="97" t="s">
        <v>481</v>
      </c>
      <c r="C432" s="55">
        <v>291</v>
      </c>
      <c r="D432" s="74" t="s">
        <v>141</v>
      </c>
      <c r="E432" s="131">
        <v>247100589</v>
      </c>
      <c r="F432" s="42" t="s">
        <v>162</v>
      </c>
      <c r="G432" s="117">
        <v>15</v>
      </c>
      <c r="H432" s="117"/>
      <c r="I432" s="284">
        <f t="shared" si="6"/>
        <v>34.5</v>
      </c>
    </row>
    <row r="433" spans="1:9" ht="15" customHeight="1" x14ac:dyDescent="0.2">
      <c r="A433" s="283" t="s">
        <v>1272</v>
      </c>
      <c r="B433" s="97" t="s">
        <v>1273</v>
      </c>
      <c r="C433" s="55">
        <v>1345</v>
      </c>
      <c r="D433" s="77" t="s">
        <v>1273</v>
      </c>
      <c r="E433" s="131" t="s">
        <v>1272</v>
      </c>
      <c r="F433" s="42" t="s">
        <v>162</v>
      </c>
      <c r="G433" s="117">
        <v>15</v>
      </c>
      <c r="H433" s="117">
        <v>10</v>
      </c>
      <c r="I433" s="284">
        <f t="shared" si="6"/>
        <v>34.5</v>
      </c>
    </row>
    <row r="434" spans="1:9" ht="15" customHeight="1" x14ac:dyDescent="0.2">
      <c r="A434" s="283" t="s">
        <v>685</v>
      </c>
      <c r="B434" s="97" t="s">
        <v>686</v>
      </c>
      <c r="C434" s="55">
        <v>95</v>
      </c>
      <c r="D434" s="76" t="s">
        <v>157</v>
      </c>
      <c r="E434" s="131" t="s">
        <v>533</v>
      </c>
      <c r="F434" s="42" t="s">
        <v>162</v>
      </c>
      <c r="G434" s="117">
        <v>26</v>
      </c>
      <c r="H434" s="117">
        <v>23</v>
      </c>
      <c r="I434" s="284">
        <f t="shared" si="6"/>
        <v>59.8</v>
      </c>
    </row>
    <row r="435" spans="1:9" ht="15" customHeight="1" x14ac:dyDescent="0.2">
      <c r="A435" s="283" t="s">
        <v>293</v>
      </c>
      <c r="B435" s="97" t="s">
        <v>294</v>
      </c>
      <c r="C435" s="55">
        <v>123</v>
      </c>
      <c r="D435" s="74" t="s">
        <v>871</v>
      </c>
      <c r="E435" s="131" t="s">
        <v>218</v>
      </c>
      <c r="F435" s="42" t="s">
        <v>163</v>
      </c>
      <c r="G435" s="117">
        <v>62</v>
      </c>
      <c r="H435" s="117">
        <v>55</v>
      </c>
      <c r="I435" s="284">
        <f t="shared" si="6"/>
        <v>142.6</v>
      </c>
    </row>
    <row r="436" spans="1:9" ht="15" customHeight="1" x14ac:dyDescent="0.2">
      <c r="A436" s="283" t="s">
        <v>40</v>
      </c>
      <c r="B436" s="97" t="s">
        <v>41</v>
      </c>
      <c r="C436" s="55">
        <v>90</v>
      </c>
      <c r="D436" s="77" t="s">
        <v>41</v>
      </c>
      <c r="E436" s="131" t="s">
        <v>40</v>
      </c>
      <c r="F436" s="42" t="s">
        <v>163</v>
      </c>
      <c r="G436" s="117">
        <v>47</v>
      </c>
      <c r="H436" s="117">
        <v>40</v>
      </c>
      <c r="I436" s="284">
        <f t="shared" si="6"/>
        <v>108.1</v>
      </c>
    </row>
    <row r="437" spans="1:9" ht="15" customHeight="1" x14ac:dyDescent="0.2">
      <c r="A437" s="283" t="s">
        <v>1081</v>
      </c>
      <c r="B437" s="97" t="s">
        <v>1082</v>
      </c>
      <c r="C437" s="55">
        <v>112</v>
      </c>
      <c r="D437" s="74" t="s">
        <v>1296</v>
      </c>
      <c r="E437" s="131" t="s">
        <v>156</v>
      </c>
      <c r="F437" s="42" t="s">
        <v>162</v>
      </c>
      <c r="G437" s="117">
        <v>90</v>
      </c>
      <c r="H437" s="117">
        <v>88</v>
      </c>
      <c r="I437" s="284">
        <f t="shared" si="6"/>
        <v>206.99999999999997</v>
      </c>
    </row>
    <row r="438" spans="1:9" ht="15" customHeight="1" x14ac:dyDescent="0.2">
      <c r="A438" s="283" t="s">
        <v>1471</v>
      </c>
      <c r="B438" s="97" t="s">
        <v>1472</v>
      </c>
      <c r="C438" s="55">
        <v>262</v>
      </c>
      <c r="D438" s="75" t="s">
        <v>125</v>
      </c>
      <c r="E438" s="287">
        <v>200011823</v>
      </c>
      <c r="F438" s="42" t="s">
        <v>163</v>
      </c>
      <c r="G438" s="117">
        <v>75</v>
      </c>
      <c r="H438" s="117">
        <v>74</v>
      </c>
      <c r="I438" s="284">
        <f t="shared" si="6"/>
        <v>172.5</v>
      </c>
    </row>
    <row r="439" spans="1:9" ht="15" customHeight="1" x14ac:dyDescent="0.2">
      <c r="A439" s="283" t="s">
        <v>841</v>
      </c>
      <c r="B439" s="97" t="s">
        <v>842</v>
      </c>
      <c r="C439" s="55">
        <v>235</v>
      </c>
      <c r="D439" s="76" t="s">
        <v>872</v>
      </c>
      <c r="E439" s="131" t="s">
        <v>684</v>
      </c>
      <c r="F439" s="42" t="s">
        <v>162</v>
      </c>
      <c r="G439" s="117">
        <v>60</v>
      </c>
      <c r="H439" s="117">
        <v>60</v>
      </c>
      <c r="I439" s="284">
        <f t="shared" si="6"/>
        <v>138</v>
      </c>
    </row>
    <row r="440" spans="1:9" ht="15" customHeight="1" x14ac:dyDescent="0.2">
      <c r="A440" s="283" t="s">
        <v>791</v>
      </c>
      <c r="B440" s="97" t="s">
        <v>793</v>
      </c>
      <c r="C440" s="55">
        <v>156</v>
      </c>
      <c r="D440" s="76" t="s">
        <v>157</v>
      </c>
      <c r="E440" s="131" t="s">
        <v>533</v>
      </c>
      <c r="F440" s="42" t="s">
        <v>162</v>
      </c>
      <c r="G440" s="117">
        <v>21</v>
      </c>
      <c r="H440" s="117">
        <v>15</v>
      </c>
      <c r="I440" s="284">
        <f t="shared" si="6"/>
        <v>48.3</v>
      </c>
    </row>
    <row r="441" spans="1:9" ht="15" customHeight="1" x14ac:dyDescent="0.2">
      <c r="A441" s="283" t="s">
        <v>440</v>
      </c>
      <c r="B441" s="97" t="s">
        <v>442</v>
      </c>
      <c r="C441" s="55">
        <v>1970</v>
      </c>
      <c r="D441" s="76" t="s">
        <v>205</v>
      </c>
      <c r="E441" s="131" t="s">
        <v>206</v>
      </c>
      <c r="F441" s="42" t="s">
        <v>162</v>
      </c>
      <c r="G441" s="117">
        <v>376</v>
      </c>
      <c r="H441" s="117">
        <v>361</v>
      </c>
      <c r="I441" s="284">
        <f t="shared" si="6"/>
        <v>864.8</v>
      </c>
    </row>
    <row r="442" spans="1:9" ht="15" customHeight="1" x14ac:dyDescent="0.2">
      <c r="A442" s="283" t="s">
        <v>232</v>
      </c>
      <c r="B442" s="97" t="s">
        <v>233</v>
      </c>
      <c r="C442" s="55">
        <v>118</v>
      </c>
      <c r="D442" s="76" t="s">
        <v>47</v>
      </c>
      <c r="E442" s="131" t="s">
        <v>186</v>
      </c>
      <c r="F442" s="42" t="s">
        <v>162</v>
      </c>
      <c r="G442" s="117">
        <v>72</v>
      </c>
      <c r="H442" s="117">
        <v>63</v>
      </c>
      <c r="I442" s="284">
        <f t="shared" si="6"/>
        <v>165.6</v>
      </c>
    </row>
    <row r="443" spans="1:9" ht="15" customHeight="1" x14ac:dyDescent="0.2">
      <c r="A443" s="283" t="s">
        <v>949</v>
      </c>
      <c r="B443" s="97" t="s">
        <v>950</v>
      </c>
      <c r="C443" s="55">
        <v>61</v>
      </c>
      <c r="D443" s="76" t="s">
        <v>10</v>
      </c>
      <c r="E443" s="286">
        <v>200040327</v>
      </c>
      <c r="F443" s="42" t="s">
        <v>162</v>
      </c>
      <c r="G443" s="117">
        <v>44</v>
      </c>
      <c r="H443" s="117">
        <v>43</v>
      </c>
      <c r="I443" s="284">
        <f t="shared" si="6"/>
        <v>101.19999999999999</v>
      </c>
    </row>
    <row r="444" spans="1:9" ht="15" customHeight="1" x14ac:dyDescent="0.2">
      <c r="A444" s="283" t="s">
        <v>486</v>
      </c>
      <c r="B444" s="97" t="s">
        <v>487</v>
      </c>
      <c r="C444" s="55">
        <v>369</v>
      </c>
      <c r="D444" s="74" t="s">
        <v>141</v>
      </c>
      <c r="E444" s="131">
        <v>247100589</v>
      </c>
      <c r="F444" s="42" t="s">
        <v>162</v>
      </c>
      <c r="G444" s="117"/>
      <c r="H444" s="117"/>
      <c r="I444" s="284">
        <f t="shared" si="6"/>
        <v>0</v>
      </c>
    </row>
    <row r="445" spans="1:9" ht="15" customHeight="1" x14ac:dyDescent="0.2">
      <c r="A445" s="283" t="s">
        <v>1221</v>
      </c>
      <c r="B445" s="97" t="s">
        <v>1222</v>
      </c>
      <c r="C445" s="55">
        <v>508</v>
      </c>
      <c r="D445" s="76" t="s">
        <v>1222</v>
      </c>
      <c r="E445" s="290" t="s">
        <v>1221</v>
      </c>
      <c r="F445" s="42" t="s">
        <v>162</v>
      </c>
      <c r="G445" s="117">
        <v>6</v>
      </c>
      <c r="H445" s="117">
        <v>6</v>
      </c>
      <c r="I445" s="284">
        <f t="shared" si="6"/>
        <v>13.799999999999999</v>
      </c>
    </row>
    <row r="446" spans="1:9" ht="15" customHeight="1" x14ac:dyDescent="0.2">
      <c r="A446" s="283" t="s">
        <v>859</v>
      </c>
      <c r="B446" s="97" t="s">
        <v>860</v>
      </c>
      <c r="C446" s="55">
        <v>63</v>
      </c>
      <c r="D446" s="76" t="s">
        <v>157</v>
      </c>
      <c r="E446" s="131" t="s">
        <v>533</v>
      </c>
      <c r="F446" s="42" t="s">
        <v>162</v>
      </c>
      <c r="G446" s="117">
        <v>36</v>
      </c>
      <c r="H446" s="117">
        <v>26</v>
      </c>
      <c r="I446" s="284">
        <f t="shared" si="6"/>
        <v>82.8</v>
      </c>
    </row>
    <row r="447" spans="1:9" ht="15" customHeight="1" x14ac:dyDescent="0.2">
      <c r="A447" s="283" t="s">
        <v>382</v>
      </c>
      <c r="B447" s="97" t="s">
        <v>383</v>
      </c>
      <c r="C447" s="55">
        <v>578</v>
      </c>
      <c r="D447" s="76" t="s">
        <v>205</v>
      </c>
      <c r="E447" s="131" t="s">
        <v>206</v>
      </c>
      <c r="F447" s="42" t="s">
        <v>162</v>
      </c>
      <c r="G447" s="117">
        <v>256</v>
      </c>
      <c r="H447" s="117">
        <v>211</v>
      </c>
      <c r="I447" s="284">
        <f t="shared" si="6"/>
        <v>588.79999999999995</v>
      </c>
    </row>
    <row r="448" spans="1:9" ht="15" customHeight="1" x14ac:dyDescent="0.2">
      <c r="A448" s="283" t="s">
        <v>17</v>
      </c>
      <c r="B448" s="97" t="s">
        <v>19</v>
      </c>
      <c r="C448" s="55">
        <v>598</v>
      </c>
      <c r="D448" s="75" t="s">
        <v>125</v>
      </c>
      <c r="E448" s="287">
        <v>200011823</v>
      </c>
      <c r="F448" s="42" t="s">
        <v>163</v>
      </c>
      <c r="G448" s="117">
        <v>186</v>
      </c>
      <c r="H448" s="117">
        <v>184</v>
      </c>
      <c r="I448" s="284">
        <f t="shared" si="6"/>
        <v>427.79999999999995</v>
      </c>
    </row>
    <row r="449" spans="1:9" ht="15" customHeight="1" x14ac:dyDescent="0.2">
      <c r="A449" s="283" t="s">
        <v>344</v>
      </c>
      <c r="B449" s="97" t="s">
        <v>345</v>
      </c>
      <c r="C449" s="55">
        <v>166</v>
      </c>
      <c r="D449" s="74" t="s">
        <v>871</v>
      </c>
      <c r="E449" s="131" t="s">
        <v>218</v>
      </c>
      <c r="F449" s="42" t="s">
        <v>162</v>
      </c>
      <c r="G449" s="117">
        <v>4</v>
      </c>
      <c r="H449" s="117">
        <v>0</v>
      </c>
      <c r="I449" s="284">
        <f t="shared" si="6"/>
        <v>9.1999999999999993</v>
      </c>
    </row>
    <row r="450" spans="1:9" ht="15" customHeight="1" x14ac:dyDescent="0.2">
      <c r="A450" s="283" t="s">
        <v>711</v>
      </c>
      <c r="B450" s="97" t="s">
        <v>712</v>
      </c>
      <c r="C450" s="55">
        <v>269</v>
      </c>
      <c r="D450" s="76" t="s">
        <v>10</v>
      </c>
      <c r="E450" s="286">
        <v>200040327</v>
      </c>
      <c r="F450" s="42" t="s">
        <v>162</v>
      </c>
      <c r="G450" s="117">
        <v>123</v>
      </c>
      <c r="H450" s="117">
        <v>14</v>
      </c>
      <c r="I450" s="284">
        <f t="shared" si="6"/>
        <v>282.89999999999998</v>
      </c>
    </row>
    <row r="451" spans="1:9" ht="15" customHeight="1" x14ac:dyDescent="0.2">
      <c r="A451" s="283" t="s">
        <v>470</v>
      </c>
      <c r="B451" s="97" t="s">
        <v>471</v>
      </c>
      <c r="C451" s="55">
        <v>132</v>
      </c>
      <c r="D451" s="76" t="s">
        <v>158</v>
      </c>
      <c r="E451" s="131" t="s">
        <v>211</v>
      </c>
      <c r="F451" s="42" t="s">
        <v>163</v>
      </c>
      <c r="G451" s="117">
        <v>74</v>
      </c>
      <c r="H451" s="117">
        <v>69</v>
      </c>
      <c r="I451" s="284">
        <f t="shared" ref="I451:I514" si="7">(G451*2.3)</f>
        <v>170.2</v>
      </c>
    </row>
    <row r="452" spans="1:9" ht="15" customHeight="1" x14ac:dyDescent="0.2">
      <c r="A452" s="283" t="s">
        <v>399</v>
      </c>
      <c r="B452" s="97" t="s">
        <v>400</v>
      </c>
      <c r="C452" s="55">
        <v>864</v>
      </c>
      <c r="D452" s="76" t="s">
        <v>55</v>
      </c>
      <c r="E452" s="131" t="s">
        <v>490</v>
      </c>
      <c r="F452" s="42" t="s">
        <v>163</v>
      </c>
      <c r="G452" s="117">
        <v>111</v>
      </c>
      <c r="H452" s="117">
        <v>61</v>
      </c>
      <c r="I452" s="284">
        <f t="shared" si="7"/>
        <v>255.29999999999998</v>
      </c>
    </row>
    <row r="453" spans="1:9" ht="15" customHeight="1" x14ac:dyDescent="0.2">
      <c r="A453" s="283" t="s">
        <v>1397</v>
      </c>
      <c r="B453" s="97" t="s">
        <v>1398</v>
      </c>
      <c r="C453" s="55">
        <v>356</v>
      </c>
      <c r="D453" s="74" t="s">
        <v>1296</v>
      </c>
      <c r="E453" s="131" t="s">
        <v>156</v>
      </c>
      <c r="F453" s="42" t="s">
        <v>162</v>
      </c>
      <c r="G453" s="117">
        <v>154</v>
      </c>
      <c r="H453" s="117">
        <v>149</v>
      </c>
      <c r="I453" s="284">
        <f t="shared" si="7"/>
        <v>354.2</v>
      </c>
    </row>
    <row r="454" spans="1:9" ht="15" customHeight="1" x14ac:dyDescent="0.2">
      <c r="A454" s="283" t="s">
        <v>1324</v>
      </c>
      <c r="B454" s="97" t="s">
        <v>1325</v>
      </c>
      <c r="C454" s="55">
        <v>351</v>
      </c>
      <c r="D454" s="74" t="s">
        <v>1296</v>
      </c>
      <c r="E454" s="131" t="s">
        <v>156</v>
      </c>
      <c r="F454" s="42" t="s">
        <v>162</v>
      </c>
      <c r="G454" s="117">
        <v>191</v>
      </c>
      <c r="H454" s="117">
        <v>183</v>
      </c>
      <c r="I454" s="284">
        <f t="shared" si="7"/>
        <v>439.29999999999995</v>
      </c>
    </row>
    <row r="455" spans="1:9" ht="15" customHeight="1" x14ac:dyDescent="0.2">
      <c r="A455" s="283" t="s">
        <v>715</v>
      </c>
      <c r="B455" s="97" t="s">
        <v>716</v>
      </c>
      <c r="C455" s="55">
        <v>77</v>
      </c>
      <c r="D455" s="76" t="s">
        <v>157</v>
      </c>
      <c r="E455" s="131" t="s">
        <v>533</v>
      </c>
      <c r="F455" s="42" t="s">
        <v>162</v>
      </c>
      <c r="G455" s="117">
        <v>41</v>
      </c>
      <c r="H455" s="117">
        <v>33</v>
      </c>
      <c r="I455" s="284">
        <f t="shared" si="7"/>
        <v>94.3</v>
      </c>
    </row>
    <row r="456" spans="1:9" ht="15" customHeight="1" x14ac:dyDescent="0.2">
      <c r="A456" s="283" t="s">
        <v>209</v>
      </c>
      <c r="B456" s="97" t="s">
        <v>210</v>
      </c>
      <c r="C456" s="55">
        <v>216</v>
      </c>
      <c r="D456" s="76" t="s">
        <v>158</v>
      </c>
      <c r="E456" s="131" t="s">
        <v>211</v>
      </c>
      <c r="F456" s="42" t="s">
        <v>163</v>
      </c>
      <c r="G456" s="117">
        <v>156</v>
      </c>
      <c r="H456" s="117">
        <v>154</v>
      </c>
      <c r="I456" s="284">
        <f t="shared" si="7"/>
        <v>358.79999999999995</v>
      </c>
    </row>
    <row r="457" spans="1:9" ht="15" customHeight="1" x14ac:dyDescent="0.2">
      <c r="A457" s="283" t="s">
        <v>1436</v>
      </c>
      <c r="B457" s="97" t="s">
        <v>1437</v>
      </c>
      <c r="C457" s="55">
        <v>179</v>
      </c>
      <c r="D457" s="75" t="s">
        <v>125</v>
      </c>
      <c r="E457" s="287">
        <v>200011823</v>
      </c>
      <c r="F457" s="42" t="s">
        <v>163</v>
      </c>
      <c r="G457" s="117">
        <v>133</v>
      </c>
      <c r="H457" s="117">
        <v>130</v>
      </c>
      <c r="I457" s="284">
        <f t="shared" si="7"/>
        <v>305.89999999999998</v>
      </c>
    </row>
    <row r="458" spans="1:9" ht="15" customHeight="1" x14ac:dyDescent="0.2">
      <c r="A458" s="283" t="s">
        <v>719</v>
      </c>
      <c r="B458" s="97" t="s">
        <v>720</v>
      </c>
      <c r="C458" s="55">
        <v>179</v>
      </c>
      <c r="D458" s="74" t="s">
        <v>1170</v>
      </c>
      <c r="E458" s="131">
        <v>200030518</v>
      </c>
      <c r="F458" s="42" t="s">
        <v>163</v>
      </c>
      <c r="G458" s="117">
        <v>112</v>
      </c>
      <c r="H458" s="117">
        <v>93</v>
      </c>
      <c r="I458" s="284">
        <f t="shared" si="7"/>
        <v>257.59999999999997</v>
      </c>
    </row>
    <row r="459" spans="1:9" ht="15" customHeight="1" x14ac:dyDescent="0.2">
      <c r="A459" s="283" t="s">
        <v>572</v>
      </c>
      <c r="B459" s="97" t="s">
        <v>573</v>
      </c>
      <c r="C459" s="55">
        <v>6693</v>
      </c>
      <c r="D459" s="74" t="s">
        <v>141</v>
      </c>
      <c r="E459" s="131">
        <v>247100589</v>
      </c>
      <c r="F459" s="42" t="s">
        <v>162</v>
      </c>
      <c r="G459" s="117">
        <v>209</v>
      </c>
      <c r="H459" s="117"/>
      <c r="I459" s="284">
        <f t="shared" si="7"/>
        <v>480.7</v>
      </c>
    </row>
    <row r="460" spans="1:9" ht="15" customHeight="1" x14ac:dyDescent="0.2">
      <c r="A460" s="283" t="s">
        <v>837</v>
      </c>
      <c r="B460" s="97" t="s">
        <v>838</v>
      </c>
      <c r="C460" s="55">
        <v>506</v>
      </c>
      <c r="D460" s="76" t="s">
        <v>10</v>
      </c>
      <c r="E460" s="286">
        <v>200040327</v>
      </c>
      <c r="F460" s="42" t="s">
        <v>163</v>
      </c>
      <c r="G460" s="117">
        <v>149</v>
      </c>
      <c r="H460" s="117">
        <v>7</v>
      </c>
      <c r="I460" s="284">
        <f t="shared" si="7"/>
        <v>342.7</v>
      </c>
    </row>
    <row r="461" spans="1:9" ht="15" customHeight="1" x14ac:dyDescent="0.2">
      <c r="A461" s="283" t="s">
        <v>775</v>
      </c>
      <c r="B461" s="97" t="s">
        <v>776</v>
      </c>
      <c r="C461" s="55">
        <v>94</v>
      </c>
      <c r="D461" s="74" t="s">
        <v>159</v>
      </c>
      <c r="E461" s="291" t="s">
        <v>676</v>
      </c>
      <c r="F461" s="42" t="s">
        <v>163</v>
      </c>
      <c r="G461" s="117"/>
      <c r="H461" s="117"/>
      <c r="I461" s="284">
        <f t="shared" si="7"/>
        <v>0</v>
      </c>
    </row>
    <row r="462" spans="1:9" ht="15" customHeight="1" x14ac:dyDescent="0.2">
      <c r="A462" s="283" t="s">
        <v>430</v>
      </c>
      <c r="B462" s="97" t="s">
        <v>431</v>
      </c>
      <c r="C462" s="55">
        <v>1878</v>
      </c>
      <c r="D462" s="76" t="s">
        <v>55</v>
      </c>
      <c r="E462" s="131" t="s">
        <v>490</v>
      </c>
      <c r="F462" s="42" t="s">
        <v>163</v>
      </c>
      <c r="G462" s="117">
        <v>59</v>
      </c>
      <c r="H462" s="117">
        <v>47</v>
      </c>
      <c r="I462" s="284">
        <f t="shared" si="7"/>
        <v>135.69999999999999</v>
      </c>
    </row>
    <row r="463" spans="1:9" ht="15" customHeight="1" x14ac:dyDescent="0.2">
      <c r="A463" s="283" t="s">
        <v>309</v>
      </c>
      <c r="B463" s="97" t="s">
        <v>310</v>
      </c>
      <c r="C463" s="55">
        <v>622</v>
      </c>
      <c r="D463" s="74" t="s">
        <v>871</v>
      </c>
      <c r="E463" s="131" t="s">
        <v>218</v>
      </c>
      <c r="F463" s="42" t="s">
        <v>162</v>
      </c>
      <c r="G463" s="117">
        <v>20</v>
      </c>
      <c r="H463" s="117">
        <v>2</v>
      </c>
      <c r="I463" s="284">
        <f t="shared" si="7"/>
        <v>46</v>
      </c>
    </row>
    <row r="464" spans="1:9" ht="15" customHeight="1" x14ac:dyDescent="0.2">
      <c r="A464" s="283" t="s">
        <v>34</v>
      </c>
      <c r="B464" s="97" t="s">
        <v>35</v>
      </c>
      <c r="C464" s="55">
        <v>1116</v>
      </c>
      <c r="D464" s="76" t="s">
        <v>130</v>
      </c>
      <c r="E464" s="131" t="s">
        <v>129</v>
      </c>
      <c r="F464" s="42" t="s">
        <v>162</v>
      </c>
      <c r="G464" s="117">
        <v>2</v>
      </c>
      <c r="H464" s="117">
        <v>2</v>
      </c>
      <c r="I464" s="284">
        <f t="shared" si="7"/>
        <v>4.5999999999999996</v>
      </c>
    </row>
    <row r="465" spans="1:42" ht="15" customHeight="1" x14ac:dyDescent="0.2">
      <c r="A465" s="283" t="s">
        <v>428</v>
      </c>
      <c r="B465" s="97" t="s">
        <v>429</v>
      </c>
      <c r="C465" s="55">
        <v>865</v>
      </c>
      <c r="D465" s="76" t="s">
        <v>55</v>
      </c>
      <c r="E465" s="131" t="s">
        <v>490</v>
      </c>
      <c r="F465" s="42" t="s">
        <v>163</v>
      </c>
      <c r="G465" s="117">
        <v>203</v>
      </c>
      <c r="H465" s="117">
        <v>0</v>
      </c>
      <c r="I465" s="284">
        <f t="shared" si="7"/>
        <v>466.9</v>
      </c>
    </row>
    <row r="466" spans="1:42" ht="15" customHeight="1" x14ac:dyDescent="0.2">
      <c r="A466" s="283" t="s">
        <v>1360</v>
      </c>
      <c r="B466" s="97" t="s">
        <v>1361</v>
      </c>
      <c r="C466" s="55">
        <v>432</v>
      </c>
      <c r="D466" s="74" t="s">
        <v>1361</v>
      </c>
      <c r="E466" s="131" t="s">
        <v>1360</v>
      </c>
      <c r="F466" s="42" t="s">
        <v>163</v>
      </c>
      <c r="G466" s="117">
        <v>182</v>
      </c>
      <c r="H466" s="117">
        <v>167</v>
      </c>
      <c r="I466" s="284">
        <f t="shared" si="7"/>
        <v>418.59999999999997</v>
      </c>
    </row>
    <row r="467" spans="1:42" ht="15" customHeight="1" x14ac:dyDescent="0.2">
      <c r="A467" s="283" t="s">
        <v>687</v>
      </c>
      <c r="B467" s="97" t="s">
        <v>688</v>
      </c>
      <c r="C467" s="55">
        <v>1267</v>
      </c>
      <c r="D467" s="76" t="s">
        <v>872</v>
      </c>
      <c r="E467" s="131" t="s">
        <v>684</v>
      </c>
      <c r="F467" s="42" t="s">
        <v>162</v>
      </c>
      <c r="G467" s="117">
        <v>513</v>
      </c>
      <c r="H467" s="117">
        <v>511</v>
      </c>
      <c r="I467" s="284">
        <f t="shared" si="7"/>
        <v>1179.8999999999999</v>
      </c>
    </row>
    <row r="468" spans="1:42" ht="15" customHeight="1" x14ac:dyDescent="0.2">
      <c r="A468" s="283" t="s">
        <v>739</v>
      </c>
      <c r="B468" s="97" t="s">
        <v>740</v>
      </c>
      <c r="C468" s="55">
        <v>285</v>
      </c>
      <c r="D468" s="76" t="s">
        <v>157</v>
      </c>
      <c r="E468" s="131" t="s">
        <v>533</v>
      </c>
      <c r="F468" s="42" t="s">
        <v>162</v>
      </c>
      <c r="G468" s="117">
        <v>24</v>
      </c>
      <c r="H468" s="117">
        <v>17</v>
      </c>
      <c r="I468" s="284">
        <f t="shared" si="7"/>
        <v>55.199999999999996</v>
      </c>
    </row>
    <row r="469" spans="1:42" ht="15" customHeight="1" x14ac:dyDescent="0.2">
      <c r="A469" s="283" t="s">
        <v>809</v>
      </c>
      <c r="B469" s="97" t="s">
        <v>810</v>
      </c>
      <c r="C469" s="55">
        <v>9128</v>
      </c>
      <c r="D469" s="76" t="s">
        <v>55</v>
      </c>
      <c r="E469" s="131" t="s">
        <v>490</v>
      </c>
      <c r="F469" s="42" t="s">
        <v>163</v>
      </c>
      <c r="G469" s="117">
        <v>511</v>
      </c>
      <c r="H469" s="117">
        <v>467</v>
      </c>
      <c r="I469" s="284">
        <f t="shared" si="7"/>
        <v>1175.3</v>
      </c>
    </row>
    <row r="470" spans="1:42" ht="15" customHeight="1" x14ac:dyDescent="0.2">
      <c r="A470" s="283" t="s">
        <v>1461</v>
      </c>
      <c r="B470" s="97" t="s">
        <v>1462</v>
      </c>
      <c r="C470" s="55">
        <v>178</v>
      </c>
      <c r="D470" s="76" t="s">
        <v>130</v>
      </c>
      <c r="E470" s="131" t="s">
        <v>129</v>
      </c>
      <c r="F470" s="42" t="s">
        <v>162</v>
      </c>
      <c r="G470" s="117">
        <v>92</v>
      </c>
      <c r="H470" s="117">
        <v>92</v>
      </c>
      <c r="I470" s="284">
        <f t="shared" si="7"/>
        <v>211.6</v>
      </c>
    </row>
    <row r="471" spans="1:42" ht="15" customHeight="1" x14ac:dyDescent="0.2">
      <c r="A471" s="283" t="s">
        <v>1150</v>
      </c>
      <c r="B471" s="97" t="s">
        <v>1151</v>
      </c>
      <c r="C471" s="55">
        <v>123</v>
      </c>
      <c r="D471" s="74" t="s">
        <v>1296</v>
      </c>
      <c r="E471" s="131" t="s">
        <v>156</v>
      </c>
      <c r="F471" s="42" t="s">
        <v>162</v>
      </c>
      <c r="G471" s="117">
        <v>98</v>
      </c>
      <c r="H471" s="117">
        <v>93</v>
      </c>
      <c r="I471" s="284">
        <f t="shared" si="7"/>
        <v>225.39999999999998</v>
      </c>
    </row>
    <row r="472" spans="1:42" ht="15" customHeight="1" x14ac:dyDescent="0.2">
      <c r="A472" s="283" t="s">
        <v>735</v>
      </c>
      <c r="B472" s="97" t="s">
        <v>736</v>
      </c>
      <c r="C472" s="55">
        <v>530</v>
      </c>
      <c r="D472" s="76" t="s">
        <v>872</v>
      </c>
      <c r="E472" s="131" t="s">
        <v>684</v>
      </c>
      <c r="F472" s="42" t="s">
        <v>162</v>
      </c>
      <c r="G472" s="117">
        <v>178</v>
      </c>
      <c r="H472" s="117">
        <v>176</v>
      </c>
      <c r="I472" s="284">
        <f t="shared" si="7"/>
        <v>409.4</v>
      </c>
    </row>
    <row r="473" spans="1:42" ht="15" customHeight="1" x14ac:dyDescent="0.2">
      <c r="A473" s="283" t="s">
        <v>1039</v>
      </c>
      <c r="B473" s="97" t="s">
        <v>1040</v>
      </c>
      <c r="C473" s="55">
        <v>1060</v>
      </c>
      <c r="D473" s="74" t="s">
        <v>799</v>
      </c>
      <c r="E473" s="291">
        <v>200040053</v>
      </c>
      <c r="F473" s="42" t="s">
        <v>163</v>
      </c>
      <c r="G473" s="117">
        <v>257</v>
      </c>
      <c r="H473" s="117">
        <v>257</v>
      </c>
      <c r="I473" s="284">
        <f t="shared" si="7"/>
        <v>591.09999999999991</v>
      </c>
    </row>
    <row r="474" spans="1:42" ht="15" customHeight="1" x14ac:dyDescent="0.2">
      <c r="A474" s="283" t="s">
        <v>1229</v>
      </c>
      <c r="B474" s="97" t="s">
        <v>1230</v>
      </c>
      <c r="C474" s="55">
        <v>1170</v>
      </c>
      <c r="D474" s="74" t="s">
        <v>160</v>
      </c>
      <c r="E474" s="131" t="s">
        <v>1133</v>
      </c>
      <c r="F474" s="42" t="s">
        <v>163</v>
      </c>
      <c r="G474" s="117">
        <v>237</v>
      </c>
      <c r="H474" s="117">
        <v>6</v>
      </c>
      <c r="I474" s="284">
        <f t="shared" si="7"/>
        <v>545.09999999999991</v>
      </c>
      <c r="AP474" s="296"/>
    </row>
    <row r="475" spans="1:42" ht="15" customHeight="1" x14ac:dyDescent="0.2">
      <c r="A475" s="283" t="s">
        <v>977</v>
      </c>
      <c r="B475" s="97" t="s">
        <v>978</v>
      </c>
      <c r="C475" s="55">
        <v>133</v>
      </c>
      <c r="D475" s="74" t="s">
        <v>10</v>
      </c>
      <c r="E475" s="286">
        <v>200040327</v>
      </c>
      <c r="F475" s="42" t="s">
        <v>162</v>
      </c>
      <c r="G475" s="117">
        <v>131</v>
      </c>
      <c r="H475" s="117">
        <v>131</v>
      </c>
      <c r="I475" s="284">
        <f t="shared" si="7"/>
        <v>301.29999999999995</v>
      </c>
    </row>
    <row r="476" spans="1:42" ht="15" customHeight="1" x14ac:dyDescent="0.2">
      <c r="A476" s="283" t="s">
        <v>216</v>
      </c>
      <c r="B476" s="97" t="s">
        <v>217</v>
      </c>
      <c r="C476" s="55">
        <v>332</v>
      </c>
      <c r="D476" s="74" t="s">
        <v>871</v>
      </c>
      <c r="E476" s="131" t="s">
        <v>218</v>
      </c>
      <c r="F476" s="42" t="s">
        <v>163</v>
      </c>
      <c r="G476" s="117">
        <v>73</v>
      </c>
      <c r="H476" s="117">
        <v>4</v>
      </c>
      <c r="I476" s="284">
        <f t="shared" si="7"/>
        <v>167.89999999999998</v>
      </c>
    </row>
    <row r="477" spans="1:42" ht="15" customHeight="1" x14ac:dyDescent="0.2">
      <c r="A477" s="283" t="s">
        <v>1231</v>
      </c>
      <c r="B477" s="97" t="s">
        <v>1232</v>
      </c>
      <c r="C477" s="55">
        <v>585</v>
      </c>
      <c r="D477" s="77" t="s">
        <v>1232</v>
      </c>
      <c r="E477" s="131" t="s">
        <v>1231</v>
      </c>
      <c r="F477" s="42" t="s">
        <v>162</v>
      </c>
      <c r="G477" s="117">
        <v>12</v>
      </c>
      <c r="H477" s="117">
        <v>6</v>
      </c>
      <c r="I477" s="284">
        <f t="shared" si="7"/>
        <v>27.599999999999998</v>
      </c>
    </row>
    <row r="478" spans="1:42" ht="15" customHeight="1" x14ac:dyDescent="0.2">
      <c r="A478" s="283" t="s">
        <v>1085</v>
      </c>
      <c r="B478" s="97" t="s">
        <v>1086</v>
      </c>
      <c r="C478" s="55">
        <v>880</v>
      </c>
      <c r="D478" s="74" t="s">
        <v>1296</v>
      </c>
      <c r="E478" s="131" t="s">
        <v>156</v>
      </c>
      <c r="F478" s="42" t="s">
        <v>162</v>
      </c>
      <c r="G478" s="117">
        <v>28</v>
      </c>
      <c r="H478" s="117">
        <v>28</v>
      </c>
      <c r="I478" s="284">
        <f t="shared" si="7"/>
        <v>64.399999999999991</v>
      </c>
    </row>
    <row r="479" spans="1:42" ht="15" customHeight="1" x14ac:dyDescent="0.2">
      <c r="A479" s="283" t="s">
        <v>319</v>
      </c>
      <c r="B479" s="97" t="s">
        <v>320</v>
      </c>
      <c r="C479" s="55">
        <v>169</v>
      </c>
      <c r="D479" s="76" t="s">
        <v>47</v>
      </c>
      <c r="E479" s="131" t="s">
        <v>186</v>
      </c>
      <c r="F479" s="42" t="s">
        <v>162</v>
      </c>
      <c r="G479" s="117">
        <v>28</v>
      </c>
      <c r="H479" s="117">
        <v>8</v>
      </c>
      <c r="I479" s="284">
        <f t="shared" si="7"/>
        <v>64.399999999999991</v>
      </c>
    </row>
    <row r="480" spans="1:42" ht="15" customHeight="1" x14ac:dyDescent="0.2">
      <c r="A480" s="283" t="s">
        <v>1322</v>
      </c>
      <c r="B480" s="97" t="s">
        <v>1323</v>
      </c>
      <c r="C480" s="55">
        <v>1965</v>
      </c>
      <c r="D480" s="76" t="s">
        <v>101</v>
      </c>
      <c r="E480" s="131" t="s">
        <v>1313</v>
      </c>
      <c r="F480" s="42" t="s">
        <v>162</v>
      </c>
      <c r="G480" s="117">
        <v>33</v>
      </c>
      <c r="H480" s="117">
        <v>26</v>
      </c>
      <c r="I480" s="284">
        <f t="shared" si="7"/>
        <v>75.899999999999991</v>
      </c>
    </row>
    <row r="481" spans="1:42" ht="15" customHeight="1" x14ac:dyDescent="0.2">
      <c r="A481" s="283" t="s">
        <v>867</v>
      </c>
      <c r="B481" s="97" t="s">
        <v>868</v>
      </c>
      <c r="C481" s="55">
        <v>148</v>
      </c>
      <c r="D481" s="76" t="s">
        <v>157</v>
      </c>
      <c r="E481" s="131" t="s">
        <v>533</v>
      </c>
      <c r="F481" s="42" t="s">
        <v>162</v>
      </c>
      <c r="G481" s="117">
        <v>1</v>
      </c>
      <c r="H481" s="117">
        <v>0</v>
      </c>
      <c r="I481" s="284">
        <f t="shared" si="7"/>
        <v>2.2999999999999998</v>
      </c>
    </row>
    <row r="482" spans="1:42" ht="15" customHeight="1" x14ac:dyDescent="0.2">
      <c r="A482" s="283" t="s">
        <v>747</v>
      </c>
      <c r="B482" s="97" t="s">
        <v>748</v>
      </c>
      <c r="C482" s="55">
        <v>4532</v>
      </c>
      <c r="D482" s="76" t="s">
        <v>55</v>
      </c>
      <c r="E482" s="131" t="s">
        <v>490</v>
      </c>
      <c r="F482" s="42" t="s">
        <v>163</v>
      </c>
      <c r="G482" s="117">
        <v>275</v>
      </c>
      <c r="H482" s="117">
        <v>222</v>
      </c>
      <c r="I482" s="284">
        <f t="shared" si="7"/>
        <v>632.5</v>
      </c>
    </row>
    <row r="483" spans="1:42" ht="15" customHeight="1" x14ac:dyDescent="0.2">
      <c r="A483" s="283" t="s">
        <v>1385</v>
      </c>
      <c r="B483" s="97" t="s">
        <v>1386</v>
      </c>
      <c r="C483" s="55">
        <v>128</v>
      </c>
      <c r="D483" s="75" t="s">
        <v>125</v>
      </c>
      <c r="E483" s="287">
        <v>200011823</v>
      </c>
      <c r="F483" s="42" t="s">
        <v>163</v>
      </c>
      <c r="G483" s="117">
        <v>73</v>
      </c>
      <c r="H483" s="117">
        <v>73</v>
      </c>
      <c r="I483" s="284">
        <f t="shared" si="7"/>
        <v>167.89999999999998</v>
      </c>
    </row>
    <row r="484" spans="1:42" ht="15" customHeight="1" x14ac:dyDescent="0.2">
      <c r="A484" s="283" t="s">
        <v>671</v>
      </c>
      <c r="B484" s="97" t="s">
        <v>672</v>
      </c>
      <c r="C484" s="55">
        <v>172</v>
      </c>
      <c r="D484" s="76" t="s">
        <v>157</v>
      </c>
      <c r="E484" s="131" t="s">
        <v>533</v>
      </c>
      <c r="F484" s="42" t="s">
        <v>162</v>
      </c>
      <c r="G484" s="117">
        <v>70</v>
      </c>
      <c r="H484" s="117">
        <v>55</v>
      </c>
      <c r="I484" s="284">
        <f t="shared" si="7"/>
        <v>161</v>
      </c>
    </row>
    <row r="485" spans="1:42" ht="15" customHeight="1" x14ac:dyDescent="0.2">
      <c r="A485" s="283" t="s">
        <v>401</v>
      </c>
      <c r="B485" s="97" t="s">
        <v>402</v>
      </c>
      <c r="C485" s="55">
        <v>1606</v>
      </c>
      <c r="D485" s="74" t="s">
        <v>141</v>
      </c>
      <c r="E485" s="131">
        <v>247100589</v>
      </c>
      <c r="F485" s="42" t="s">
        <v>162</v>
      </c>
      <c r="G485" s="117">
        <v>59</v>
      </c>
      <c r="H485" s="117"/>
      <c r="I485" s="284">
        <f t="shared" si="7"/>
        <v>135.69999999999999</v>
      </c>
    </row>
    <row r="486" spans="1:42" ht="15" customHeight="1" x14ac:dyDescent="0.2">
      <c r="A486" s="283" t="s">
        <v>817</v>
      </c>
      <c r="B486" s="97" t="s">
        <v>818</v>
      </c>
      <c r="C486" s="55">
        <v>128</v>
      </c>
      <c r="D486" s="76" t="s">
        <v>157</v>
      </c>
      <c r="E486" s="131" t="s">
        <v>533</v>
      </c>
      <c r="F486" s="42" t="s">
        <v>162</v>
      </c>
      <c r="G486" s="117">
        <v>2</v>
      </c>
      <c r="H486" s="117">
        <v>0</v>
      </c>
      <c r="I486" s="284">
        <f t="shared" si="7"/>
        <v>4.5999999999999996</v>
      </c>
    </row>
    <row r="487" spans="1:42" ht="15" customHeight="1" x14ac:dyDescent="0.2">
      <c r="A487" s="283" t="s">
        <v>275</v>
      </c>
      <c r="B487" s="97" t="s">
        <v>276</v>
      </c>
      <c r="C487" s="55">
        <v>88</v>
      </c>
      <c r="D487" s="76" t="s">
        <v>47</v>
      </c>
      <c r="E487" s="131" t="s">
        <v>186</v>
      </c>
      <c r="F487" s="42" t="s">
        <v>162</v>
      </c>
      <c r="G487" s="117">
        <v>56</v>
      </c>
      <c r="H487" s="117">
        <v>53</v>
      </c>
      <c r="I487" s="284">
        <f t="shared" si="7"/>
        <v>128.79999999999998</v>
      </c>
    </row>
    <row r="488" spans="1:42" ht="15" customHeight="1" x14ac:dyDescent="0.2">
      <c r="A488" s="283" t="s">
        <v>737</v>
      </c>
      <c r="B488" s="97" t="s">
        <v>738</v>
      </c>
      <c r="C488" s="55">
        <v>82</v>
      </c>
      <c r="D488" s="76" t="s">
        <v>157</v>
      </c>
      <c r="E488" s="131" t="s">
        <v>533</v>
      </c>
      <c r="F488" s="42" t="s">
        <v>162</v>
      </c>
      <c r="G488" s="117">
        <v>41</v>
      </c>
      <c r="H488" s="117">
        <v>33</v>
      </c>
      <c r="I488" s="284">
        <f t="shared" si="7"/>
        <v>94.3</v>
      </c>
      <c r="AP488" s="296"/>
    </row>
    <row r="489" spans="1:42" ht="15" customHeight="1" x14ac:dyDescent="0.2">
      <c r="A489" s="283" t="s">
        <v>773</v>
      </c>
      <c r="B489" s="97" t="s">
        <v>774</v>
      </c>
      <c r="C489" s="55">
        <v>1208</v>
      </c>
      <c r="D489" s="76" t="s">
        <v>872</v>
      </c>
      <c r="E489" s="131" t="s">
        <v>684</v>
      </c>
      <c r="F489" s="42" t="s">
        <v>162</v>
      </c>
      <c r="G489" s="117">
        <v>335</v>
      </c>
      <c r="H489" s="117">
        <v>335</v>
      </c>
      <c r="I489" s="284">
        <f t="shared" si="7"/>
        <v>770.49999999999989</v>
      </c>
    </row>
    <row r="490" spans="1:42" ht="15" customHeight="1" x14ac:dyDescent="0.2">
      <c r="A490" s="283" t="s">
        <v>941</v>
      </c>
      <c r="B490" s="97" t="s">
        <v>942</v>
      </c>
      <c r="C490" s="55">
        <v>184</v>
      </c>
      <c r="D490" s="74" t="s">
        <v>10</v>
      </c>
      <c r="E490" s="286">
        <v>200040327</v>
      </c>
      <c r="F490" s="42" t="s">
        <v>162</v>
      </c>
      <c r="G490" s="117">
        <v>15</v>
      </c>
      <c r="H490" s="117">
        <v>17</v>
      </c>
      <c r="I490" s="284">
        <f t="shared" si="7"/>
        <v>34.5</v>
      </c>
    </row>
    <row r="491" spans="1:42" ht="15" customHeight="1" x14ac:dyDescent="0.2">
      <c r="A491" s="283" t="s">
        <v>785</v>
      </c>
      <c r="B491" s="97" t="s">
        <v>786</v>
      </c>
      <c r="C491" s="55">
        <v>448</v>
      </c>
      <c r="D491" s="76" t="s">
        <v>872</v>
      </c>
      <c r="E491" s="131" t="s">
        <v>684</v>
      </c>
      <c r="F491" s="42" t="s">
        <v>162</v>
      </c>
      <c r="G491" s="117">
        <v>210</v>
      </c>
      <c r="H491" s="117">
        <v>208</v>
      </c>
      <c r="I491" s="284">
        <f t="shared" si="7"/>
        <v>482.99999999999994</v>
      </c>
    </row>
    <row r="492" spans="1:42" ht="15" customHeight="1" x14ac:dyDescent="0.2">
      <c r="A492" s="283" t="s">
        <v>195</v>
      </c>
      <c r="B492" s="97" t="s">
        <v>196</v>
      </c>
      <c r="C492" s="55">
        <v>481</v>
      </c>
      <c r="D492" s="74" t="s">
        <v>9</v>
      </c>
      <c r="E492" s="289">
        <v>200040285</v>
      </c>
      <c r="F492" s="42" t="s">
        <v>163</v>
      </c>
      <c r="G492" s="117">
        <v>17</v>
      </c>
      <c r="H492" s="117">
        <v>15</v>
      </c>
      <c r="I492" s="284">
        <f t="shared" si="7"/>
        <v>39.099999999999994</v>
      </c>
    </row>
    <row r="493" spans="1:42" ht="15" customHeight="1" x14ac:dyDescent="0.2">
      <c r="A493" s="283" t="s">
        <v>1423</v>
      </c>
      <c r="B493" s="97" t="s">
        <v>1425</v>
      </c>
      <c r="C493" s="55">
        <v>649</v>
      </c>
      <c r="D493" s="75" t="s">
        <v>125</v>
      </c>
      <c r="E493" s="287">
        <v>200011823</v>
      </c>
      <c r="F493" s="42" t="s">
        <v>163</v>
      </c>
      <c r="G493" s="117">
        <v>129</v>
      </c>
      <c r="H493" s="117">
        <v>127</v>
      </c>
      <c r="I493" s="284">
        <f t="shared" si="7"/>
        <v>296.7</v>
      </c>
    </row>
    <row r="494" spans="1:42" ht="15" customHeight="1" x14ac:dyDescent="0.2">
      <c r="A494" s="283" t="s">
        <v>796</v>
      </c>
      <c r="B494" s="97" t="s">
        <v>797</v>
      </c>
      <c r="C494" s="55">
        <v>3196</v>
      </c>
      <c r="D494" s="75" t="s">
        <v>996</v>
      </c>
      <c r="E494" s="287">
        <v>247103765</v>
      </c>
      <c r="F494" s="42" t="s">
        <v>162</v>
      </c>
      <c r="G494" s="117">
        <v>54</v>
      </c>
      <c r="H494" s="117">
        <v>54</v>
      </c>
      <c r="I494" s="284">
        <f t="shared" si="7"/>
        <v>124.19999999999999</v>
      </c>
    </row>
    <row r="495" spans="1:42" ht="15" customHeight="1" x14ac:dyDescent="0.2">
      <c r="A495" s="283" t="s">
        <v>1258</v>
      </c>
      <c r="B495" s="97" t="s">
        <v>1259</v>
      </c>
      <c r="C495" s="55">
        <v>1141</v>
      </c>
      <c r="D495" s="77" t="s">
        <v>1259</v>
      </c>
      <c r="E495" s="131" t="s">
        <v>1258</v>
      </c>
      <c r="F495" s="42" t="s">
        <v>162</v>
      </c>
      <c r="G495" s="117">
        <v>15</v>
      </c>
      <c r="H495" s="117">
        <v>14</v>
      </c>
      <c r="I495" s="284">
        <f t="shared" si="7"/>
        <v>34.5</v>
      </c>
      <c r="AP495" s="124"/>
    </row>
    <row r="496" spans="1:42" ht="15" customHeight="1" x14ac:dyDescent="0.2">
      <c r="A496" s="283" t="s">
        <v>574</v>
      </c>
      <c r="B496" s="97" t="s">
        <v>575</v>
      </c>
      <c r="C496" s="55">
        <v>376</v>
      </c>
      <c r="D496" s="76" t="s">
        <v>205</v>
      </c>
      <c r="E496" s="131" t="s">
        <v>206</v>
      </c>
      <c r="F496" s="42" t="s">
        <v>162</v>
      </c>
      <c r="G496" s="117">
        <v>188</v>
      </c>
      <c r="H496" s="117">
        <v>187</v>
      </c>
      <c r="I496" s="284">
        <f t="shared" si="7"/>
        <v>432.4</v>
      </c>
      <c r="AP496" s="112"/>
    </row>
    <row r="497" spans="1:9" ht="15" customHeight="1" x14ac:dyDescent="0.2">
      <c r="A497" s="283" t="s">
        <v>925</v>
      </c>
      <c r="B497" s="97" t="s">
        <v>926</v>
      </c>
      <c r="C497" s="55">
        <v>106</v>
      </c>
      <c r="D497" s="76" t="s">
        <v>157</v>
      </c>
      <c r="E497" s="131" t="s">
        <v>533</v>
      </c>
      <c r="F497" s="42" t="s">
        <v>162</v>
      </c>
      <c r="G497" s="117">
        <v>1</v>
      </c>
      <c r="H497" s="117">
        <v>1</v>
      </c>
      <c r="I497" s="284">
        <f t="shared" si="7"/>
        <v>2.2999999999999998</v>
      </c>
    </row>
    <row r="498" spans="1:9" ht="15" customHeight="1" x14ac:dyDescent="0.2">
      <c r="A498" s="283" t="s">
        <v>482</v>
      </c>
      <c r="B498" s="97" t="s">
        <v>483</v>
      </c>
      <c r="C498" s="55">
        <v>587</v>
      </c>
      <c r="D498" s="76" t="s">
        <v>205</v>
      </c>
      <c r="E498" s="131" t="s">
        <v>206</v>
      </c>
      <c r="F498" s="42" t="s">
        <v>162</v>
      </c>
      <c r="G498" s="117">
        <v>277</v>
      </c>
      <c r="H498" s="117">
        <v>65</v>
      </c>
      <c r="I498" s="284">
        <f t="shared" si="7"/>
        <v>637.09999999999991</v>
      </c>
    </row>
    <row r="499" spans="1:9" ht="15" customHeight="1" x14ac:dyDescent="0.2">
      <c r="A499" s="283" t="s">
        <v>297</v>
      </c>
      <c r="B499" s="97" t="s">
        <v>298</v>
      </c>
      <c r="C499" s="55">
        <v>255</v>
      </c>
      <c r="D499" s="76" t="s">
        <v>47</v>
      </c>
      <c r="E499" s="131" t="s">
        <v>186</v>
      </c>
      <c r="F499" s="42" t="s">
        <v>162</v>
      </c>
      <c r="G499" s="117">
        <v>61</v>
      </c>
      <c r="H499" s="117">
        <v>61</v>
      </c>
      <c r="I499" s="284">
        <f t="shared" si="7"/>
        <v>140.29999999999998</v>
      </c>
    </row>
    <row r="500" spans="1:9" ht="15" customHeight="1" x14ac:dyDescent="0.2">
      <c r="A500" s="283" t="s">
        <v>1377</v>
      </c>
      <c r="B500" s="97" t="s">
        <v>1378</v>
      </c>
      <c r="C500" s="55">
        <v>292</v>
      </c>
      <c r="D500" s="74" t="s">
        <v>1296</v>
      </c>
      <c r="E500" s="131" t="s">
        <v>156</v>
      </c>
      <c r="F500" s="42" t="s">
        <v>162</v>
      </c>
      <c r="G500" s="117">
        <v>106</v>
      </c>
      <c r="H500" s="117">
        <v>101</v>
      </c>
      <c r="I500" s="284">
        <f t="shared" si="7"/>
        <v>243.79999999999998</v>
      </c>
    </row>
    <row r="501" spans="1:9" ht="15" customHeight="1" x14ac:dyDescent="0.2">
      <c r="A501" s="283" t="s">
        <v>434</v>
      </c>
      <c r="B501" s="97" t="s">
        <v>435</v>
      </c>
      <c r="C501" s="55">
        <v>194</v>
      </c>
      <c r="D501" s="76" t="s">
        <v>205</v>
      </c>
      <c r="E501" s="131" t="s">
        <v>206</v>
      </c>
      <c r="F501" s="42" t="s">
        <v>162</v>
      </c>
      <c r="G501" s="117">
        <v>83</v>
      </c>
      <c r="H501" s="117">
        <v>76</v>
      </c>
      <c r="I501" s="284">
        <f t="shared" si="7"/>
        <v>190.89999999999998</v>
      </c>
    </row>
    <row r="502" spans="1:9" ht="15" customHeight="1" x14ac:dyDescent="0.2">
      <c r="A502" s="283" t="s">
        <v>647</v>
      </c>
      <c r="B502" s="97" t="s">
        <v>648</v>
      </c>
      <c r="C502" s="55">
        <v>1430</v>
      </c>
      <c r="D502" s="74" t="s">
        <v>141</v>
      </c>
      <c r="E502" s="131">
        <v>247100589</v>
      </c>
      <c r="F502" s="42" t="s">
        <v>162</v>
      </c>
      <c r="G502" s="117">
        <v>35</v>
      </c>
      <c r="H502" s="117"/>
      <c r="I502" s="284">
        <f t="shared" si="7"/>
        <v>80.5</v>
      </c>
    </row>
    <row r="503" spans="1:9" ht="15" customHeight="1" x14ac:dyDescent="0.2">
      <c r="A503" s="283" t="s">
        <v>1007</v>
      </c>
      <c r="B503" s="97" t="s">
        <v>1008</v>
      </c>
      <c r="C503" s="55">
        <v>91</v>
      </c>
      <c r="D503" s="76" t="s">
        <v>1008</v>
      </c>
      <c r="E503" s="294" t="s">
        <v>1007</v>
      </c>
      <c r="F503" s="42" t="s">
        <v>162</v>
      </c>
      <c r="G503" s="117">
        <v>43</v>
      </c>
      <c r="H503" s="117">
        <v>43</v>
      </c>
      <c r="I503" s="284">
        <f t="shared" si="7"/>
        <v>98.899999999999991</v>
      </c>
    </row>
    <row r="504" spans="1:9" ht="15" customHeight="1" x14ac:dyDescent="0.2">
      <c r="A504" s="283" t="s">
        <v>845</v>
      </c>
      <c r="B504" s="97" t="s">
        <v>846</v>
      </c>
      <c r="C504" s="55">
        <v>1684</v>
      </c>
      <c r="D504" s="76" t="s">
        <v>872</v>
      </c>
      <c r="E504" s="131" t="s">
        <v>684</v>
      </c>
      <c r="F504" s="42" t="s">
        <v>162</v>
      </c>
      <c r="G504" s="117">
        <v>385</v>
      </c>
      <c r="H504" s="117">
        <v>385</v>
      </c>
      <c r="I504" s="284">
        <f t="shared" si="7"/>
        <v>885.49999999999989</v>
      </c>
    </row>
    <row r="505" spans="1:9" ht="15" customHeight="1" x14ac:dyDescent="0.2">
      <c r="A505" s="283" t="s">
        <v>643</v>
      </c>
      <c r="B505" s="97" t="s">
        <v>644</v>
      </c>
      <c r="C505" s="55">
        <v>1200</v>
      </c>
      <c r="D505" s="76" t="s">
        <v>205</v>
      </c>
      <c r="E505" s="131" t="s">
        <v>206</v>
      </c>
      <c r="F505" s="42" t="s">
        <v>162</v>
      </c>
      <c r="G505" s="117">
        <v>293</v>
      </c>
      <c r="H505" s="117">
        <v>273</v>
      </c>
      <c r="I505" s="284">
        <f t="shared" si="7"/>
        <v>673.9</v>
      </c>
    </row>
    <row r="506" spans="1:9" ht="15" customHeight="1" x14ac:dyDescent="0.2">
      <c r="A506" s="283" t="s">
        <v>1201</v>
      </c>
      <c r="B506" s="97" t="s">
        <v>1202</v>
      </c>
      <c r="C506" s="55">
        <v>178</v>
      </c>
      <c r="D506" s="74" t="s">
        <v>1296</v>
      </c>
      <c r="E506" s="131" t="s">
        <v>156</v>
      </c>
      <c r="F506" s="42" t="s">
        <v>162</v>
      </c>
      <c r="G506" s="117">
        <v>151</v>
      </c>
      <c r="H506" s="117">
        <v>142</v>
      </c>
      <c r="I506" s="284">
        <f t="shared" si="7"/>
        <v>347.29999999999995</v>
      </c>
    </row>
    <row r="507" spans="1:9" ht="15" customHeight="1" x14ac:dyDescent="0.2">
      <c r="A507" s="283" t="s">
        <v>1268</v>
      </c>
      <c r="B507" s="97" t="s">
        <v>1269</v>
      </c>
      <c r="C507" s="55">
        <v>592</v>
      </c>
      <c r="D507" s="76" t="s">
        <v>18</v>
      </c>
      <c r="E507" s="131" t="s">
        <v>1252</v>
      </c>
      <c r="F507" s="42" t="s">
        <v>162</v>
      </c>
      <c r="G507" s="117">
        <v>21</v>
      </c>
      <c r="H507" s="117">
        <v>21</v>
      </c>
      <c r="I507" s="284">
        <f t="shared" si="7"/>
        <v>48.3</v>
      </c>
    </row>
    <row r="508" spans="1:9" ht="15" customHeight="1" x14ac:dyDescent="0.2">
      <c r="A508" s="283" t="s">
        <v>1395</v>
      </c>
      <c r="B508" s="97" t="s">
        <v>1396</v>
      </c>
      <c r="C508" s="55">
        <v>388</v>
      </c>
      <c r="D508" s="74" t="s">
        <v>124</v>
      </c>
      <c r="E508" s="131" t="s">
        <v>126</v>
      </c>
      <c r="F508" s="42" t="s">
        <v>162</v>
      </c>
      <c r="G508" s="117">
        <v>30</v>
      </c>
      <c r="H508" s="117">
        <v>29</v>
      </c>
      <c r="I508" s="284">
        <f t="shared" si="7"/>
        <v>69</v>
      </c>
    </row>
    <row r="509" spans="1:9" ht="15" customHeight="1" x14ac:dyDescent="0.2">
      <c r="A509" s="283" t="s">
        <v>176</v>
      </c>
      <c r="B509" s="97" t="s">
        <v>177</v>
      </c>
      <c r="C509" s="55">
        <v>215</v>
      </c>
      <c r="D509" s="74" t="s">
        <v>9</v>
      </c>
      <c r="E509" s="289">
        <v>200040285</v>
      </c>
      <c r="F509" s="42" t="s">
        <v>163</v>
      </c>
      <c r="G509" s="117">
        <v>109</v>
      </c>
      <c r="H509" s="117">
        <v>40</v>
      </c>
      <c r="I509" s="284">
        <f t="shared" si="7"/>
        <v>250.7</v>
      </c>
    </row>
    <row r="510" spans="1:9" ht="15" customHeight="1" x14ac:dyDescent="0.2">
      <c r="A510" s="283" t="s">
        <v>830</v>
      </c>
      <c r="B510" s="97" t="s">
        <v>831</v>
      </c>
      <c r="C510" s="55">
        <v>2062</v>
      </c>
      <c r="D510" s="76" t="s">
        <v>872</v>
      </c>
      <c r="E510" s="131" t="s">
        <v>684</v>
      </c>
      <c r="F510" s="42" t="s">
        <v>162</v>
      </c>
      <c r="G510" s="117">
        <v>546</v>
      </c>
      <c r="H510" s="117">
        <v>545</v>
      </c>
      <c r="I510" s="284">
        <f t="shared" si="7"/>
        <v>1255.8</v>
      </c>
    </row>
    <row r="511" spans="1:9" ht="15" customHeight="1" x14ac:dyDescent="0.2">
      <c r="A511" s="283" t="s">
        <v>1182</v>
      </c>
      <c r="B511" s="97" t="s">
        <v>1183</v>
      </c>
      <c r="C511" s="55">
        <v>294</v>
      </c>
      <c r="D511" s="74" t="s">
        <v>799</v>
      </c>
      <c r="E511" s="291">
        <v>200040053</v>
      </c>
      <c r="F511" s="42" t="s">
        <v>163</v>
      </c>
      <c r="G511" s="117">
        <v>177</v>
      </c>
      <c r="H511" s="117">
        <v>199</v>
      </c>
      <c r="I511" s="284">
        <f t="shared" si="7"/>
        <v>407.09999999999997</v>
      </c>
    </row>
    <row r="512" spans="1:9" ht="15" customHeight="1" x14ac:dyDescent="0.2">
      <c r="A512" s="283" t="s">
        <v>193</v>
      </c>
      <c r="B512" s="97" t="s">
        <v>194</v>
      </c>
      <c r="C512" s="55">
        <v>547</v>
      </c>
      <c r="D512" s="76" t="s">
        <v>47</v>
      </c>
      <c r="E512" s="131" t="s">
        <v>186</v>
      </c>
      <c r="F512" s="42" t="s">
        <v>163</v>
      </c>
      <c r="G512" s="117">
        <v>89</v>
      </c>
      <c r="H512" s="117">
        <v>84</v>
      </c>
      <c r="I512" s="284">
        <f t="shared" si="7"/>
        <v>204.7</v>
      </c>
    </row>
    <row r="513" spans="1:9" ht="15" customHeight="1" x14ac:dyDescent="0.2">
      <c r="A513" s="283" t="s">
        <v>474</v>
      </c>
      <c r="B513" s="97" t="s">
        <v>475</v>
      </c>
      <c r="C513" s="55">
        <v>243</v>
      </c>
      <c r="D513" s="75" t="s">
        <v>9</v>
      </c>
      <c r="E513" s="289">
        <v>200040285</v>
      </c>
      <c r="F513" s="42" t="s">
        <v>163</v>
      </c>
      <c r="G513" s="117">
        <v>166</v>
      </c>
      <c r="H513" s="117">
        <v>0</v>
      </c>
      <c r="I513" s="284">
        <f t="shared" si="7"/>
        <v>381.79999999999995</v>
      </c>
    </row>
    <row r="514" spans="1:9" ht="15" customHeight="1" x14ac:dyDescent="0.2">
      <c r="A514" s="283" t="s">
        <v>1105</v>
      </c>
      <c r="B514" s="97" t="s">
        <v>1106</v>
      </c>
      <c r="C514" s="55">
        <v>189</v>
      </c>
      <c r="D514" s="74" t="s">
        <v>1106</v>
      </c>
      <c r="E514" s="294" t="s">
        <v>1105</v>
      </c>
      <c r="F514" s="42" t="s">
        <v>162</v>
      </c>
      <c r="G514" s="117">
        <v>14</v>
      </c>
      <c r="H514" s="117">
        <v>14</v>
      </c>
      <c r="I514" s="284">
        <f t="shared" si="7"/>
        <v>32.199999999999996</v>
      </c>
    </row>
    <row r="515" spans="1:9" ht="15" customHeight="1" x14ac:dyDescent="0.2">
      <c r="A515" s="283" t="s">
        <v>28</v>
      </c>
      <c r="B515" s="97" t="s">
        <v>29</v>
      </c>
      <c r="C515" s="55">
        <v>580</v>
      </c>
      <c r="D515" s="75" t="s">
        <v>125</v>
      </c>
      <c r="E515" s="287">
        <v>200011823</v>
      </c>
      <c r="F515" s="42" t="s">
        <v>163</v>
      </c>
      <c r="G515" s="117">
        <v>194</v>
      </c>
      <c r="H515" s="117">
        <v>193</v>
      </c>
      <c r="I515" s="284">
        <f t="shared" ref="I515:I568" si="8">(G515*2.3)</f>
        <v>446.2</v>
      </c>
    </row>
    <row r="516" spans="1:9" ht="15" customHeight="1" x14ac:dyDescent="0.2">
      <c r="A516" s="283" t="s">
        <v>623</v>
      </c>
      <c r="B516" s="97" t="s">
        <v>624</v>
      </c>
      <c r="C516" s="55">
        <v>132</v>
      </c>
      <c r="D516" s="76" t="s">
        <v>205</v>
      </c>
      <c r="E516" s="131" t="s">
        <v>206</v>
      </c>
      <c r="F516" s="42" t="s">
        <v>162</v>
      </c>
      <c r="G516" s="117">
        <v>69</v>
      </c>
      <c r="H516" s="117">
        <v>58</v>
      </c>
      <c r="I516" s="284">
        <f t="shared" si="8"/>
        <v>158.69999999999999</v>
      </c>
    </row>
    <row r="517" spans="1:9" ht="15" customHeight="1" x14ac:dyDescent="0.2">
      <c r="A517" s="283" t="s">
        <v>191</v>
      </c>
      <c r="B517" s="97" t="s">
        <v>192</v>
      </c>
      <c r="C517" s="55">
        <v>511</v>
      </c>
      <c r="D517" s="74" t="s">
        <v>9</v>
      </c>
      <c r="E517" s="289">
        <v>200040285</v>
      </c>
      <c r="F517" s="42" t="s">
        <v>163</v>
      </c>
      <c r="G517" s="117">
        <v>168</v>
      </c>
      <c r="H517" s="117">
        <v>120</v>
      </c>
      <c r="I517" s="284">
        <f t="shared" si="8"/>
        <v>386.4</v>
      </c>
    </row>
    <row r="518" spans="1:9" ht="15" customHeight="1" x14ac:dyDescent="0.2">
      <c r="A518" s="283" t="s">
        <v>517</v>
      </c>
      <c r="B518" s="97" t="s">
        <v>518</v>
      </c>
      <c r="C518" s="55">
        <v>151</v>
      </c>
      <c r="D518" s="76" t="s">
        <v>158</v>
      </c>
      <c r="E518" s="131" t="s">
        <v>211</v>
      </c>
      <c r="F518" s="42" t="s">
        <v>163</v>
      </c>
      <c r="G518" s="117">
        <v>104</v>
      </c>
      <c r="H518" s="117">
        <v>98</v>
      </c>
      <c r="I518" s="284">
        <f t="shared" si="8"/>
        <v>239.2</v>
      </c>
    </row>
    <row r="519" spans="1:9" ht="15" customHeight="1" x14ac:dyDescent="0.2">
      <c r="A519" s="283" t="s">
        <v>578</v>
      </c>
      <c r="B519" s="97" t="s">
        <v>579</v>
      </c>
      <c r="C519" s="55">
        <v>434</v>
      </c>
      <c r="D519" s="76" t="s">
        <v>205</v>
      </c>
      <c r="E519" s="131" t="s">
        <v>206</v>
      </c>
      <c r="F519" s="42" t="s">
        <v>162</v>
      </c>
      <c r="G519" s="117">
        <v>205</v>
      </c>
      <c r="H519" s="117">
        <v>190</v>
      </c>
      <c r="I519" s="284">
        <f t="shared" si="8"/>
        <v>471.49999999999994</v>
      </c>
    </row>
    <row r="520" spans="1:9" ht="15" customHeight="1" x14ac:dyDescent="0.2">
      <c r="A520" s="283" t="s">
        <v>259</v>
      </c>
      <c r="B520" s="97" t="s">
        <v>260</v>
      </c>
      <c r="C520" s="55">
        <v>80</v>
      </c>
      <c r="D520" s="74" t="s">
        <v>9</v>
      </c>
      <c r="E520" s="289">
        <v>200040285</v>
      </c>
      <c r="F520" s="42" t="s">
        <v>163</v>
      </c>
      <c r="G520" s="117">
        <v>50</v>
      </c>
      <c r="H520" s="117">
        <v>45</v>
      </c>
      <c r="I520" s="284">
        <f t="shared" si="8"/>
        <v>114.99999999999999</v>
      </c>
    </row>
    <row r="521" spans="1:9" ht="15" customHeight="1" x14ac:dyDescent="0.2">
      <c r="A521" s="283" t="s">
        <v>555</v>
      </c>
      <c r="B521" s="97" t="s">
        <v>556</v>
      </c>
      <c r="C521" s="55">
        <v>3207</v>
      </c>
      <c r="D521" s="76" t="s">
        <v>55</v>
      </c>
      <c r="E521" s="131" t="s">
        <v>490</v>
      </c>
      <c r="F521" s="42" t="s">
        <v>163</v>
      </c>
      <c r="G521" s="117">
        <v>64</v>
      </c>
      <c r="H521" s="117">
        <v>55</v>
      </c>
      <c r="I521" s="284">
        <f t="shared" si="8"/>
        <v>147.19999999999999</v>
      </c>
    </row>
    <row r="522" spans="1:9" ht="15" customHeight="1" x14ac:dyDescent="0.2">
      <c r="A522" s="283" t="s">
        <v>390</v>
      </c>
      <c r="B522" s="97" t="s">
        <v>391</v>
      </c>
      <c r="C522" s="55">
        <v>399</v>
      </c>
      <c r="D522" s="76" t="s">
        <v>205</v>
      </c>
      <c r="E522" s="131" t="s">
        <v>206</v>
      </c>
      <c r="F522" s="42" t="s">
        <v>162</v>
      </c>
      <c r="G522" s="117">
        <v>260</v>
      </c>
      <c r="H522" s="117">
        <v>259</v>
      </c>
      <c r="I522" s="284">
        <f t="shared" si="8"/>
        <v>598</v>
      </c>
    </row>
    <row r="523" spans="1:9" ht="15" customHeight="1" x14ac:dyDescent="0.2">
      <c r="A523" s="283" t="s">
        <v>697</v>
      </c>
      <c r="B523" s="97" t="s">
        <v>698</v>
      </c>
      <c r="C523" s="55">
        <v>1657</v>
      </c>
      <c r="D523" s="75" t="s">
        <v>159</v>
      </c>
      <c r="E523" s="291" t="s">
        <v>676</v>
      </c>
      <c r="F523" s="42" t="s">
        <v>163</v>
      </c>
      <c r="G523" s="117">
        <v>220</v>
      </c>
      <c r="H523" s="117">
        <v>0</v>
      </c>
      <c r="I523" s="284">
        <f t="shared" si="8"/>
        <v>505.99999999999994</v>
      </c>
    </row>
    <row r="524" spans="1:9" ht="15" customHeight="1" x14ac:dyDescent="0.2">
      <c r="A524" s="283" t="s">
        <v>951</v>
      </c>
      <c r="B524" s="97" t="s">
        <v>952</v>
      </c>
      <c r="C524" s="55">
        <v>6228</v>
      </c>
      <c r="D524" s="75" t="s">
        <v>356</v>
      </c>
      <c r="E524" s="287">
        <v>247104136</v>
      </c>
      <c r="F524" s="42" t="s">
        <v>162</v>
      </c>
      <c r="G524" s="117">
        <v>563</v>
      </c>
      <c r="H524" s="117">
        <v>328</v>
      </c>
      <c r="I524" s="284">
        <f t="shared" si="8"/>
        <v>1294.8999999999999</v>
      </c>
    </row>
    <row r="525" spans="1:9" ht="15" customHeight="1" x14ac:dyDescent="0.2">
      <c r="A525" s="283" t="s">
        <v>338</v>
      </c>
      <c r="B525" s="97" t="s">
        <v>339</v>
      </c>
      <c r="C525" s="55">
        <v>186</v>
      </c>
      <c r="D525" s="76" t="s">
        <v>47</v>
      </c>
      <c r="E525" s="131" t="s">
        <v>186</v>
      </c>
      <c r="F525" s="42" t="s">
        <v>162</v>
      </c>
      <c r="G525" s="117">
        <v>111</v>
      </c>
      <c r="H525" s="117">
        <v>109</v>
      </c>
      <c r="I525" s="284">
        <f t="shared" si="8"/>
        <v>255.29999999999998</v>
      </c>
    </row>
    <row r="526" spans="1:9" ht="15" customHeight="1" x14ac:dyDescent="0.2">
      <c r="A526" s="283" t="s">
        <v>1366</v>
      </c>
      <c r="B526" s="97" t="s">
        <v>1367</v>
      </c>
      <c r="C526" s="55">
        <v>1029</v>
      </c>
      <c r="D526" s="74" t="s">
        <v>1296</v>
      </c>
      <c r="E526" s="131" t="s">
        <v>156</v>
      </c>
      <c r="F526" s="42" t="s">
        <v>162</v>
      </c>
      <c r="G526" s="117">
        <v>204</v>
      </c>
      <c r="H526" s="117">
        <v>184</v>
      </c>
      <c r="I526" s="284">
        <f t="shared" si="8"/>
        <v>469.2</v>
      </c>
    </row>
    <row r="527" spans="1:9" ht="15" customHeight="1" x14ac:dyDescent="0.2">
      <c r="A527" s="283" t="s">
        <v>1348</v>
      </c>
      <c r="B527" s="97" t="s">
        <v>1349</v>
      </c>
      <c r="C527" s="55">
        <v>409</v>
      </c>
      <c r="D527" s="74" t="s">
        <v>1296</v>
      </c>
      <c r="E527" s="131" t="s">
        <v>156</v>
      </c>
      <c r="F527" s="42" t="s">
        <v>162</v>
      </c>
      <c r="G527" s="117">
        <v>164</v>
      </c>
      <c r="H527" s="117">
        <v>152</v>
      </c>
      <c r="I527" s="284">
        <f t="shared" si="8"/>
        <v>377.2</v>
      </c>
    </row>
    <row r="528" spans="1:9" ht="15" customHeight="1" x14ac:dyDescent="0.2">
      <c r="A528" s="283" t="s">
        <v>1255</v>
      </c>
      <c r="B528" s="97" t="s">
        <v>1256</v>
      </c>
      <c r="C528" s="55">
        <v>270</v>
      </c>
      <c r="D528" s="74" t="s">
        <v>1296</v>
      </c>
      <c r="E528" s="131" t="s">
        <v>156</v>
      </c>
      <c r="F528" s="42" t="s">
        <v>162</v>
      </c>
      <c r="G528" s="117">
        <v>132</v>
      </c>
      <c r="H528" s="117">
        <v>126</v>
      </c>
      <c r="I528" s="284">
        <f t="shared" si="8"/>
        <v>303.59999999999997</v>
      </c>
    </row>
    <row r="529" spans="1:9" ht="15" customHeight="1" x14ac:dyDescent="0.2">
      <c r="A529" s="283" t="s">
        <v>661</v>
      </c>
      <c r="B529" s="97" t="s">
        <v>662</v>
      </c>
      <c r="C529" s="55">
        <v>249</v>
      </c>
      <c r="D529" s="76" t="s">
        <v>205</v>
      </c>
      <c r="E529" s="131" t="s">
        <v>206</v>
      </c>
      <c r="F529" s="42" t="s">
        <v>162</v>
      </c>
      <c r="G529" s="117">
        <v>99</v>
      </c>
      <c r="H529" s="117">
        <v>97</v>
      </c>
      <c r="I529" s="284">
        <f t="shared" si="8"/>
        <v>227.7</v>
      </c>
    </row>
    <row r="530" spans="1:9" ht="15" customHeight="1" x14ac:dyDescent="0.2">
      <c r="A530" s="283" t="s">
        <v>1087</v>
      </c>
      <c r="B530" s="97" t="s">
        <v>1088</v>
      </c>
      <c r="C530" s="55">
        <v>199</v>
      </c>
      <c r="D530" s="75" t="s">
        <v>356</v>
      </c>
      <c r="E530" s="287">
        <v>247104136</v>
      </c>
      <c r="F530" s="42" t="s">
        <v>162</v>
      </c>
      <c r="G530" s="117">
        <v>19</v>
      </c>
      <c r="H530" s="117">
        <v>12</v>
      </c>
      <c r="I530" s="284">
        <f t="shared" si="8"/>
        <v>43.699999999999996</v>
      </c>
    </row>
    <row r="531" spans="1:9" ht="15" customHeight="1" x14ac:dyDescent="0.2">
      <c r="A531" s="283" t="s">
        <v>1093</v>
      </c>
      <c r="B531" s="97" t="s">
        <v>1094</v>
      </c>
      <c r="C531" s="55">
        <v>850</v>
      </c>
      <c r="D531" s="75" t="s">
        <v>356</v>
      </c>
      <c r="E531" s="287">
        <v>247104136</v>
      </c>
      <c r="F531" s="42" t="s">
        <v>162</v>
      </c>
      <c r="G531" s="117">
        <v>44</v>
      </c>
      <c r="H531" s="117">
        <v>36</v>
      </c>
      <c r="I531" s="284">
        <f t="shared" si="8"/>
        <v>101.19999999999999</v>
      </c>
    </row>
    <row r="532" spans="1:9" ht="15" customHeight="1" x14ac:dyDescent="0.2">
      <c r="A532" s="283" t="s">
        <v>507</v>
      </c>
      <c r="B532" s="97" t="s">
        <v>508</v>
      </c>
      <c r="C532" s="55">
        <v>110</v>
      </c>
      <c r="D532" s="75" t="s">
        <v>9</v>
      </c>
      <c r="E532" s="289">
        <v>200040285</v>
      </c>
      <c r="F532" s="42" t="s">
        <v>163</v>
      </c>
      <c r="G532" s="117">
        <v>87</v>
      </c>
      <c r="H532" s="117">
        <v>0</v>
      </c>
      <c r="I532" s="284">
        <f t="shared" si="8"/>
        <v>200.1</v>
      </c>
    </row>
    <row r="533" spans="1:9" ht="15" customHeight="1" x14ac:dyDescent="0.2">
      <c r="A533" s="283" t="s">
        <v>794</v>
      </c>
      <c r="B533" s="97" t="s">
        <v>795</v>
      </c>
      <c r="C533" s="55">
        <v>552</v>
      </c>
      <c r="D533" s="76" t="s">
        <v>159</v>
      </c>
      <c r="E533" s="291" t="s">
        <v>676</v>
      </c>
      <c r="F533" s="42" t="s">
        <v>163</v>
      </c>
      <c r="G533" s="117">
        <v>183</v>
      </c>
      <c r="H533" s="117">
        <v>183</v>
      </c>
      <c r="I533" s="284">
        <f t="shared" si="8"/>
        <v>420.9</v>
      </c>
    </row>
    <row r="534" spans="1:9" ht="15" customHeight="1" x14ac:dyDescent="0.2">
      <c r="A534" s="283" t="s">
        <v>1393</v>
      </c>
      <c r="B534" s="97" t="s">
        <v>1394</v>
      </c>
      <c r="C534" s="55">
        <v>248</v>
      </c>
      <c r="D534" s="75" t="s">
        <v>125</v>
      </c>
      <c r="E534" s="287">
        <v>200011823</v>
      </c>
      <c r="F534" s="42" t="s">
        <v>163</v>
      </c>
      <c r="G534" s="117">
        <v>104</v>
      </c>
      <c r="H534" s="117">
        <v>103</v>
      </c>
      <c r="I534" s="284">
        <f t="shared" si="8"/>
        <v>239.2</v>
      </c>
    </row>
    <row r="535" spans="1:9" ht="15" customHeight="1" x14ac:dyDescent="0.2">
      <c r="A535" s="283" t="s">
        <v>1346</v>
      </c>
      <c r="B535" s="97" t="s">
        <v>1347</v>
      </c>
      <c r="C535" s="55">
        <v>126</v>
      </c>
      <c r="D535" s="75" t="s">
        <v>125</v>
      </c>
      <c r="E535" s="287">
        <v>200011823</v>
      </c>
      <c r="F535" s="42" t="s">
        <v>163</v>
      </c>
      <c r="G535" s="117">
        <v>94</v>
      </c>
      <c r="H535" s="117">
        <v>92</v>
      </c>
      <c r="I535" s="284">
        <f t="shared" si="8"/>
        <v>216.2</v>
      </c>
    </row>
    <row r="536" spans="1:9" ht="15" customHeight="1" x14ac:dyDescent="0.2">
      <c r="A536" s="283" t="s">
        <v>678</v>
      </c>
      <c r="B536" s="97" t="s">
        <v>679</v>
      </c>
      <c r="C536" s="55">
        <v>2321</v>
      </c>
      <c r="D536" s="74" t="s">
        <v>141</v>
      </c>
      <c r="E536" s="131">
        <v>247100589</v>
      </c>
      <c r="F536" s="42" t="s">
        <v>162</v>
      </c>
      <c r="G536" s="117">
        <v>10</v>
      </c>
      <c r="H536" s="117"/>
      <c r="I536" s="284">
        <f t="shared" si="8"/>
        <v>23</v>
      </c>
    </row>
    <row r="537" spans="1:9" ht="15" customHeight="1" x14ac:dyDescent="0.2">
      <c r="A537" s="283" t="s">
        <v>1426</v>
      </c>
      <c r="B537" s="97" t="s">
        <v>1427</v>
      </c>
      <c r="C537" s="55">
        <v>568</v>
      </c>
      <c r="D537" s="76" t="s">
        <v>130</v>
      </c>
      <c r="E537" s="131" t="s">
        <v>129</v>
      </c>
      <c r="F537" s="42" t="s">
        <v>162</v>
      </c>
      <c r="G537" s="117">
        <v>5</v>
      </c>
      <c r="H537" s="117">
        <v>5</v>
      </c>
      <c r="I537" s="284">
        <f t="shared" si="8"/>
        <v>11.5</v>
      </c>
    </row>
    <row r="538" spans="1:9" ht="15" customHeight="1" x14ac:dyDescent="0.2">
      <c r="A538" s="283" t="s">
        <v>1203</v>
      </c>
      <c r="B538" s="97" t="s">
        <v>1204</v>
      </c>
      <c r="C538" s="55">
        <v>707</v>
      </c>
      <c r="D538" s="74" t="s">
        <v>1424</v>
      </c>
      <c r="E538" s="131" t="s">
        <v>1055</v>
      </c>
      <c r="F538" s="42" t="s">
        <v>163</v>
      </c>
      <c r="G538" s="117">
        <v>108</v>
      </c>
      <c r="H538" s="117">
        <v>98</v>
      </c>
      <c r="I538" s="284">
        <f t="shared" si="8"/>
        <v>248.39999999999998</v>
      </c>
    </row>
    <row r="539" spans="1:9" ht="15" customHeight="1" x14ac:dyDescent="0.2">
      <c r="A539" s="283" t="s">
        <v>1041</v>
      </c>
      <c r="B539" s="97" t="s">
        <v>1042</v>
      </c>
      <c r="C539" s="55">
        <v>1156</v>
      </c>
      <c r="D539" s="76" t="s">
        <v>872</v>
      </c>
      <c r="E539" s="131" t="s">
        <v>684</v>
      </c>
      <c r="F539" s="42" t="s">
        <v>162</v>
      </c>
      <c r="G539" s="117">
        <v>341</v>
      </c>
      <c r="H539" s="117">
        <v>340</v>
      </c>
      <c r="I539" s="284">
        <f t="shared" si="8"/>
        <v>784.3</v>
      </c>
    </row>
    <row r="540" spans="1:9" ht="15" customHeight="1" x14ac:dyDescent="0.2">
      <c r="A540" s="283" t="s">
        <v>1401</v>
      </c>
      <c r="B540" s="97" t="s">
        <v>1402</v>
      </c>
      <c r="C540" s="55">
        <v>600</v>
      </c>
      <c r="D540" s="75" t="s">
        <v>125</v>
      </c>
      <c r="E540" s="287">
        <v>200011823</v>
      </c>
      <c r="F540" s="42" t="s">
        <v>163</v>
      </c>
      <c r="G540" s="117">
        <v>189</v>
      </c>
      <c r="H540" s="117">
        <v>188</v>
      </c>
      <c r="I540" s="284">
        <f t="shared" si="8"/>
        <v>434.7</v>
      </c>
    </row>
    <row r="541" spans="1:9" ht="15" customHeight="1" x14ac:dyDescent="0.2">
      <c r="A541" s="283" t="s">
        <v>1421</v>
      </c>
      <c r="B541" s="97" t="s">
        <v>1422</v>
      </c>
      <c r="C541" s="55">
        <v>244</v>
      </c>
      <c r="D541" s="75" t="s">
        <v>125</v>
      </c>
      <c r="E541" s="287">
        <v>200011823</v>
      </c>
      <c r="F541" s="42" t="s">
        <v>163</v>
      </c>
      <c r="G541" s="117">
        <v>173</v>
      </c>
      <c r="H541" s="117">
        <v>169</v>
      </c>
      <c r="I541" s="284">
        <f t="shared" si="8"/>
        <v>397.9</v>
      </c>
    </row>
    <row r="542" spans="1:9" ht="15" customHeight="1" x14ac:dyDescent="0.2">
      <c r="A542" s="283" t="s">
        <v>1225</v>
      </c>
      <c r="B542" s="97" t="s">
        <v>1226</v>
      </c>
      <c r="C542" s="55">
        <v>270</v>
      </c>
      <c r="D542" s="74" t="s">
        <v>799</v>
      </c>
      <c r="E542" s="291">
        <v>200040053</v>
      </c>
      <c r="F542" s="42" t="s">
        <v>163</v>
      </c>
      <c r="G542" s="117">
        <v>90</v>
      </c>
      <c r="H542" s="117">
        <v>90</v>
      </c>
      <c r="I542" s="284">
        <f t="shared" si="8"/>
        <v>206.99999999999997</v>
      </c>
    </row>
    <row r="543" spans="1:9" ht="15" customHeight="1" x14ac:dyDescent="0.2">
      <c r="A543" s="283" t="s">
        <v>851</v>
      </c>
      <c r="B543" s="97" t="s">
        <v>852</v>
      </c>
      <c r="C543" s="55">
        <v>98</v>
      </c>
      <c r="D543" s="76" t="s">
        <v>10</v>
      </c>
      <c r="E543" s="286">
        <v>200040327</v>
      </c>
      <c r="F543" s="42" t="s">
        <v>162</v>
      </c>
      <c r="G543" s="117">
        <v>60</v>
      </c>
      <c r="H543" s="117">
        <v>1</v>
      </c>
      <c r="I543" s="284">
        <f t="shared" si="8"/>
        <v>138</v>
      </c>
    </row>
    <row r="544" spans="1:9" ht="15" customHeight="1" x14ac:dyDescent="0.2">
      <c r="A544" s="283" t="s">
        <v>1193</v>
      </c>
      <c r="B544" s="97" t="s">
        <v>1194</v>
      </c>
      <c r="C544" s="55">
        <v>792</v>
      </c>
      <c r="D544" s="74" t="s">
        <v>799</v>
      </c>
      <c r="E544" s="291">
        <v>200040053</v>
      </c>
      <c r="F544" s="42" t="s">
        <v>163</v>
      </c>
      <c r="G544" s="117">
        <v>277</v>
      </c>
      <c r="H544" s="117">
        <v>130</v>
      </c>
      <c r="I544" s="284">
        <f t="shared" si="8"/>
        <v>637.09999999999991</v>
      </c>
    </row>
    <row r="545" spans="1:9" ht="15" customHeight="1" x14ac:dyDescent="0.2">
      <c r="A545" s="283" t="s">
        <v>847</v>
      </c>
      <c r="B545" s="97" t="s">
        <v>848</v>
      </c>
      <c r="C545" s="55">
        <v>600</v>
      </c>
      <c r="D545" s="76" t="s">
        <v>159</v>
      </c>
      <c r="E545" s="291" t="s">
        <v>676</v>
      </c>
      <c r="F545" s="42" t="s">
        <v>163</v>
      </c>
      <c r="G545" s="117">
        <v>123</v>
      </c>
      <c r="H545" s="117">
        <v>123</v>
      </c>
      <c r="I545" s="284">
        <f t="shared" si="8"/>
        <v>282.89999999999998</v>
      </c>
    </row>
    <row r="546" spans="1:9" ht="15" customHeight="1" x14ac:dyDescent="0.2">
      <c r="A546" s="283" t="s">
        <v>313</v>
      </c>
      <c r="B546" s="97" t="s">
        <v>314</v>
      </c>
      <c r="C546" s="55">
        <v>1174</v>
      </c>
      <c r="D546" s="76" t="s">
        <v>47</v>
      </c>
      <c r="E546" s="131" t="s">
        <v>186</v>
      </c>
      <c r="F546" s="42" t="s">
        <v>162</v>
      </c>
      <c r="G546" s="117">
        <v>67</v>
      </c>
      <c r="H546" s="117">
        <v>90</v>
      </c>
      <c r="I546" s="284">
        <f t="shared" si="8"/>
        <v>154.1</v>
      </c>
    </row>
    <row r="547" spans="1:9" ht="15" customHeight="1" x14ac:dyDescent="0.2">
      <c r="A547" s="283" t="s">
        <v>1375</v>
      </c>
      <c r="B547" s="97" t="s">
        <v>1376</v>
      </c>
      <c r="C547" s="55">
        <v>245</v>
      </c>
      <c r="D547" s="74" t="s">
        <v>124</v>
      </c>
      <c r="E547" s="131" t="s">
        <v>126</v>
      </c>
      <c r="F547" s="42" t="s">
        <v>162</v>
      </c>
      <c r="G547" s="117">
        <v>4</v>
      </c>
      <c r="H547" s="117">
        <v>4</v>
      </c>
      <c r="I547" s="284">
        <f t="shared" si="8"/>
        <v>9.1999999999999993</v>
      </c>
    </row>
    <row r="548" spans="1:9" ht="15" customHeight="1" x14ac:dyDescent="0.2">
      <c r="A548" s="283" t="s">
        <v>680</v>
      </c>
      <c r="B548" s="97" t="s">
        <v>681</v>
      </c>
      <c r="C548" s="55">
        <v>55</v>
      </c>
      <c r="D548" s="76" t="s">
        <v>205</v>
      </c>
      <c r="E548" s="131" t="s">
        <v>206</v>
      </c>
      <c r="F548" s="42" t="s">
        <v>162</v>
      </c>
      <c r="G548" s="117">
        <v>30</v>
      </c>
      <c r="H548" s="117">
        <v>30</v>
      </c>
      <c r="I548" s="284">
        <f t="shared" si="8"/>
        <v>69</v>
      </c>
    </row>
    <row r="549" spans="1:9" ht="15" customHeight="1" x14ac:dyDescent="0.2">
      <c r="A549" s="283" t="s">
        <v>325</v>
      </c>
      <c r="B549" s="97" t="s">
        <v>326</v>
      </c>
      <c r="C549" s="55">
        <v>534</v>
      </c>
      <c r="D549" s="74" t="s">
        <v>365</v>
      </c>
      <c r="E549" s="131"/>
      <c r="F549" s="42" t="s">
        <v>162</v>
      </c>
      <c r="G549" s="117">
        <v>6</v>
      </c>
      <c r="H549" s="117">
        <v>0</v>
      </c>
      <c r="I549" s="284">
        <f t="shared" si="8"/>
        <v>13.799999999999999</v>
      </c>
    </row>
    <row r="550" spans="1:9" ht="15" customHeight="1" x14ac:dyDescent="0.2">
      <c r="A550" s="283" t="s">
        <v>1227</v>
      </c>
      <c r="B550" s="97" t="s">
        <v>1228</v>
      </c>
      <c r="C550" s="55">
        <v>532</v>
      </c>
      <c r="D550" s="74" t="s">
        <v>1296</v>
      </c>
      <c r="E550" s="131" t="s">
        <v>156</v>
      </c>
      <c r="F550" s="42" t="s">
        <v>163</v>
      </c>
      <c r="G550" s="117">
        <v>166</v>
      </c>
      <c r="H550" s="117">
        <v>157</v>
      </c>
      <c r="I550" s="284">
        <f t="shared" si="8"/>
        <v>381.79999999999995</v>
      </c>
    </row>
    <row r="551" spans="1:9" ht="15" customHeight="1" x14ac:dyDescent="0.2">
      <c r="A551" s="283" t="s">
        <v>945</v>
      </c>
      <c r="B551" s="97" t="s">
        <v>946</v>
      </c>
      <c r="C551" s="55">
        <v>230</v>
      </c>
      <c r="D551" s="75" t="s">
        <v>996</v>
      </c>
      <c r="E551" s="287">
        <v>247103765</v>
      </c>
      <c r="F551" s="42" t="s">
        <v>162</v>
      </c>
      <c r="G551" s="117">
        <v>3</v>
      </c>
      <c r="H551" s="117">
        <v>3</v>
      </c>
      <c r="I551" s="284">
        <f t="shared" si="8"/>
        <v>6.8999999999999995</v>
      </c>
    </row>
    <row r="552" spans="1:9" ht="15" customHeight="1" x14ac:dyDescent="0.2">
      <c r="A552" s="283" t="s">
        <v>1294</v>
      </c>
      <c r="B552" s="97" t="s">
        <v>1305</v>
      </c>
      <c r="C552" s="55">
        <v>218</v>
      </c>
      <c r="D552" s="76" t="s">
        <v>160</v>
      </c>
      <c r="E552" s="131" t="s">
        <v>1133</v>
      </c>
      <c r="F552" s="42" t="s">
        <v>163</v>
      </c>
      <c r="G552" s="117">
        <v>116</v>
      </c>
      <c r="H552" s="117">
        <v>104</v>
      </c>
      <c r="I552" s="284">
        <f t="shared" si="8"/>
        <v>266.79999999999995</v>
      </c>
    </row>
    <row r="553" spans="1:9" ht="15" customHeight="1" x14ac:dyDescent="0.2">
      <c r="A553" s="283" t="s">
        <v>1247</v>
      </c>
      <c r="B553" s="97" t="s">
        <v>1251</v>
      </c>
      <c r="C553" s="55">
        <v>763</v>
      </c>
      <c r="D553" s="76" t="s">
        <v>18</v>
      </c>
      <c r="E553" s="131" t="s">
        <v>1252</v>
      </c>
      <c r="F553" s="42" t="s">
        <v>162</v>
      </c>
      <c r="G553" s="117">
        <v>33</v>
      </c>
      <c r="H553" s="117">
        <v>33</v>
      </c>
      <c r="I553" s="284">
        <f t="shared" si="8"/>
        <v>75.899999999999991</v>
      </c>
    </row>
    <row r="554" spans="1:9" ht="15" customHeight="1" x14ac:dyDescent="0.2">
      <c r="A554" s="283" t="s">
        <v>1049</v>
      </c>
      <c r="B554" s="97" t="s">
        <v>1050</v>
      </c>
      <c r="C554" s="55">
        <v>269</v>
      </c>
      <c r="D554" s="75" t="s">
        <v>356</v>
      </c>
      <c r="E554" s="287">
        <v>247104136</v>
      </c>
      <c r="F554" s="42" t="s">
        <v>162</v>
      </c>
      <c r="G554" s="117">
        <v>34</v>
      </c>
      <c r="H554" s="117">
        <v>33</v>
      </c>
      <c r="I554" s="284">
        <f t="shared" si="8"/>
        <v>78.199999999999989</v>
      </c>
    </row>
    <row r="555" spans="1:9" ht="15" customHeight="1" x14ac:dyDescent="0.2">
      <c r="A555" s="283" t="s">
        <v>468</v>
      </c>
      <c r="B555" s="97" t="s">
        <v>469</v>
      </c>
      <c r="C555" s="55">
        <v>206</v>
      </c>
      <c r="D555" s="76" t="s">
        <v>205</v>
      </c>
      <c r="E555" s="131" t="s">
        <v>206</v>
      </c>
      <c r="F555" s="42" t="s">
        <v>162</v>
      </c>
      <c r="G555" s="117">
        <v>75</v>
      </c>
      <c r="H555" s="117">
        <v>68</v>
      </c>
      <c r="I555" s="284">
        <f t="shared" si="8"/>
        <v>172.5</v>
      </c>
    </row>
    <row r="556" spans="1:9" ht="15" customHeight="1" x14ac:dyDescent="0.2">
      <c r="A556" s="283">
        <v>71578</v>
      </c>
      <c r="B556" s="97" t="s">
        <v>148</v>
      </c>
      <c r="C556" s="297">
        <v>350</v>
      </c>
      <c r="D556" s="74" t="s">
        <v>47</v>
      </c>
      <c r="E556" s="131" t="s">
        <v>186</v>
      </c>
      <c r="F556" s="42" t="s">
        <v>162</v>
      </c>
      <c r="G556" s="117">
        <v>170</v>
      </c>
      <c r="H556" s="117">
        <v>141</v>
      </c>
      <c r="I556" s="284">
        <f t="shared" si="8"/>
        <v>390.99999999999994</v>
      </c>
    </row>
    <row r="557" spans="1:9" ht="15" customHeight="1" x14ac:dyDescent="0.2">
      <c r="A557" s="283" t="s">
        <v>564</v>
      </c>
      <c r="B557" s="97" t="s">
        <v>565</v>
      </c>
      <c r="C557" s="55">
        <v>157</v>
      </c>
      <c r="D557" s="76" t="s">
        <v>157</v>
      </c>
      <c r="E557" s="131" t="s">
        <v>533</v>
      </c>
      <c r="F557" s="42" t="s">
        <v>162</v>
      </c>
      <c r="G557" s="117">
        <v>56</v>
      </c>
      <c r="H557" s="117">
        <v>45</v>
      </c>
      <c r="I557" s="284">
        <f t="shared" si="8"/>
        <v>128.79999999999998</v>
      </c>
    </row>
    <row r="558" spans="1:9" ht="15" customHeight="1" x14ac:dyDescent="0.2">
      <c r="A558" s="283" t="s">
        <v>755</v>
      </c>
      <c r="B558" s="97" t="s">
        <v>756</v>
      </c>
      <c r="C558" s="55">
        <v>442</v>
      </c>
      <c r="D558" s="76" t="s">
        <v>872</v>
      </c>
      <c r="E558" s="131" t="s">
        <v>684</v>
      </c>
      <c r="F558" s="42" t="s">
        <v>162</v>
      </c>
      <c r="G558" s="117">
        <v>209</v>
      </c>
      <c r="H558" s="117">
        <v>209</v>
      </c>
      <c r="I558" s="284">
        <f t="shared" si="8"/>
        <v>480.7</v>
      </c>
    </row>
    <row r="559" spans="1:9" ht="15" customHeight="1" x14ac:dyDescent="0.2">
      <c r="A559" s="283" t="s">
        <v>1306</v>
      </c>
      <c r="B559" s="97" t="s">
        <v>1307</v>
      </c>
      <c r="C559" s="55">
        <v>260</v>
      </c>
      <c r="D559" s="75" t="s">
        <v>125</v>
      </c>
      <c r="E559" s="287">
        <v>200011823</v>
      </c>
      <c r="F559" s="42" t="s">
        <v>163</v>
      </c>
      <c r="G559" s="117">
        <v>148</v>
      </c>
      <c r="H559" s="117">
        <v>145</v>
      </c>
      <c r="I559" s="284">
        <f t="shared" si="8"/>
        <v>340.4</v>
      </c>
    </row>
    <row r="560" spans="1:9" ht="15" customHeight="1" x14ac:dyDescent="0.2">
      <c r="A560" s="283" t="s">
        <v>1158</v>
      </c>
      <c r="B560" s="97" t="s">
        <v>1519</v>
      </c>
      <c r="C560" s="55">
        <v>301</v>
      </c>
      <c r="D560" s="74" t="s">
        <v>1296</v>
      </c>
      <c r="E560" s="131" t="s">
        <v>156</v>
      </c>
      <c r="F560" s="42" t="s">
        <v>162</v>
      </c>
      <c r="G560" s="117">
        <v>455</v>
      </c>
      <c r="H560" s="117">
        <v>426</v>
      </c>
      <c r="I560" s="284">
        <f t="shared" si="8"/>
        <v>1046.5</v>
      </c>
    </row>
    <row r="561" spans="1:15" ht="15" customHeight="1" x14ac:dyDescent="0.2">
      <c r="A561" s="283" t="s">
        <v>1432</v>
      </c>
      <c r="B561" s="97" t="s">
        <v>1433</v>
      </c>
      <c r="C561" s="55">
        <v>750</v>
      </c>
      <c r="D561" s="76" t="s">
        <v>130</v>
      </c>
      <c r="E561" s="131" t="s">
        <v>129</v>
      </c>
      <c r="F561" s="42" t="s">
        <v>162</v>
      </c>
      <c r="G561" s="117">
        <v>6</v>
      </c>
      <c r="H561" s="117">
        <v>6</v>
      </c>
      <c r="I561" s="284">
        <f t="shared" si="8"/>
        <v>13.799999999999999</v>
      </c>
    </row>
    <row r="562" spans="1:15" ht="15" customHeight="1" x14ac:dyDescent="0.2">
      <c r="A562" s="283" t="s">
        <v>1179</v>
      </c>
      <c r="B562" s="97" t="s">
        <v>1180</v>
      </c>
      <c r="C562" s="55">
        <v>1154</v>
      </c>
      <c r="D562" s="76" t="s">
        <v>161</v>
      </c>
      <c r="E562" s="131" t="s">
        <v>1181</v>
      </c>
      <c r="F562" s="42" t="s">
        <v>162</v>
      </c>
      <c r="G562" s="117">
        <v>22</v>
      </c>
      <c r="H562" s="117">
        <v>15</v>
      </c>
      <c r="I562" s="284">
        <f t="shared" si="8"/>
        <v>50.599999999999994</v>
      </c>
    </row>
    <row r="563" spans="1:15" ht="15" customHeight="1" x14ac:dyDescent="0.2">
      <c r="A563" s="283" t="s">
        <v>374</v>
      </c>
      <c r="B563" s="97" t="s">
        <v>375</v>
      </c>
      <c r="C563" s="55">
        <v>1370</v>
      </c>
      <c r="D563" s="74" t="s">
        <v>141</v>
      </c>
      <c r="E563" s="131">
        <v>247100589</v>
      </c>
      <c r="F563" s="42" t="s">
        <v>162</v>
      </c>
      <c r="G563" s="117">
        <v>25</v>
      </c>
      <c r="H563" s="117">
        <v>25</v>
      </c>
      <c r="I563" s="284">
        <f t="shared" si="8"/>
        <v>57.499999999999993</v>
      </c>
    </row>
    <row r="564" spans="1:15" ht="15" customHeight="1" x14ac:dyDescent="0.2">
      <c r="A564" s="283" t="s">
        <v>1144</v>
      </c>
      <c r="B564" s="97" t="s">
        <v>1145</v>
      </c>
      <c r="C564" s="55">
        <v>254</v>
      </c>
      <c r="D564" s="74" t="s">
        <v>799</v>
      </c>
      <c r="E564" s="291">
        <v>200040053</v>
      </c>
      <c r="F564" s="42" t="s">
        <v>163</v>
      </c>
      <c r="G564" s="117">
        <v>135</v>
      </c>
      <c r="H564" s="117">
        <v>91</v>
      </c>
      <c r="I564" s="284">
        <f t="shared" si="8"/>
        <v>310.5</v>
      </c>
    </row>
    <row r="565" spans="1:15" ht="15" customHeight="1" x14ac:dyDescent="0.2">
      <c r="A565" s="283" t="s">
        <v>1163</v>
      </c>
      <c r="B565" s="97" t="s">
        <v>1164</v>
      </c>
      <c r="C565" s="55">
        <v>1174</v>
      </c>
      <c r="D565" s="74" t="s">
        <v>160</v>
      </c>
      <c r="E565" s="131" t="s">
        <v>1133</v>
      </c>
      <c r="F565" s="42" t="s">
        <v>163</v>
      </c>
      <c r="G565" s="117">
        <v>196</v>
      </c>
      <c r="H565" s="117">
        <v>4</v>
      </c>
      <c r="I565" s="284">
        <f t="shared" si="8"/>
        <v>450.79999999999995</v>
      </c>
    </row>
    <row r="566" spans="1:15" ht="15" customHeight="1" x14ac:dyDescent="0.2">
      <c r="A566" s="283" t="s">
        <v>753</v>
      </c>
      <c r="B566" s="97" t="s">
        <v>754</v>
      </c>
      <c r="C566" s="55">
        <v>450</v>
      </c>
      <c r="D566" s="74" t="s">
        <v>1170</v>
      </c>
      <c r="E566" s="287">
        <v>200030518</v>
      </c>
      <c r="F566" s="42" t="s">
        <v>163</v>
      </c>
      <c r="G566" s="117">
        <v>122</v>
      </c>
      <c r="H566" s="117">
        <v>122</v>
      </c>
      <c r="I566" s="284">
        <f t="shared" si="8"/>
        <v>280.59999999999997</v>
      </c>
    </row>
    <row r="567" spans="1:15" ht="15" customHeight="1" x14ac:dyDescent="0.2">
      <c r="A567" s="283" t="s">
        <v>1131</v>
      </c>
      <c r="B567" s="97" t="s">
        <v>1132</v>
      </c>
      <c r="C567" s="55">
        <v>649</v>
      </c>
      <c r="D567" s="76" t="s">
        <v>160</v>
      </c>
      <c r="E567" s="131" t="s">
        <v>1133</v>
      </c>
      <c r="F567" s="42" t="s">
        <v>163</v>
      </c>
      <c r="G567" s="117">
        <v>215</v>
      </c>
      <c r="H567" s="117">
        <v>190</v>
      </c>
      <c r="I567" s="284">
        <f t="shared" si="8"/>
        <v>494.49999999999994</v>
      </c>
    </row>
    <row r="568" spans="1:15" ht="15" customHeight="1" x14ac:dyDescent="0.2">
      <c r="A568" s="298" t="s">
        <v>1191</v>
      </c>
      <c r="B568" s="299" t="s">
        <v>1192</v>
      </c>
      <c r="C568" s="300">
        <v>502</v>
      </c>
      <c r="D568" s="100" t="s">
        <v>161</v>
      </c>
      <c r="E568" s="301" t="s">
        <v>1181</v>
      </c>
      <c r="F568" s="302" t="s">
        <v>162</v>
      </c>
      <c r="G568" s="119">
        <v>15</v>
      </c>
      <c r="H568" s="119">
        <v>12</v>
      </c>
      <c r="I568" s="284">
        <f t="shared" si="8"/>
        <v>34.5</v>
      </c>
    </row>
    <row r="569" spans="1:15" s="296" customFormat="1" x14ac:dyDescent="0.2">
      <c r="A569" s="303"/>
      <c r="B569" s="304"/>
      <c r="C569" s="305">
        <f>SUM(C2:C568)</f>
        <v>572915</v>
      </c>
      <c r="D569" s="79"/>
      <c r="E569" s="306"/>
      <c r="G569" s="121">
        <f>SUM(G2:G568)</f>
        <v>64366</v>
      </c>
      <c r="H569" s="120">
        <f>SUM(H2:H568)</f>
        <v>54211</v>
      </c>
      <c r="I569" s="307"/>
    </row>
    <row r="570" spans="1:15" s="296" customFormat="1" x14ac:dyDescent="0.2">
      <c r="A570" s="303"/>
      <c r="B570" s="304"/>
      <c r="D570" s="79"/>
      <c r="E570" s="304"/>
      <c r="G570" s="121"/>
      <c r="H570" s="121"/>
      <c r="J570" s="308" t="s">
        <v>1475</v>
      </c>
      <c r="K570" s="308" t="s">
        <v>1476</v>
      </c>
      <c r="L570" s="308" t="s">
        <v>1477</v>
      </c>
      <c r="M570" s="308" t="s">
        <v>1478</v>
      </c>
      <c r="N570" s="308"/>
      <c r="O570" s="308" t="s">
        <v>1479</v>
      </c>
    </row>
    <row r="571" spans="1:15" s="296" customFormat="1" x14ac:dyDescent="0.2">
      <c r="A571" s="303"/>
      <c r="B571" s="309"/>
      <c r="C571" s="310"/>
      <c r="D571" s="79"/>
      <c r="E571" s="304"/>
      <c r="G571" s="121"/>
      <c r="H571" s="122"/>
      <c r="J571" s="121" t="e">
        <f>SUMIF(#REF!,#REF!,#REF!)</f>
        <v>#REF!</v>
      </c>
      <c r="K571" s="121" t="e">
        <f t="shared" ref="K571:K578" si="9">J571*2.3</f>
        <v>#REF!</v>
      </c>
      <c r="L571" s="121" t="e">
        <f>SUMIF(#REF!,#REF!,$C$2:$C$568)</f>
        <v>#REF!</v>
      </c>
      <c r="M571" s="311" t="e">
        <f>K571/L571</f>
        <v>#REF!</v>
      </c>
      <c r="N571" s="121"/>
      <c r="O571" s="121" t="e">
        <f>J571/#REF!</f>
        <v>#REF!</v>
      </c>
    </row>
    <row r="572" spans="1:15" s="296" customFormat="1" x14ac:dyDescent="0.2">
      <c r="A572" s="303"/>
      <c r="D572" s="79"/>
      <c r="E572" s="304"/>
      <c r="G572" s="121"/>
      <c r="H572" s="121"/>
      <c r="J572" s="121" t="e">
        <f>SUMIF(#REF!,#REF!,#REF!)</f>
        <v>#REF!</v>
      </c>
      <c r="K572" s="121" t="e">
        <f t="shared" si="9"/>
        <v>#REF!</v>
      </c>
      <c r="L572" s="121" t="e">
        <f>SUMIF(#REF!,#REF!,$C$2:$C$568)</f>
        <v>#REF!</v>
      </c>
      <c r="M572" s="311" t="e">
        <f t="shared" ref="M572:M578" si="10">K572/L572</f>
        <v>#REF!</v>
      </c>
      <c r="N572" s="121"/>
      <c r="O572" s="92" t="e">
        <f>J572/#REF!</f>
        <v>#REF!</v>
      </c>
    </row>
    <row r="573" spans="1:15" s="296" customFormat="1" x14ac:dyDescent="0.2">
      <c r="A573" s="303"/>
      <c r="D573" s="79"/>
      <c r="E573" s="304"/>
      <c r="G573" s="121"/>
      <c r="H573" s="121"/>
      <c r="J573" s="121" t="e">
        <f>SUMIF(#REF!,#REF!,#REF!)</f>
        <v>#REF!</v>
      </c>
      <c r="K573" s="121" t="e">
        <f t="shared" si="9"/>
        <v>#REF!</v>
      </c>
      <c r="L573" s="121" t="e">
        <f>SUMIF(#REF!,#REF!,$C$2:$C$568)</f>
        <v>#REF!</v>
      </c>
      <c r="M573" s="311" t="e">
        <f t="shared" si="10"/>
        <v>#REF!</v>
      </c>
      <c r="N573" s="121"/>
      <c r="O573" s="121" t="e">
        <f>J573/#REF!</f>
        <v>#REF!</v>
      </c>
    </row>
    <row r="574" spans="1:15" s="296" customFormat="1" x14ac:dyDescent="0.2">
      <c r="A574" s="303"/>
      <c r="B574" s="309"/>
      <c r="C574" s="309"/>
      <c r="D574" s="80"/>
      <c r="E574" s="304"/>
      <c r="G574" s="121"/>
      <c r="H574" s="121"/>
      <c r="J574" s="121" t="e">
        <f>SUMIF(#REF!,#REF!,#REF!)</f>
        <v>#REF!</v>
      </c>
      <c r="K574" s="121" t="e">
        <f t="shared" si="9"/>
        <v>#REF!</v>
      </c>
      <c r="L574" s="121" t="e">
        <f>SUMIF(#REF!,#REF!,$C$2:$C$568)</f>
        <v>#REF!</v>
      </c>
      <c r="M574" s="311" t="e">
        <f t="shared" si="10"/>
        <v>#REF!</v>
      </c>
      <c r="N574" s="121"/>
      <c r="O574" s="92" t="e">
        <f>J574/#REF!</f>
        <v>#REF!</v>
      </c>
    </row>
    <row r="575" spans="1:15" s="296" customFormat="1" x14ac:dyDescent="0.2">
      <c r="A575" s="303"/>
      <c r="D575" s="79"/>
      <c r="E575" s="304"/>
      <c r="G575" s="121"/>
      <c r="H575" s="121"/>
      <c r="J575" s="121" t="e">
        <f>SUMIF(#REF!,#REF!,#REF!)</f>
        <v>#REF!</v>
      </c>
      <c r="K575" s="121" t="e">
        <f t="shared" si="9"/>
        <v>#REF!</v>
      </c>
      <c r="L575" s="121" t="e">
        <f>SUMIF(#REF!,#REF!,$C$2:$C$568)</f>
        <v>#REF!</v>
      </c>
      <c r="M575" s="311" t="e">
        <f t="shared" si="10"/>
        <v>#REF!</v>
      </c>
      <c r="N575" s="121"/>
      <c r="O575" s="92" t="e">
        <f>J575/#REF!</f>
        <v>#REF!</v>
      </c>
    </row>
    <row r="576" spans="1:15" s="296" customFormat="1" x14ac:dyDescent="0.2">
      <c r="A576" s="303"/>
      <c r="D576" s="79"/>
      <c r="E576" s="304"/>
      <c r="G576" s="121"/>
      <c r="H576" s="121"/>
      <c r="J576" s="121" t="e">
        <f>SUMIF(#REF!,#REF!,#REF!)</f>
        <v>#REF!</v>
      </c>
      <c r="K576" s="121" t="e">
        <f t="shared" si="9"/>
        <v>#REF!</v>
      </c>
      <c r="L576" s="121" t="e">
        <f>SUMIF(#REF!,#REF!,$C$2:$C$568)</f>
        <v>#REF!</v>
      </c>
      <c r="M576" s="311" t="e">
        <f t="shared" si="10"/>
        <v>#REF!</v>
      </c>
      <c r="N576" s="121"/>
      <c r="O576" s="92" t="e">
        <f>J576/#REF!</f>
        <v>#REF!</v>
      </c>
    </row>
    <row r="577" spans="1:16366" s="296" customFormat="1" x14ac:dyDescent="0.2">
      <c r="A577" s="303"/>
      <c r="B577" s="312"/>
      <c r="C577" s="313" t="s">
        <v>1295</v>
      </c>
      <c r="D577" s="79"/>
      <c r="E577" s="304"/>
      <c r="G577" s="121"/>
      <c r="H577" s="121"/>
      <c r="J577" s="121" t="e">
        <f>SUMIF(#REF!,#REF!,#REF!)</f>
        <v>#REF!</v>
      </c>
      <c r="K577" s="121" t="e">
        <f t="shared" si="9"/>
        <v>#REF!</v>
      </c>
      <c r="L577" s="121" t="e">
        <f>SUMIF(#REF!,#REF!,$C$2:$C$568)</f>
        <v>#REF!</v>
      </c>
      <c r="M577" s="311" t="e">
        <f t="shared" si="10"/>
        <v>#REF!</v>
      </c>
      <c r="N577" s="121"/>
      <c r="O577" s="121" t="e">
        <f>J577/#REF!</f>
        <v>#REF!</v>
      </c>
    </row>
    <row r="578" spans="1:16366" s="296" customFormat="1" x14ac:dyDescent="0.2">
      <c r="A578" s="303"/>
      <c r="B578" s="314"/>
      <c r="C578" s="315" t="s">
        <v>47</v>
      </c>
      <c r="D578" s="79"/>
      <c r="E578" s="304"/>
      <c r="G578" s="121"/>
      <c r="H578" s="121"/>
      <c r="J578" s="121" t="e">
        <f>SUMIF(#REF!,#REF!,#REF!)</f>
        <v>#REF!</v>
      </c>
      <c r="K578" s="121" t="e">
        <f t="shared" si="9"/>
        <v>#REF!</v>
      </c>
      <c r="L578" s="121" t="e">
        <f>SUMIF(#REF!,#REF!,$C$2:$C$568)</f>
        <v>#REF!</v>
      </c>
      <c r="M578" s="121" t="e">
        <f t="shared" si="10"/>
        <v>#REF!</v>
      </c>
      <c r="N578" s="121"/>
      <c r="O578" s="121" t="e">
        <f>J578/#REF!</f>
        <v>#REF!</v>
      </c>
    </row>
    <row r="579" spans="1:16366" s="296" customFormat="1" ht="15" x14ac:dyDescent="0.25">
      <c r="A579" s="303"/>
      <c r="B579" s="314"/>
      <c r="C579" s="315" t="s">
        <v>47</v>
      </c>
      <c r="D579" s="79"/>
      <c r="E579" s="304"/>
      <c r="G579" s="67"/>
      <c r="H579" s="67"/>
      <c r="I579" s="121"/>
    </row>
    <row r="580" spans="1:16366" s="296" customFormat="1" ht="15" x14ac:dyDescent="0.25">
      <c r="A580" s="303"/>
      <c r="B580" s="314"/>
      <c r="C580" s="315" t="s">
        <v>47</v>
      </c>
      <c r="D580" s="79"/>
      <c r="E580" s="304"/>
      <c r="G580" s="67"/>
      <c r="H580" s="67"/>
      <c r="I580" s="121"/>
    </row>
    <row r="581" spans="1:16366" s="296" customFormat="1" ht="15" x14ac:dyDescent="0.25">
      <c r="A581" s="303"/>
      <c r="B581" s="314"/>
      <c r="C581" s="314" t="s">
        <v>47</v>
      </c>
      <c r="D581" s="79"/>
      <c r="E581" s="304"/>
      <c r="G581" s="67"/>
      <c r="H581" s="67"/>
      <c r="I581" s="121"/>
    </row>
    <row r="582" spans="1:16366" s="296" customFormat="1" ht="12.75" customHeight="1" x14ac:dyDescent="0.25">
      <c r="A582" s="66"/>
      <c r="B582" s="314"/>
      <c r="C582" s="314" t="s">
        <v>47</v>
      </c>
      <c r="D582" s="81"/>
      <c r="E582" s="56"/>
      <c r="F582" s="44"/>
      <c r="G582" s="67"/>
      <c r="H582" s="67"/>
      <c r="I582" s="121"/>
    </row>
    <row r="583" spans="1:16366" s="296" customFormat="1" ht="15" x14ac:dyDescent="0.25">
      <c r="A583" s="316"/>
      <c r="B583" s="314"/>
      <c r="C583" s="314" t="s">
        <v>47</v>
      </c>
      <c r="D583" s="82"/>
      <c r="E583" s="304"/>
      <c r="G583" s="67"/>
      <c r="H583" s="67"/>
      <c r="I583" s="121"/>
    </row>
    <row r="584" spans="1:16366" s="296" customFormat="1" ht="15" x14ac:dyDescent="0.25">
      <c r="A584" s="316"/>
      <c r="B584" s="317"/>
      <c r="C584" s="317"/>
      <c r="D584" s="82"/>
      <c r="E584" s="304"/>
      <c r="G584" s="67"/>
      <c r="H584" s="67"/>
      <c r="I584" s="121"/>
    </row>
    <row r="585" spans="1:16366" s="296" customFormat="1" ht="15" x14ac:dyDescent="0.25">
      <c r="A585" s="303" t="s">
        <v>1520</v>
      </c>
      <c r="C585" s="309"/>
      <c r="D585" s="79"/>
      <c r="E585" s="304"/>
      <c r="G585" s="67"/>
      <c r="H585" s="67"/>
      <c r="I585" s="123"/>
    </row>
    <row r="586" spans="1:16366" s="296" customFormat="1" x14ac:dyDescent="0.2">
      <c r="A586" s="283" t="s">
        <v>955</v>
      </c>
      <c r="B586" s="97" t="s">
        <v>956</v>
      </c>
      <c r="C586" s="55">
        <v>474</v>
      </c>
      <c r="D586" s="74" t="s">
        <v>10</v>
      </c>
      <c r="E586" s="286">
        <v>200040327</v>
      </c>
      <c r="F586" s="42" t="s">
        <v>163</v>
      </c>
      <c r="G586" s="117">
        <v>158</v>
      </c>
      <c r="H586" s="117">
        <v>4</v>
      </c>
      <c r="I586" s="284" t="e">
        <f>(#REF!*2.3)</f>
        <v>#REF!</v>
      </c>
    </row>
    <row r="587" spans="1:16366" s="296" customFormat="1" x14ac:dyDescent="0.2">
      <c r="A587" s="283" t="s">
        <v>1177</v>
      </c>
      <c r="B587" s="97" t="s">
        <v>1178</v>
      </c>
      <c r="C587" s="55">
        <v>208</v>
      </c>
      <c r="D587" s="74" t="s">
        <v>1296</v>
      </c>
      <c r="E587" s="131" t="s">
        <v>156</v>
      </c>
      <c r="F587" s="42" t="s">
        <v>162</v>
      </c>
      <c r="G587" s="117">
        <v>171</v>
      </c>
      <c r="H587" s="117">
        <v>157</v>
      </c>
      <c r="I587" s="284">
        <v>393.29999999999995</v>
      </c>
      <c r="J587" s="285"/>
      <c r="K587" s="285"/>
      <c r="L587" s="285"/>
      <c r="M587" s="285"/>
      <c r="N587" s="285"/>
      <c r="O587" s="285"/>
      <c r="P587" s="285"/>
      <c r="Q587" s="285"/>
      <c r="R587" s="285"/>
      <c r="S587" s="285"/>
      <c r="T587" s="285"/>
      <c r="U587" s="285"/>
      <c r="V587" s="285"/>
      <c r="W587" s="285"/>
      <c r="X587" s="285"/>
      <c r="Y587" s="285"/>
      <c r="Z587" s="285"/>
      <c r="AA587" s="285"/>
      <c r="AB587" s="285"/>
      <c r="AC587" s="285"/>
      <c r="AD587" s="285"/>
      <c r="AE587" s="285"/>
      <c r="AF587" s="285"/>
      <c r="AG587" s="285"/>
      <c r="AH587" s="285"/>
      <c r="AI587" s="285"/>
      <c r="AJ587" s="285"/>
      <c r="AK587" s="285"/>
      <c r="AL587" s="285"/>
      <c r="AM587" s="285"/>
      <c r="AN587" s="285"/>
      <c r="AO587" s="285"/>
      <c r="AP587" s="285"/>
      <c r="AQ587" s="285"/>
      <c r="AR587" s="285"/>
      <c r="AS587" s="285"/>
      <c r="AT587" s="285"/>
      <c r="AU587" s="285"/>
      <c r="AV587" s="285"/>
      <c r="AW587" s="285"/>
      <c r="AX587" s="285"/>
      <c r="AY587" s="285"/>
      <c r="AZ587" s="285"/>
      <c r="BA587" s="285"/>
      <c r="BB587" s="285"/>
      <c r="BC587" s="285"/>
      <c r="BD587" s="285"/>
      <c r="BE587" s="285"/>
      <c r="BF587" s="285"/>
      <c r="BG587" s="285"/>
      <c r="BH587" s="285"/>
      <c r="BI587" s="285"/>
      <c r="BJ587" s="285"/>
      <c r="BK587" s="285"/>
      <c r="BL587" s="285"/>
      <c r="BM587" s="285"/>
      <c r="BN587" s="285"/>
      <c r="BO587" s="285"/>
      <c r="BP587" s="285"/>
      <c r="BQ587" s="285"/>
      <c r="BR587" s="285"/>
      <c r="BS587" s="285"/>
      <c r="BT587" s="285"/>
      <c r="BU587" s="285"/>
      <c r="BV587" s="285"/>
      <c r="BW587" s="285"/>
      <c r="BX587" s="285"/>
      <c r="BY587" s="285"/>
      <c r="BZ587" s="285"/>
      <c r="CA587" s="285"/>
      <c r="CB587" s="285"/>
      <c r="CC587" s="285"/>
      <c r="CD587" s="285"/>
      <c r="CE587" s="285"/>
      <c r="CF587" s="285"/>
      <c r="CG587" s="285"/>
      <c r="CH587" s="285"/>
      <c r="CI587" s="285"/>
      <c r="CJ587" s="285"/>
      <c r="CK587" s="285"/>
      <c r="CL587" s="285"/>
      <c r="CM587" s="285"/>
      <c r="CN587" s="285"/>
      <c r="CO587" s="285"/>
      <c r="CP587" s="285"/>
      <c r="CQ587" s="285"/>
      <c r="CR587" s="285"/>
      <c r="CS587" s="285"/>
      <c r="CT587" s="285"/>
      <c r="CU587" s="285"/>
      <c r="CV587" s="285"/>
      <c r="CW587" s="285"/>
      <c r="CX587" s="285"/>
      <c r="CY587" s="285"/>
      <c r="CZ587" s="285"/>
      <c r="DA587" s="285"/>
      <c r="DB587" s="285"/>
      <c r="DC587" s="285"/>
      <c r="DD587" s="285"/>
      <c r="DE587" s="285"/>
      <c r="DF587" s="285"/>
      <c r="DG587" s="285"/>
      <c r="DH587" s="285"/>
      <c r="DI587" s="285"/>
      <c r="DJ587" s="285"/>
      <c r="DK587" s="285"/>
      <c r="DL587" s="285"/>
      <c r="DM587" s="285"/>
      <c r="DN587" s="285"/>
      <c r="DO587" s="285"/>
      <c r="DP587" s="285"/>
      <c r="DQ587" s="285"/>
      <c r="DR587" s="285"/>
      <c r="DS587" s="285"/>
      <c r="DT587" s="285"/>
      <c r="DU587" s="285"/>
      <c r="DV587" s="285"/>
      <c r="DW587" s="285"/>
      <c r="DX587" s="285"/>
      <c r="DY587" s="285"/>
      <c r="DZ587" s="285"/>
      <c r="EA587" s="285"/>
      <c r="EB587" s="285"/>
      <c r="EC587" s="285"/>
      <c r="ED587" s="285"/>
      <c r="EE587" s="285"/>
      <c r="EF587" s="285"/>
      <c r="EG587" s="285"/>
      <c r="EH587" s="285"/>
      <c r="EI587" s="285"/>
      <c r="EJ587" s="285"/>
      <c r="EK587" s="285"/>
      <c r="EL587" s="285"/>
      <c r="EM587" s="285"/>
      <c r="EN587" s="285"/>
      <c r="EO587" s="285"/>
      <c r="EP587" s="285"/>
      <c r="EQ587" s="285"/>
      <c r="ER587" s="285"/>
      <c r="ES587" s="285"/>
      <c r="ET587" s="285"/>
      <c r="EU587" s="285"/>
      <c r="EV587" s="285"/>
      <c r="EW587" s="285"/>
      <c r="EX587" s="285"/>
      <c r="EY587" s="285"/>
      <c r="EZ587" s="285"/>
      <c r="FA587" s="285"/>
      <c r="FB587" s="285"/>
      <c r="FC587" s="285"/>
      <c r="FD587" s="285"/>
      <c r="FE587" s="285"/>
      <c r="FF587" s="285"/>
      <c r="FG587" s="285"/>
      <c r="FH587" s="285"/>
      <c r="FI587" s="285"/>
      <c r="FJ587" s="285"/>
      <c r="FK587" s="285"/>
      <c r="FL587" s="285"/>
      <c r="FM587" s="285"/>
      <c r="FN587" s="285"/>
      <c r="FO587" s="285"/>
      <c r="FP587" s="285"/>
      <c r="FQ587" s="285"/>
      <c r="FR587" s="285"/>
      <c r="FS587" s="285"/>
      <c r="FT587" s="285"/>
      <c r="FU587" s="285"/>
      <c r="FV587" s="285"/>
      <c r="FW587" s="285"/>
      <c r="FX587" s="285"/>
      <c r="FY587" s="285"/>
      <c r="FZ587" s="285"/>
      <c r="GA587" s="285"/>
      <c r="GB587" s="285"/>
      <c r="GC587" s="285"/>
      <c r="GD587" s="285"/>
      <c r="GE587" s="285"/>
      <c r="GF587" s="285"/>
      <c r="GG587" s="285"/>
      <c r="GH587" s="285"/>
      <c r="GI587" s="285"/>
      <c r="GJ587" s="285"/>
      <c r="GK587" s="285"/>
      <c r="GL587" s="285"/>
      <c r="GM587" s="285"/>
      <c r="GN587" s="285"/>
      <c r="GO587" s="285"/>
      <c r="GP587" s="285"/>
      <c r="GQ587" s="285"/>
      <c r="GR587" s="285"/>
      <c r="GS587" s="285"/>
      <c r="GT587" s="285"/>
      <c r="GU587" s="285"/>
      <c r="GV587" s="285"/>
      <c r="GW587" s="285"/>
      <c r="GX587" s="285"/>
      <c r="GY587" s="285"/>
      <c r="GZ587" s="285"/>
      <c r="HA587" s="285"/>
      <c r="HB587" s="285"/>
      <c r="HC587" s="285"/>
      <c r="HD587" s="285"/>
      <c r="HE587" s="285"/>
      <c r="HF587" s="285"/>
      <c r="HG587" s="285"/>
      <c r="HH587" s="285"/>
      <c r="HI587" s="285"/>
      <c r="HJ587" s="285"/>
      <c r="HK587" s="285"/>
      <c r="HL587" s="285"/>
      <c r="HM587" s="285"/>
      <c r="HN587" s="285"/>
      <c r="HO587" s="285"/>
      <c r="HP587" s="285"/>
      <c r="HQ587" s="285"/>
      <c r="HR587" s="285"/>
      <c r="HS587" s="285"/>
      <c r="HT587" s="285"/>
      <c r="HU587" s="285"/>
      <c r="HV587" s="285"/>
      <c r="HW587" s="285"/>
      <c r="HX587" s="285"/>
      <c r="HY587" s="285"/>
      <c r="HZ587" s="285"/>
      <c r="IA587" s="285"/>
      <c r="IB587" s="285"/>
      <c r="IC587" s="285"/>
      <c r="ID587" s="285"/>
      <c r="IE587" s="285"/>
      <c r="IF587" s="285"/>
      <c r="IG587" s="285"/>
      <c r="IH587" s="285"/>
      <c r="II587" s="285"/>
      <c r="IJ587" s="285"/>
      <c r="IK587" s="285"/>
      <c r="IL587" s="285"/>
      <c r="IM587" s="285"/>
      <c r="IN587" s="285"/>
      <c r="IO587" s="285"/>
      <c r="IP587" s="285"/>
      <c r="IQ587" s="285"/>
      <c r="IR587" s="285"/>
      <c r="IS587" s="285"/>
      <c r="IT587" s="285"/>
      <c r="IU587" s="285"/>
      <c r="IV587" s="285"/>
      <c r="IW587" s="285"/>
      <c r="IX587" s="285"/>
      <c r="IY587" s="285"/>
      <c r="IZ587" s="285"/>
      <c r="JA587" s="285"/>
      <c r="JB587" s="285"/>
      <c r="JC587" s="285"/>
      <c r="JD587" s="285"/>
      <c r="JE587" s="285"/>
      <c r="JF587" s="285"/>
      <c r="JG587" s="285"/>
      <c r="JH587" s="285"/>
      <c r="JI587" s="285"/>
      <c r="JJ587" s="285"/>
      <c r="JK587" s="285"/>
      <c r="JL587" s="285"/>
      <c r="JM587" s="285"/>
      <c r="JN587" s="285"/>
      <c r="JO587" s="285"/>
      <c r="JP587" s="285"/>
      <c r="JQ587" s="285"/>
      <c r="JR587" s="285"/>
      <c r="JS587" s="285"/>
      <c r="JT587" s="285"/>
      <c r="JU587" s="285"/>
      <c r="JV587" s="285"/>
      <c r="JW587" s="285"/>
      <c r="JX587" s="285"/>
      <c r="JY587" s="285"/>
      <c r="JZ587" s="285"/>
      <c r="KA587" s="285"/>
      <c r="KB587" s="285"/>
      <c r="KC587" s="285"/>
      <c r="KD587" s="285"/>
      <c r="KE587" s="285"/>
      <c r="KF587" s="285"/>
      <c r="KG587" s="285"/>
      <c r="KH587" s="285"/>
      <c r="KI587" s="285"/>
      <c r="KJ587" s="285"/>
      <c r="KK587" s="285"/>
      <c r="KL587" s="285"/>
      <c r="KM587" s="285"/>
      <c r="KN587" s="285"/>
      <c r="KO587" s="285"/>
      <c r="KP587" s="285"/>
      <c r="KQ587" s="285"/>
      <c r="KR587" s="285"/>
      <c r="KS587" s="285"/>
      <c r="KT587" s="285"/>
      <c r="KU587" s="285"/>
      <c r="KV587" s="285"/>
      <c r="KW587" s="285"/>
      <c r="KX587" s="285"/>
      <c r="KY587" s="285"/>
      <c r="KZ587" s="285"/>
      <c r="LA587" s="285"/>
      <c r="LB587" s="285"/>
      <c r="LC587" s="285"/>
      <c r="LD587" s="285"/>
      <c r="LE587" s="285"/>
      <c r="LF587" s="285"/>
      <c r="LG587" s="285"/>
      <c r="LH587" s="285"/>
      <c r="LI587" s="285"/>
      <c r="LJ587" s="285"/>
      <c r="LK587" s="285"/>
      <c r="LL587" s="285"/>
      <c r="LM587" s="285"/>
      <c r="LN587" s="285"/>
      <c r="LO587" s="285"/>
      <c r="LP587" s="285"/>
      <c r="LQ587" s="285"/>
      <c r="LR587" s="285"/>
      <c r="LS587" s="285"/>
      <c r="LT587" s="285"/>
      <c r="LU587" s="285"/>
      <c r="LV587" s="285"/>
      <c r="LW587" s="285"/>
      <c r="LX587" s="285"/>
      <c r="LY587" s="285"/>
      <c r="LZ587" s="285"/>
      <c r="MA587" s="285"/>
      <c r="MB587" s="285"/>
      <c r="MC587" s="285"/>
      <c r="MD587" s="285"/>
      <c r="ME587" s="285"/>
      <c r="MF587" s="285"/>
      <c r="MG587" s="285"/>
      <c r="MH587" s="285"/>
      <c r="MI587" s="285"/>
      <c r="MJ587" s="285"/>
      <c r="MK587" s="285"/>
      <c r="ML587" s="285"/>
      <c r="MM587" s="285"/>
      <c r="MN587" s="285"/>
      <c r="MO587" s="285"/>
      <c r="MP587" s="285"/>
      <c r="MQ587" s="285"/>
      <c r="MR587" s="285"/>
      <c r="MS587" s="285"/>
      <c r="MT587" s="285"/>
      <c r="MU587" s="285"/>
      <c r="MV587" s="285"/>
      <c r="MW587" s="285"/>
      <c r="MX587" s="285"/>
      <c r="MY587" s="285"/>
      <c r="MZ587" s="285"/>
      <c r="NA587" s="285"/>
      <c r="NB587" s="285"/>
      <c r="NC587" s="285"/>
      <c r="ND587" s="285"/>
      <c r="NE587" s="285"/>
      <c r="NF587" s="285"/>
      <c r="NG587" s="285"/>
      <c r="NH587" s="285"/>
      <c r="NI587" s="285"/>
      <c r="NJ587" s="285"/>
      <c r="NK587" s="285"/>
      <c r="NL587" s="285"/>
      <c r="NM587" s="285"/>
      <c r="NN587" s="285"/>
      <c r="NO587" s="285"/>
      <c r="NP587" s="285"/>
      <c r="NQ587" s="285"/>
      <c r="NR587" s="285"/>
      <c r="NS587" s="285"/>
      <c r="NT587" s="285"/>
      <c r="NU587" s="285"/>
      <c r="NV587" s="285"/>
      <c r="NW587" s="285"/>
      <c r="NX587" s="285"/>
      <c r="NY587" s="285"/>
      <c r="NZ587" s="285"/>
      <c r="OA587" s="285"/>
      <c r="OB587" s="285"/>
      <c r="OC587" s="285"/>
      <c r="OD587" s="285"/>
      <c r="OE587" s="285"/>
      <c r="OF587" s="285"/>
      <c r="OG587" s="285"/>
      <c r="OH587" s="285"/>
      <c r="OI587" s="285"/>
      <c r="OJ587" s="285"/>
      <c r="OK587" s="285"/>
      <c r="OL587" s="285"/>
      <c r="OM587" s="285"/>
      <c r="ON587" s="285"/>
      <c r="OO587" s="285"/>
      <c r="OP587" s="285"/>
      <c r="OQ587" s="285"/>
      <c r="OR587" s="285"/>
      <c r="OS587" s="285"/>
      <c r="OT587" s="285"/>
      <c r="OU587" s="285"/>
      <c r="OV587" s="285"/>
      <c r="OW587" s="285"/>
      <c r="OX587" s="285"/>
      <c r="OY587" s="285"/>
      <c r="OZ587" s="285"/>
      <c r="PA587" s="285"/>
      <c r="PB587" s="285"/>
      <c r="PC587" s="285"/>
      <c r="PD587" s="285"/>
      <c r="PE587" s="285"/>
      <c r="PF587" s="285"/>
      <c r="PG587" s="285"/>
      <c r="PH587" s="285"/>
      <c r="PI587" s="285"/>
      <c r="PJ587" s="285"/>
      <c r="PK587" s="285"/>
      <c r="PL587" s="285"/>
      <c r="PM587" s="285"/>
      <c r="PN587" s="285"/>
      <c r="PO587" s="285"/>
      <c r="PP587" s="285"/>
      <c r="PQ587" s="285"/>
      <c r="PR587" s="285"/>
      <c r="PS587" s="285"/>
      <c r="PT587" s="285"/>
      <c r="PU587" s="285"/>
      <c r="PV587" s="285"/>
      <c r="PW587" s="285"/>
      <c r="PX587" s="285"/>
      <c r="PY587" s="285"/>
      <c r="PZ587" s="285"/>
      <c r="QA587" s="285"/>
      <c r="QB587" s="285"/>
      <c r="QC587" s="285"/>
      <c r="QD587" s="285"/>
      <c r="QE587" s="285"/>
      <c r="QF587" s="285"/>
      <c r="QG587" s="285"/>
      <c r="QH587" s="285"/>
      <c r="QI587" s="285"/>
      <c r="QJ587" s="285"/>
      <c r="QK587" s="285"/>
      <c r="QL587" s="285"/>
      <c r="QM587" s="285"/>
      <c r="QN587" s="285"/>
      <c r="QO587" s="285"/>
      <c r="QP587" s="285"/>
      <c r="QQ587" s="285"/>
      <c r="QR587" s="285"/>
      <c r="QS587" s="285"/>
      <c r="QT587" s="285"/>
      <c r="QU587" s="285"/>
      <c r="QV587" s="285"/>
      <c r="QW587" s="285"/>
      <c r="QX587" s="285"/>
      <c r="QY587" s="285"/>
      <c r="QZ587" s="285"/>
      <c r="RA587" s="285"/>
      <c r="RB587" s="285"/>
      <c r="RC587" s="285"/>
      <c r="RD587" s="285"/>
      <c r="RE587" s="285"/>
      <c r="RF587" s="285"/>
      <c r="RG587" s="285"/>
      <c r="RH587" s="285"/>
      <c r="RI587" s="285"/>
      <c r="RJ587" s="285"/>
      <c r="RK587" s="285"/>
      <c r="RL587" s="285"/>
      <c r="RM587" s="285"/>
      <c r="RN587" s="285"/>
      <c r="RO587" s="285"/>
      <c r="RP587" s="285"/>
      <c r="RQ587" s="285"/>
      <c r="RR587" s="285"/>
      <c r="RS587" s="285"/>
      <c r="RT587" s="285"/>
      <c r="RU587" s="285"/>
      <c r="RV587" s="285"/>
      <c r="RW587" s="285"/>
      <c r="RX587" s="285"/>
      <c r="RY587" s="285"/>
      <c r="RZ587" s="285"/>
      <c r="SA587" s="285"/>
      <c r="SB587" s="285"/>
      <c r="SC587" s="285"/>
      <c r="SD587" s="285"/>
      <c r="SE587" s="285"/>
      <c r="SF587" s="285"/>
      <c r="SG587" s="285"/>
      <c r="SH587" s="285"/>
      <c r="SI587" s="285"/>
      <c r="SJ587" s="285"/>
      <c r="SK587" s="285"/>
      <c r="SL587" s="285"/>
      <c r="SM587" s="285"/>
      <c r="SN587" s="285"/>
      <c r="SO587" s="285"/>
      <c r="SP587" s="285"/>
      <c r="SQ587" s="285"/>
      <c r="SR587" s="285"/>
      <c r="SS587" s="285"/>
      <c r="ST587" s="285"/>
      <c r="SU587" s="285"/>
      <c r="SV587" s="285"/>
      <c r="SW587" s="285"/>
      <c r="SX587" s="285"/>
      <c r="SY587" s="285"/>
      <c r="SZ587" s="285"/>
      <c r="TA587" s="285"/>
      <c r="TB587" s="285"/>
      <c r="TC587" s="285"/>
      <c r="TD587" s="285"/>
      <c r="TE587" s="285"/>
      <c r="TF587" s="285"/>
      <c r="TG587" s="285"/>
      <c r="TH587" s="285"/>
      <c r="TI587" s="285"/>
      <c r="TJ587" s="285"/>
      <c r="TK587" s="285"/>
      <c r="TL587" s="285"/>
      <c r="TM587" s="285"/>
      <c r="TN587" s="285"/>
      <c r="TO587" s="285"/>
      <c r="TP587" s="285"/>
      <c r="TQ587" s="285"/>
      <c r="TR587" s="285"/>
      <c r="TS587" s="285"/>
      <c r="TT587" s="285"/>
      <c r="TU587" s="285"/>
      <c r="TV587" s="285"/>
      <c r="TW587" s="285"/>
      <c r="TX587" s="285"/>
      <c r="TY587" s="285"/>
      <c r="TZ587" s="285"/>
      <c r="UA587" s="285"/>
      <c r="UB587" s="285"/>
      <c r="UC587" s="285"/>
      <c r="UD587" s="285"/>
      <c r="UE587" s="285"/>
      <c r="UF587" s="285"/>
      <c r="UG587" s="285"/>
      <c r="UH587" s="285"/>
      <c r="UI587" s="285"/>
      <c r="UJ587" s="285"/>
      <c r="UK587" s="285"/>
      <c r="UL587" s="285"/>
      <c r="UM587" s="285"/>
      <c r="UN587" s="285"/>
      <c r="UO587" s="285"/>
      <c r="UP587" s="285"/>
      <c r="UQ587" s="285"/>
      <c r="UR587" s="285"/>
      <c r="US587" s="285"/>
      <c r="UT587" s="285"/>
      <c r="UU587" s="285"/>
      <c r="UV587" s="285"/>
      <c r="UW587" s="285"/>
      <c r="UX587" s="285"/>
      <c r="UY587" s="285"/>
      <c r="UZ587" s="285"/>
      <c r="VA587" s="285"/>
      <c r="VB587" s="285"/>
      <c r="VC587" s="285"/>
      <c r="VD587" s="285"/>
      <c r="VE587" s="285"/>
      <c r="VF587" s="285"/>
      <c r="VG587" s="285"/>
      <c r="VH587" s="285"/>
      <c r="VI587" s="285"/>
      <c r="VJ587" s="285"/>
      <c r="VK587" s="285"/>
      <c r="VL587" s="285"/>
      <c r="VM587" s="285"/>
      <c r="VN587" s="285"/>
      <c r="VO587" s="285"/>
      <c r="VP587" s="285"/>
      <c r="VQ587" s="285"/>
      <c r="VR587" s="285"/>
      <c r="VS587" s="285"/>
      <c r="VT587" s="285"/>
      <c r="VU587" s="285"/>
      <c r="VV587" s="285"/>
      <c r="VW587" s="285"/>
      <c r="VX587" s="285"/>
      <c r="VY587" s="285"/>
      <c r="VZ587" s="285"/>
      <c r="WA587" s="285"/>
      <c r="WB587" s="285"/>
      <c r="WC587" s="285"/>
      <c r="WD587" s="285"/>
      <c r="WE587" s="285"/>
      <c r="WF587" s="285"/>
      <c r="WG587" s="285"/>
      <c r="WH587" s="285"/>
      <c r="WI587" s="285"/>
      <c r="WJ587" s="285"/>
      <c r="WK587" s="285"/>
      <c r="WL587" s="285"/>
      <c r="WM587" s="285"/>
      <c r="WN587" s="285"/>
      <c r="WO587" s="285"/>
      <c r="WP587" s="285"/>
      <c r="WQ587" s="285"/>
      <c r="WR587" s="285"/>
      <c r="WS587" s="285"/>
      <c r="WT587" s="285"/>
      <c r="WU587" s="285"/>
      <c r="WV587" s="285"/>
      <c r="WW587" s="285"/>
      <c r="WX587" s="285"/>
      <c r="WY587" s="285"/>
      <c r="WZ587" s="285"/>
      <c r="XA587" s="285"/>
      <c r="XB587" s="285"/>
      <c r="XC587" s="285"/>
      <c r="XD587" s="285"/>
      <c r="XE587" s="285"/>
      <c r="XF587" s="285"/>
      <c r="XG587" s="285"/>
      <c r="XH587" s="285"/>
      <c r="XI587" s="285"/>
      <c r="XJ587" s="285"/>
      <c r="XK587" s="285"/>
      <c r="XL587" s="285"/>
      <c r="XM587" s="285"/>
      <c r="XN587" s="285"/>
      <c r="XO587" s="285"/>
      <c r="XP587" s="285"/>
      <c r="XQ587" s="285"/>
      <c r="XR587" s="285"/>
      <c r="XS587" s="285"/>
      <c r="XT587" s="285"/>
      <c r="XU587" s="285"/>
      <c r="XV587" s="285"/>
      <c r="XW587" s="285"/>
      <c r="XX587" s="285"/>
      <c r="XY587" s="285"/>
      <c r="XZ587" s="285"/>
      <c r="YA587" s="285"/>
      <c r="YB587" s="285"/>
      <c r="YC587" s="285"/>
      <c r="YD587" s="285"/>
      <c r="YE587" s="285"/>
      <c r="YF587" s="285"/>
      <c r="YG587" s="285"/>
      <c r="YH587" s="285"/>
      <c r="YI587" s="285"/>
      <c r="YJ587" s="285"/>
      <c r="YK587" s="285"/>
      <c r="YL587" s="285"/>
      <c r="YM587" s="285"/>
      <c r="YN587" s="285"/>
      <c r="YO587" s="285"/>
      <c r="YP587" s="285"/>
      <c r="YQ587" s="285"/>
      <c r="YR587" s="285"/>
      <c r="YS587" s="285"/>
      <c r="YT587" s="285"/>
      <c r="YU587" s="285"/>
      <c r="YV587" s="285"/>
      <c r="YW587" s="285"/>
      <c r="YX587" s="285"/>
      <c r="YY587" s="285"/>
      <c r="YZ587" s="285"/>
      <c r="ZA587" s="285"/>
      <c r="ZB587" s="285"/>
      <c r="ZC587" s="285"/>
      <c r="ZD587" s="285"/>
      <c r="ZE587" s="285"/>
      <c r="ZF587" s="285"/>
      <c r="ZG587" s="285"/>
      <c r="ZH587" s="285"/>
      <c r="ZI587" s="285"/>
      <c r="ZJ587" s="285"/>
      <c r="ZK587" s="285"/>
      <c r="ZL587" s="285"/>
      <c r="ZM587" s="285"/>
      <c r="ZN587" s="285"/>
      <c r="ZO587" s="285"/>
      <c r="ZP587" s="285"/>
      <c r="ZQ587" s="285"/>
      <c r="ZR587" s="285"/>
      <c r="ZS587" s="285"/>
      <c r="ZT587" s="285"/>
      <c r="ZU587" s="285"/>
      <c r="ZV587" s="285"/>
      <c r="ZW587" s="285"/>
      <c r="ZX587" s="285"/>
      <c r="ZY587" s="285"/>
      <c r="ZZ587" s="285"/>
      <c r="AAA587" s="285"/>
      <c r="AAB587" s="285"/>
      <c r="AAC587" s="285"/>
      <c r="AAD587" s="285"/>
      <c r="AAE587" s="285"/>
      <c r="AAF587" s="285"/>
      <c r="AAG587" s="285"/>
      <c r="AAH587" s="285"/>
      <c r="AAI587" s="285"/>
      <c r="AAJ587" s="285"/>
      <c r="AAK587" s="285"/>
      <c r="AAL587" s="285"/>
      <c r="AAM587" s="285"/>
      <c r="AAN587" s="285"/>
      <c r="AAO587" s="285"/>
      <c r="AAP587" s="285"/>
      <c r="AAQ587" s="285"/>
      <c r="AAR587" s="285"/>
      <c r="AAS587" s="285"/>
      <c r="AAT587" s="285"/>
      <c r="AAU587" s="285"/>
      <c r="AAV587" s="285"/>
      <c r="AAW587" s="285"/>
      <c r="AAX587" s="285"/>
      <c r="AAY587" s="285"/>
      <c r="AAZ587" s="285"/>
      <c r="ABA587" s="285"/>
      <c r="ABB587" s="285"/>
      <c r="ABC587" s="285"/>
      <c r="ABD587" s="285"/>
      <c r="ABE587" s="285"/>
      <c r="ABF587" s="285"/>
      <c r="ABG587" s="285"/>
      <c r="ABH587" s="285"/>
      <c r="ABI587" s="285"/>
      <c r="ABJ587" s="285"/>
      <c r="ABK587" s="285"/>
      <c r="ABL587" s="285"/>
      <c r="ABM587" s="285"/>
      <c r="ABN587" s="285"/>
      <c r="ABO587" s="285"/>
      <c r="ABP587" s="285"/>
      <c r="ABQ587" s="285"/>
      <c r="ABR587" s="285"/>
      <c r="ABS587" s="285"/>
      <c r="ABT587" s="285"/>
      <c r="ABU587" s="285"/>
      <c r="ABV587" s="285"/>
      <c r="ABW587" s="285"/>
      <c r="ABX587" s="285"/>
      <c r="ABY587" s="285"/>
      <c r="ABZ587" s="285"/>
      <c r="ACA587" s="285"/>
      <c r="ACB587" s="285"/>
      <c r="ACC587" s="285"/>
      <c r="ACD587" s="285"/>
      <c r="ACE587" s="285"/>
      <c r="ACF587" s="285"/>
      <c r="ACG587" s="285"/>
      <c r="ACH587" s="285"/>
      <c r="ACI587" s="285"/>
      <c r="ACJ587" s="285"/>
      <c r="ACK587" s="285"/>
      <c r="ACL587" s="285"/>
      <c r="ACM587" s="285"/>
      <c r="ACN587" s="285"/>
      <c r="ACO587" s="285"/>
      <c r="ACP587" s="285"/>
      <c r="ACQ587" s="285"/>
      <c r="ACR587" s="285"/>
      <c r="ACS587" s="285"/>
      <c r="ACT587" s="285"/>
      <c r="ACU587" s="285"/>
      <c r="ACV587" s="285"/>
      <c r="ACW587" s="285"/>
      <c r="ACX587" s="285"/>
      <c r="ACY587" s="285"/>
      <c r="ACZ587" s="285"/>
      <c r="ADA587" s="285"/>
      <c r="ADB587" s="285"/>
      <c r="ADC587" s="285"/>
      <c r="ADD587" s="285"/>
      <c r="ADE587" s="285"/>
      <c r="ADF587" s="285"/>
      <c r="ADG587" s="285"/>
      <c r="ADH587" s="285"/>
      <c r="ADI587" s="285"/>
      <c r="ADJ587" s="285"/>
      <c r="ADK587" s="285"/>
      <c r="ADL587" s="285"/>
      <c r="ADM587" s="285"/>
      <c r="ADN587" s="285"/>
      <c r="ADO587" s="285"/>
      <c r="ADP587" s="285"/>
      <c r="ADQ587" s="285"/>
      <c r="ADR587" s="285"/>
      <c r="ADS587" s="285"/>
      <c r="ADT587" s="285"/>
      <c r="ADU587" s="285"/>
      <c r="ADV587" s="285"/>
      <c r="ADW587" s="285"/>
      <c r="ADX587" s="285"/>
      <c r="ADY587" s="285"/>
      <c r="ADZ587" s="285"/>
      <c r="AEA587" s="285"/>
      <c r="AEB587" s="285"/>
      <c r="AEC587" s="285"/>
      <c r="AED587" s="285"/>
      <c r="AEE587" s="285"/>
      <c r="AEF587" s="285"/>
      <c r="AEG587" s="285"/>
      <c r="AEH587" s="285"/>
      <c r="AEI587" s="285"/>
      <c r="AEJ587" s="285"/>
      <c r="AEK587" s="285"/>
      <c r="AEL587" s="285"/>
      <c r="AEM587" s="285"/>
      <c r="AEN587" s="285"/>
      <c r="AEO587" s="285"/>
      <c r="AEP587" s="285"/>
      <c r="AEQ587" s="285"/>
      <c r="AER587" s="285"/>
      <c r="AES587" s="285"/>
      <c r="AET587" s="285"/>
      <c r="AEU587" s="285"/>
      <c r="AEV587" s="285"/>
      <c r="AEW587" s="285"/>
      <c r="AEX587" s="285"/>
      <c r="AEY587" s="285"/>
      <c r="AEZ587" s="285"/>
      <c r="AFA587" s="285"/>
      <c r="AFB587" s="285"/>
      <c r="AFC587" s="285"/>
      <c r="AFD587" s="285"/>
      <c r="AFE587" s="285"/>
      <c r="AFF587" s="285"/>
      <c r="AFG587" s="285"/>
      <c r="AFH587" s="285"/>
      <c r="AFI587" s="285"/>
      <c r="AFJ587" s="285"/>
      <c r="AFK587" s="285"/>
      <c r="AFL587" s="285"/>
      <c r="AFM587" s="285"/>
      <c r="AFN587" s="285"/>
      <c r="AFO587" s="285"/>
      <c r="AFP587" s="285"/>
      <c r="AFQ587" s="285"/>
      <c r="AFR587" s="285"/>
      <c r="AFS587" s="285"/>
      <c r="AFT587" s="285"/>
      <c r="AFU587" s="285"/>
      <c r="AFV587" s="285"/>
      <c r="AFW587" s="285"/>
      <c r="AFX587" s="285"/>
      <c r="AFY587" s="285"/>
      <c r="AFZ587" s="285"/>
      <c r="AGA587" s="285"/>
      <c r="AGB587" s="285"/>
      <c r="AGC587" s="285"/>
      <c r="AGD587" s="285"/>
      <c r="AGE587" s="285"/>
      <c r="AGF587" s="285"/>
      <c r="AGG587" s="285"/>
      <c r="AGH587" s="285"/>
      <c r="AGI587" s="285"/>
      <c r="AGJ587" s="285"/>
      <c r="AGK587" s="285"/>
      <c r="AGL587" s="285"/>
      <c r="AGM587" s="285"/>
      <c r="AGN587" s="285"/>
      <c r="AGO587" s="285"/>
      <c r="AGP587" s="285"/>
      <c r="AGQ587" s="285"/>
      <c r="AGR587" s="285"/>
      <c r="AGS587" s="285"/>
      <c r="AGT587" s="285"/>
      <c r="AGU587" s="285"/>
      <c r="AGV587" s="285"/>
      <c r="AGW587" s="285"/>
      <c r="AGX587" s="285"/>
      <c r="AGY587" s="285"/>
      <c r="AGZ587" s="285"/>
      <c r="AHA587" s="285"/>
      <c r="AHB587" s="285"/>
      <c r="AHC587" s="285"/>
      <c r="AHD587" s="285"/>
      <c r="AHE587" s="285"/>
      <c r="AHF587" s="285"/>
      <c r="AHG587" s="285"/>
      <c r="AHH587" s="285"/>
      <c r="AHI587" s="285"/>
      <c r="AHJ587" s="285"/>
      <c r="AHK587" s="285"/>
      <c r="AHL587" s="285"/>
      <c r="AHM587" s="285"/>
      <c r="AHN587" s="285"/>
      <c r="AHO587" s="285"/>
      <c r="AHP587" s="285"/>
      <c r="AHQ587" s="285"/>
      <c r="AHR587" s="285"/>
      <c r="AHS587" s="285"/>
      <c r="AHT587" s="285"/>
      <c r="AHU587" s="285"/>
      <c r="AHV587" s="285"/>
      <c r="AHW587" s="285"/>
      <c r="AHX587" s="285"/>
      <c r="AHY587" s="285"/>
      <c r="AHZ587" s="285"/>
      <c r="AIA587" s="285"/>
      <c r="AIB587" s="285"/>
      <c r="AIC587" s="285"/>
      <c r="AID587" s="285"/>
      <c r="AIE587" s="285"/>
      <c r="AIF587" s="285"/>
      <c r="AIG587" s="285"/>
      <c r="AIH587" s="285"/>
      <c r="AII587" s="285"/>
      <c r="AIJ587" s="285"/>
      <c r="AIK587" s="285"/>
      <c r="AIL587" s="285"/>
      <c r="AIM587" s="285"/>
      <c r="AIN587" s="285"/>
      <c r="AIO587" s="285"/>
      <c r="AIP587" s="285"/>
      <c r="AIQ587" s="285"/>
      <c r="AIR587" s="285"/>
      <c r="AIS587" s="285"/>
      <c r="AIT587" s="285"/>
      <c r="AIU587" s="285"/>
      <c r="AIV587" s="285"/>
      <c r="AIW587" s="285"/>
      <c r="AIX587" s="285"/>
      <c r="AIY587" s="285"/>
      <c r="AIZ587" s="285"/>
      <c r="AJA587" s="285"/>
      <c r="AJB587" s="285"/>
      <c r="AJC587" s="285"/>
      <c r="AJD587" s="285"/>
      <c r="AJE587" s="285"/>
      <c r="AJF587" s="285"/>
      <c r="AJG587" s="285"/>
      <c r="AJH587" s="285"/>
      <c r="AJI587" s="285"/>
      <c r="AJJ587" s="285"/>
      <c r="AJK587" s="285"/>
      <c r="AJL587" s="285"/>
      <c r="AJM587" s="285"/>
      <c r="AJN587" s="285"/>
      <c r="AJO587" s="285"/>
      <c r="AJP587" s="285"/>
      <c r="AJQ587" s="285"/>
      <c r="AJR587" s="285"/>
      <c r="AJS587" s="285"/>
      <c r="AJT587" s="285"/>
      <c r="AJU587" s="285"/>
      <c r="AJV587" s="285"/>
      <c r="AJW587" s="285"/>
      <c r="AJX587" s="285"/>
      <c r="AJY587" s="285"/>
      <c r="AJZ587" s="285"/>
      <c r="AKA587" s="285"/>
      <c r="AKB587" s="285"/>
      <c r="AKC587" s="285"/>
      <c r="AKD587" s="285"/>
      <c r="AKE587" s="285"/>
      <c r="AKF587" s="285"/>
      <c r="AKG587" s="285"/>
      <c r="AKH587" s="285"/>
      <c r="AKI587" s="285"/>
      <c r="AKJ587" s="285"/>
      <c r="AKK587" s="285"/>
      <c r="AKL587" s="285"/>
      <c r="AKM587" s="285"/>
      <c r="AKN587" s="285"/>
      <c r="AKO587" s="285"/>
      <c r="AKP587" s="285"/>
      <c r="AKQ587" s="285"/>
      <c r="AKR587" s="285"/>
      <c r="AKS587" s="285"/>
      <c r="AKT587" s="285"/>
      <c r="AKU587" s="285"/>
      <c r="AKV587" s="285"/>
      <c r="AKW587" s="285"/>
      <c r="AKX587" s="285"/>
      <c r="AKY587" s="285"/>
      <c r="AKZ587" s="285"/>
      <c r="ALA587" s="285"/>
      <c r="ALB587" s="285"/>
      <c r="ALC587" s="285"/>
      <c r="ALD587" s="285"/>
      <c r="ALE587" s="285"/>
      <c r="ALF587" s="285"/>
      <c r="ALG587" s="285"/>
      <c r="ALH587" s="285"/>
      <c r="ALI587" s="285"/>
      <c r="ALJ587" s="285"/>
      <c r="ALK587" s="285"/>
      <c r="ALL587" s="285"/>
      <c r="ALM587" s="285"/>
      <c r="ALN587" s="285"/>
      <c r="ALO587" s="285"/>
      <c r="ALP587" s="285"/>
      <c r="ALQ587" s="285"/>
      <c r="ALR587" s="285"/>
      <c r="ALS587" s="285"/>
      <c r="ALT587" s="285"/>
      <c r="ALU587" s="285"/>
      <c r="ALV587" s="285"/>
      <c r="ALW587" s="285"/>
      <c r="ALX587" s="285"/>
      <c r="ALY587" s="285"/>
      <c r="ALZ587" s="285"/>
      <c r="AMA587" s="285"/>
      <c r="AMB587" s="285"/>
      <c r="AMC587" s="285"/>
      <c r="AMD587" s="285"/>
      <c r="AME587" s="285"/>
      <c r="AMF587" s="285"/>
      <c r="AMG587" s="285"/>
      <c r="AMH587" s="285"/>
      <c r="AMI587" s="285"/>
      <c r="AMJ587" s="285"/>
      <c r="AMK587" s="285"/>
      <c r="AML587" s="285"/>
      <c r="AMM587" s="285"/>
      <c r="AMN587" s="285"/>
      <c r="AMO587" s="285"/>
      <c r="AMP587" s="285"/>
      <c r="AMQ587" s="285"/>
      <c r="AMR587" s="285"/>
      <c r="AMS587" s="285"/>
      <c r="AMT587" s="285"/>
      <c r="AMU587" s="285"/>
      <c r="AMV587" s="285"/>
      <c r="AMW587" s="285"/>
      <c r="AMX587" s="285"/>
      <c r="AMY587" s="285"/>
      <c r="AMZ587" s="285"/>
      <c r="ANA587" s="285"/>
      <c r="ANB587" s="285"/>
      <c r="ANC587" s="285"/>
      <c r="AND587" s="285"/>
      <c r="ANE587" s="285"/>
      <c r="ANF587" s="285"/>
      <c r="ANG587" s="285"/>
      <c r="ANH587" s="285"/>
      <c r="ANI587" s="285"/>
      <c r="ANJ587" s="285"/>
      <c r="ANK587" s="285"/>
      <c r="ANL587" s="285"/>
      <c r="ANM587" s="285"/>
      <c r="ANN587" s="285"/>
      <c r="ANO587" s="285"/>
      <c r="ANP587" s="285"/>
      <c r="ANQ587" s="285"/>
      <c r="ANR587" s="285"/>
      <c r="ANS587" s="285"/>
      <c r="ANT587" s="285"/>
      <c r="ANU587" s="285"/>
      <c r="ANV587" s="285"/>
      <c r="ANW587" s="285"/>
      <c r="ANX587" s="285"/>
      <c r="ANY587" s="285"/>
      <c r="ANZ587" s="285"/>
      <c r="AOA587" s="285"/>
      <c r="AOB587" s="285"/>
      <c r="AOC587" s="285"/>
      <c r="AOD587" s="285"/>
      <c r="AOE587" s="285"/>
      <c r="AOF587" s="285"/>
      <c r="AOG587" s="285"/>
      <c r="AOH587" s="285"/>
      <c r="AOI587" s="285"/>
      <c r="AOJ587" s="285"/>
      <c r="AOK587" s="285"/>
      <c r="AOL587" s="285"/>
      <c r="AOM587" s="285"/>
      <c r="AON587" s="285"/>
      <c r="AOO587" s="285"/>
      <c r="AOP587" s="285"/>
      <c r="AOQ587" s="285"/>
      <c r="AOR587" s="285"/>
      <c r="AOS587" s="285"/>
      <c r="AOT587" s="285"/>
      <c r="AOU587" s="285"/>
      <c r="AOV587" s="285"/>
      <c r="AOW587" s="285"/>
      <c r="AOX587" s="285"/>
      <c r="AOY587" s="285"/>
      <c r="AOZ587" s="285"/>
      <c r="APA587" s="285"/>
      <c r="APB587" s="285"/>
      <c r="APC587" s="285"/>
      <c r="APD587" s="285"/>
      <c r="APE587" s="285"/>
      <c r="APF587" s="285"/>
      <c r="APG587" s="285"/>
      <c r="APH587" s="285"/>
      <c r="API587" s="285"/>
      <c r="APJ587" s="285"/>
      <c r="APK587" s="285"/>
      <c r="APL587" s="285"/>
      <c r="APM587" s="285"/>
      <c r="APN587" s="285"/>
      <c r="APO587" s="285"/>
      <c r="APP587" s="285"/>
      <c r="APQ587" s="285"/>
      <c r="APR587" s="285"/>
      <c r="APS587" s="285"/>
      <c r="APT587" s="285"/>
      <c r="APU587" s="285"/>
      <c r="APV587" s="285"/>
      <c r="APW587" s="285"/>
      <c r="APX587" s="285"/>
      <c r="APY587" s="285"/>
      <c r="APZ587" s="285"/>
      <c r="AQA587" s="285"/>
      <c r="AQB587" s="285"/>
      <c r="AQC587" s="285"/>
      <c r="AQD587" s="285"/>
      <c r="AQE587" s="285"/>
      <c r="AQF587" s="285"/>
      <c r="AQG587" s="285"/>
      <c r="AQH587" s="285"/>
      <c r="AQI587" s="285"/>
      <c r="AQJ587" s="285"/>
      <c r="AQK587" s="285"/>
      <c r="AQL587" s="285"/>
      <c r="AQM587" s="285"/>
      <c r="AQN587" s="285"/>
      <c r="AQO587" s="285"/>
      <c r="AQP587" s="285"/>
      <c r="AQQ587" s="285"/>
      <c r="AQR587" s="285"/>
      <c r="AQS587" s="285"/>
      <c r="AQT587" s="285"/>
      <c r="AQU587" s="285"/>
      <c r="AQV587" s="285"/>
      <c r="AQW587" s="285"/>
      <c r="AQX587" s="285"/>
      <c r="AQY587" s="285"/>
      <c r="AQZ587" s="285"/>
      <c r="ARA587" s="285"/>
      <c r="ARB587" s="285"/>
      <c r="ARC587" s="285"/>
      <c r="ARD587" s="285"/>
      <c r="ARE587" s="285"/>
      <c r="ARF587" s="285"/>
      <c r="ARG587" s="285"/>
      <c r="ARH587" s="285"/>
      <c r="ARI587" s="285"/>
      <c r="ARJ587" s="285"/>
      <c r="ARK587" s="285"/>
      <c r="ARL587" s="285"/>
      <c r="ARM587" s="285"/>
      <c r="ARN587" s="285"/>
      <c r="ARO587" s="285"/>
      <c r="ARP587" s="285"/>
      <c r="ARQ587" s="285"/>
      <c r="ARR587" s="285"/>
      <c r="ARS587" s="285"/>
      <c r="ART587" s="285"/>
      <c r="ARU587" s="285"/>
      <c r="ARV587" s="285"/>
      <c r="ARW587" s="285"/>
      <c r="ARX587" s="285"/>
      <c r="ARY587" s="285"/>
      <c r="ARZ587" s="285"/>
      <c r="ASA587" s="285"/>
      <c r="ASB587" s="285"/>
      <c r="ASC587" s="285"/>
      <c r="ASD587" s="285"/>
      <c r="ASE587" s="285"/>
      <c r="ASF587" s="285"/>
      <c r="ASG587" s="285"/>
      <c r="ASH587" s="285"/>
      <c r="ASI587" s="285"/>
      <c r="ASJ587" s="285"/>
      <c r="ASK587" s="285"/>
      <c r="ASL587" s="285"/>
      <c r="ASM587" s="285"/>
      <c r="ASN587" s="285"/>
      <c r="ASO587" s="285"/>
      <c r="ASP587" s="285"/>
      <c r="ASQ587" s="285"/>
      <c r="ASR587" s="285"/>
      <c r="ASS587" s="285"/>
      <c r="AST587" s="285"/>
      <c r="ASU587" s="285"/>
      <c r="ASV587" s="285"/>
      <c r="ASW587" s="285"/>
      <c r="ASX587" s="285"/>
      <c r="ASY587" s="285"/>
      <c r="ASZ587" s="285"/>
      <c r="ATA587" s="285"/>
      <c r="ATB587" s="285"/>
      <c r="ATC587" s="285"/>
      <c r="ATD587" s="285"/>
      <c r="ATE587" s="285"/>
      <c r="ATF587" s="285"/>
      <c r="ATG587" s="285"/>
      <c r="ATH587" s="285"/>
      <c r="ATI587" s="285"/>
      <c r="ATJ587" s="285"/>
      <c r="ATK587" s="285"/>
      <c r="ATL587" s="285"/>
      <c r="ATM587" s="285"/>
      <c r="ATN587" s="285"/>
      <c r="ATO587" s="285"/>
      <c r="ATP587" s="285"/>
      <c r="ATQ587" s="285"/>
      <c r="ATR587" s="285"/>
      <c r="ATS587" s="285"/>
      <c r="ATT587" s="285"/>
      <c r="ATU587" s="285"/>
      <c r="ATV587" s="285"/>
      <c r="ATW587" s="285"/>
      <c r="ATX587" s="285"/>
      <c r="ATY587" s="285"/>
      <c r="ATZ587" s="285"/>
      <c r="AUA587" s="285"/>
      <c r="AUB587" s="285"/>
      <c r="AUC587" s="285"/>
      <c r="AUD587" s="285"/>
      <c r="AUE587" s="285"/>
      <c r="AUF587" s="285"/>
      <c r="AUG587" s="285"/>
      <c r="AUH587" s="285"/>
      <c r="AUI587" s="285"/>
      <c r="AUJ587" s="285"/>
      <c r="AUK587" s="285"/>
      <c r="AUL587" s="285"/>
      <c r="AUM587" s="285"/>
      <c r="AUN587" s="285"/>
      <c r="AUO587" s="285"/>
      <c r="AUP587" s="285"/>
      <c r="AUQ587" s="285"/>
      <c r="AUR587" s="285"/>
      <c r="AUS587" s="285"/>
      <c r="AUT587" s="285"/>
      <c r="AUU587" s="285"/>
      <c r="AUV587" s="285"/>
      <c r="AUW587" s="285"/>
      <c r="AUX587" s="285"/>
      <c r="AUY587" s="285"/>
      <c r="AUZ587" s="285"/>
      <c r="AVA587" s="285"/>
      <c r="AVB587" s="285"/>
      <c r="AVC587" s="285"/>
      <c r="AVD587" s="285"/>
      <c r="AVE587" s="285"/>
      <c r="AVF587" s="285"/>
      <c r="AVG587" s="285"/>
      <c r="AVH587" s="285"/>
      <c r="AVI587" s="285"/>
      <c r="AVJ587" s="285"/>
      <c r="AVK587" s="285"/>
      <c r="AVL587" s="285"/>
      <c r="AVM587" s="285"/>
      <c r="AVN587" s="285"/>
      <c r="AVO587" s="285"/>
      <c r="AVP587" s="285"/>
      <c r="AVQ587" s="285"/>
      <c r="AVR587" s="285"/>
      <c r="AVS587" s="285"/>
      <c r="AVT587" s="285"/>
      <c r="AVU587" s="285"/>
      <c r="AVV587" s="285"/>
      <c r="AVW587" s="285"/>
      <c r="AVX587" s="285"/>
      <c r="AVY587" s="285"/>
      <c r="AVZ587" s="285"/>
      <c r="AWA587" s="285"/>
      <c r="AWB587" s="285"/>
      <c r="AWC587" s="285"/>
      <c r="AWD587" s="285"/>
      <c r="AWE587" s="285"/>
      <c r="AWF587" s="285"/>
      <c r="AWG587" s="285"/>
      <c r="AWH587" s="285"/>
      <c r="AWI587" s="285"/>
      <c r="AWJ587" s="285"/>
      <c r="AWK587" s="285"/>
      <c r="AWL587" s="285"/>
      <c r="AWM587" s="285"/>
      <c r="AWN587" s="285"/>
      <c r="AWO587" s="285"/>
      <c r="AWP587" s="285"/>
      <c r="AWQ587" s="285"/>
      <c r="AWR587" s="285"/>
      <c r="AWS587" s="285"/>
      <c r="AWT587" s="285"/>
      <c r="AWU587" s="285"/>
      <c r="AWV587" s="285"/>
      <c r="AWW587" s="285"/>
      <c r="AWX587" s="285"/>
      <c r="AWY587" s="285"/>
      <c r="AWZ587" s="285"/>
      <c r="AXA587" s="285"/>
      <c r="AXB587" s="285"/>
      <c r="AXC587" s="285"/>
      <c r="AXD587" s="285"/>
      <c r="AXE587" s="285"/>
      <c r="AXF587" s="285"/>
      <c r="AXG587" s="285"/>
      <c r="AXH587" s="285"/>
      <c r="AXI587" s="285"/>
      <c r="AXJ587" s="285"/>
      <c r="AXK587" s="285"/>
      <c r="AXL587" s="285"/>
      <c r="AXM587" s="285"/>
      <c r="AXN587" s="285"/>
      <c r="AXO587" s="285"/>
      <c r="AXP587" s="285"/>
      <c r="AXQ587" s="285"/>
      <c r="AXR587" s="285"/>
      <c r="AXS587" s="285"/>
      <c r="AXT587" s="285"/>
      <c r="AXU587" s="285"/>
      <c r="AXV587" s="285"/>
      <c r="AXW587" s="285"/>
      <c r="AXX587" s="285"/>
      <c r="AXY587" s="285"/>
      <c r="AXZ587" s="285"/>
      <c r="AYA587" s="285"/>
      <c r="AYB587" s="285"/>
      <c r="AYC587" s="285"/>
      <c r="AYD587" s="285"/>
      <c r="AYE587" s="285"/>
      <c r="AYF587" s="285"/>
      <c r="AYG587" s="285"/>
      <c r="AYH587" s="285"/>
      <c r="AYI587" s="285"/>
      <c r="AYJ587" s="285"/>
      <c r="AYK587" s="285"/>
      <c r="AYL587" s="285"/>
      <c r="AYM587" s="285"/>
      <c r="AYN587" s="285"/>
      <c r="AYO587" s="285"/>
      <c r="AYP587" s="285"/>
      <c r="AYQ587" s="285"/>
      <c r="AYR587" s="285"/>
      <c r="AYS587" s="285"/>
      <c r="AYT587" s="285"/>
      <c r="AYU587" s="285"/>
      <c r="AYV587" s="285"/>
      <c r="AYW587" s="285"/>
      <c r="AYX587" s="285"/>
      <c r="AYY587" s="285"/>
      <c r="AYZ587" s="285"/>
      <c r="AZA587" s="285"/>
      <c r="AZB587" s="285"/>
      <c r="AZC587" s="285"/>
      <c r="AZD587" s="285"/>
      <c r="AZE587" s="285"/>
      <c r="AZF587" s="285"/>
      <c r="AZG587" s="285"/>
      <c r="AZH587" s="285"/>
      <c r="AZI587" s="285"/>
      <c r="AZJ587" s="285"/>
      <c r="AZK587" s="285"/>
      <c r="AZL587" s="285"/>
      <c r="AZM587" s="285"/>
      <c r="AZN587" s="285"/>
      <c r="AZO587" s="285"/>
      <c r="AZP587" s="285"/>
      <c r="AZQ587" s="285"/>
      <c r="AZR587" s="285"/>
      <c r="AZS587" s="285"/>
      <c r="AZT587" s="285"/>
      <c r="AZU587" s="285"/>
      <c r="AZV587" s="285"/>
      <c r="AZW587" s="285"/>
      <c r="AZX587" s="285"/>
      <c r="AZY587" s="285"/>
      <c r="AZZ587" s="285"/>
      <c r="BAA587" s="285"/>
      <c r="BAB587" s="285"/>
      <c r="BAC587" s="285"/>
      <c r="BAD587" s="285"/>
      <c r="BAE587" s="285"/>
      <c r="BAF587" s="285"/>
      <c r="BAG587" s="285"/>
      <c r="BAH587" s="285"/>
      <c r="BAI587" s="285"/>
      <c r="BAJ587" s="285"/>
      <c r="BAK587" s="285"/>
      <c r="BAL587" s="285"/>
      <c r="BAM587" s="285"/>
      <c r="BAN587" s="285"/>
      <c r="BAO587" s="285"/>
      <c r="BAP587" s="285"/>
      <c r="BAQ587" s="285"/>
      <c r="BAR587" s="285"/>
      <c r="BAS587" s="285"/>
      <c r="BAT587" s="285"/>
      <c r="BAU587" s="285"/>
      <c r="BAV587" s="285"/>
      <c r="BAW587" s="285"/>
      <c r="BAX587" s="285"/>
      <c r="BAY587" s="285"/>
      <c r="BAZ587" s="285"/>
      <c r="BBA587" s="285"/>
      <c r="BBB587" s="285"/>
      <c r="BBC587" s="285"/>
      <c r="BBD587" s="285"/>
      <c r="BBE587" s="285"/>
      <c r="BBF587" s="285"/>
      <c r="BBG587" s="285"/>
      <c r="BBH587" s="285"/>
      <c r="BBI587" s="285"/>
      <c r="BBJ587" s="285"/>
      <c r="BBK587" s="285"/>
      <c r="BBL587" s="285"/>
      <c r="BBM587" s="285"/>
      <c r="BBN587" s="285"/>
      <c r="BBO587" s="285"/>
      <c r="BBP587" s="285"/>
      <c r="BBQ587" s="285"/>
      <c r="BBR587" s="285"/>
      <c r="BBS587" s="285"/>
      <c r="BBT587" s="285"/>
      <c r="BBU587" s="285"/>
      <c r="BBV587" s="285"/>
      <c r="BBW587" s="285"/>
      <c r="BBX587" s="285"/>
      <c r="BBY587" s="285"/>
      <c r="BBZ587" s="285"/>
      <c r="BCA587" s="285"/>
      <c r="BCB587" s="285"/>
      <c r="BCC587" s="285"/>
      <c r="BCD587" s="285"/>
      <c r="BCE587" s="285"/>
      <c r="BCF587" s="285"/>
      <c r="BCG587" s="285"/>
      <c r="BCH587" s="285"/>
      <c r="BCI587" s="285"/>
      <c r="BCJ587" s="285"/>
      <c r="BCK587" s="285"/>
      <c r="BCL587" s="285"/>
      <c r="BCM587" s="285"/>
      <c r="BCN587" s="285"/>
      <c r="BCO587" s="285"/>
      <c r="BCP587" s="285"/>
      <c r="BCQ587" s="285"/>
      <c r="BCR587" s="285"/>
      <c r="BCS587" s="285"/>
      <c r="BCT587" s="285"/>
      <c r="BCU587" s="285"/>
      <c r="BCV587" s="285"/>
      <c r="BCW587" s="285"/>
      <c r="BCX587" s="285"/>
      <c r="BCY587" s="285"/>
      <c r="BCZ587" s="285"/>
      <c r="BDA587" s="285"/>
      <c r="BDB587" s="285"/>
      <c r="BDC587" s="285"/>
      <c r="BDD587" s="285"/>
      <c r="BDE587" s="285"/>
      <c r="BDF587" s="285"/>
      <c r="BDG587" s="285"/>
      <c r="BDH587" s="285"/>
      <c r="BDI587" s="285"/>
      <c r="BDJ587" s="285"/>
      <c r="BDK587" s="285"/>
      <c r="BDL587" s="285"/>
      <c r="BDM587" s="285"/>
      <c r="BDN587" s="285"/>
      <c r="BDO587" s="285"/>
      <c r="BDP587" s="285"/>
      <c r="BDQ587" s="285"/>
      <c r="BDR587" s="285"/>
      <c r="BDS587" s="285"/>
      <c r="BDT587" s="285"/>
      <c r="BDU587" s="285"/>
      <c r="BDV587" s="285"/>
      <c r="BDW587" s="285"/>
      <c r="BDX587" s="285"/>
      <c r="BDY587" s="285"/>
      <c r="BDZ587" s="285"/>
      <c r="BEA587" s="285"/>
      <c r="BEB587" s="285"/>
      <c r="BEC587" s="285"/>
      <c r="BED587" s="285"/>
      <c r="BEE587" s="285"/>
      <c r="BEF587" s="285"/>
      <c r="BEG587" s="285"/>
      <c r="BEH587" s="285"/>
      <c r="BEI587" s="285"/>
      <c r="BEJ587" s="285"/>
      <c r="BEK587" s="285"/>
      <c r="BEL587" s="285"/>
      <c r="BEM587" s="285"/>
      <c r="BEN587" s="285"/>
      <c r="BEO587" s="285"/>
      <c r="BEP587" s="285"/>
      <c r="BEQ587" s="285"/>
      <c r="BER587" s="285"/>
      <c r="BES587" s="285"/>
      <c r="BET587" s="285"/>
      <c r="BEU587" s="285"/>
      <c r="BEV587" s="285"/>
      <c r="BEW587" s="285"/>
      <c r="BEX587" s="285"/>
      <c r="BEY587" s="285"/>
      <c r="BEZ587" s="285"/>
      <c r="BFA587" s="285"/>
      <c r="BFB587" s="285"/>
      <c r="BFC587" s="285"/>
      <c r="BFD587" s="285"/>
      <c r="BFE587" s="285"/>
      <c r="BFF587" s="285"/>
      <c r="BFG587" s="285"/>
      <c r="BFH587" s="285"/>
      <c r="BFI587" s="285"/>
      <c r="BFJ587" s="285"/>
      <c r="BFK587" s="285"/>
      <c r="BFL587" s="285"/>
      <c r="BFM587" s="285"/>
      <c r="BFN587" s="285"/>
      <c r="BFO587" s="285"/>
      <c r="BFP587" s="285"/>
      <c r="BFQ587" s="285"/>
      <c r="BFR587" s="285"/>
      <c r="BFS587" s="285"/>
      <c r="BFT587" s="285"/>
      <c r="BFU587" s="285"/>
      <c r="BFV587" s="285"/>
      <c r="BFW587" s="285"/>
      <c r="BFX587" s="285"/>
      <c r="BFY587" s="285"/>
      <c r="BFZ587" s="285"/>
      <c r="BGA587" s="285"/>
      <c r="BGB587" s="285"/>
      <c r="BGC587" s="285"/>
      <c r="BGD587" s="285"/>
      <c r="BGE587" s="285"/>
      <c r="BGF587" s="285"/>
      <c r="BGG587" s="285"/>
      <c r="BGH587" s="285"/>
      <c r="BGI587" s="285"/>
      <c r="BGJ587" s="285"/>
      <c r="BGK587" s="285"/>
      <c r="BGL587" s="285"/>
      <c r="BGM587" s="285"/>
      <c r="BGN587" s="285"/>
      <c r="BGO587" s="285"/>
      <c r="BGP587" s="285"/>
      <c r="BGQ587" s="285"/>
      <c r="BGR587" s="285"/>
      <c r="BGS587" s="285"/>
      <c r="BGT587" s="285"/>
      <c r="BGU587" s="285"/>
      <c r="BGV587" s="285"/>
      <c r="BGW587" s="285"/>
      <c r="BGX587" s="285"/>
      <c r="BGY587" s="285"/>
      <c r="BGZ587" s="285"/>
      <c r="BHA587" s="285"/>
      <c r="BHB587" s="285"/>
      <c r="BHC587" s="285"/>
      <c r="BHD587" s="285"/>
      <c r="BHE587" s="285"/>
      <c r="BHF587" s="285"/>
      <c r="BHG587" s="285"/>
      <c r="BHH587" s="285"/>
      <c r="BHI587" s="285"/>
      <c r="BHJ587" s="285"/>
      <c r="BHK587" s="285"/>
      <c r="BHL587" s="285"/>
      <c r="BHM587" s="285"/>
      <c r="BHN587" s="285"/>
      <c r="BHO587" s="285"/>
      <c r="BHP587" s="285"/>
      <c r="BHQ587" s="285"/>
      <c r="BHR587" s="285"/>
      <c r="BHS587" s="285"/>
      <c r="BHT587" s="285"/>
      <c r="BHU587" s="285"/>
      <c r="BHV587" s="285"/>
      <c r="BHW587" s="285"/>
      <c r="BHX587" s="285"/>
      <c r="BHY587" s="285"/>
      <c r="BHZ587" s="285"/>
      <c r="BIA587" s="285"/>
      <c r="BIB587" s="285"/>
      <c r="BIC587" s="285"/>
      <c r="BID587" s="285"/>
      <c r="BIE587" s="285"/>
      <c r="BIF587" s="285"/>
      <c r="BIG587" s="285"/>
      <c r="BIH587" s="285"/>
      <c r="BII587" s="285"/>
      <c r="BIJ587" s="285"/>
      <c r="BIK587" s="285"/>
      <c r="BIL587" s="285"/>
      <c r="BIM587" s="285"/>
      <c r="BIN587" s="285"/>
      <c r="BIO587" s="285"/>
      <c r="BIP587" s="285"/>
      <c r="BIQ587" s="285"/>
      <c r="BIR587" s="285"/>
      <c r="BIS587" s="285"/>
      <c r="BIT587" s="285"/>
      <c r="BIU587" s="285"/>
      <c r="BIV587" s="285"/>
      <c r="BIW587" s="285"/>
      <c r="BIX587" s="285"/>
      <c r="BIY587" s="285"/>
      <c r="BIZ587" s="285"/>
      <c r="BJA587" s="285"/>
      <c r="BJB587" s="285"/>
      <c r="BJC587" s="285"/>
      <c r="BJD587" s="285"/>
      <c r="BJE587" s="285"/>
      <c r="BJF587" s="285"/>
      <c r="BJG587" s="285"/>
      <c r="BJH587" s="285"/>
      <c r="BJI587" s="285"/>
      <c r="BJJ587" s="285"/>
      <c r="BJK587" s="285"/>
      <c r="BJL587" s="285"/>
      <c r="BJM587" s="285"/>
      <c r="BJN587" s="285"/>
      <c r="BJO587" s="285"/>
      <c r="BJP587" s="285"/>
      <c r="BJQ587" s="285"/>
      <c r="BJR587" s="285"/>
      <c r="BJS587" s="285"/>
      <c r="BJT587" s="285"/>
      <c r="BJU587" s="285"/>
      <c r="BJV587" s="285"/>
      <c r="BJW587" s="285"/>
      <c r="BJX587" s="285"/>
      <c r="BJY587" s="285"/>
      <c r="BJZ587" s="285"/>
      <c r="BKA587" s="285"/>
      <c r="BKB587" s="285"/>
      <c r="BKC587" s="285"/>
      <c r="BKD587" s="285"/>
      <c r="BKE587" s="285"/>
      <c r="BKF587" s="285"/>
      <c r="BKG587" s="285"/>
      <c r="BKH587" s="285"/>
      <c r="BKI587" s="285"/>
      <c r="BKJ587" s="285"/>
      <c r="BKK587" s="285"/>
      <c r="BKL587" s="285"/>
      <c r="BKM587" s="285"/>
      <c r="BKN587" s="285"/>
      <c r="BKO587" s="285"/>
      <c r="BKP587" s="285"/>
      <c r="BKQ587" s="285"/>
      <c r="BKR587" s="285"/>
      <c r="BKS587" s="285"/>
      <c r="BKT587" s="285"/>
      <c r="BKU587" s="285"/>
      <c r="BKV587" s="285"/>
      <c r="BKW587" s="285"/>
      <c r="BKX587" s="285"/>
      <c r="BKY587" s="285"/>
      <c r="BKZ587" s="285"/>
      <c r="BLA587" s="285"/>
      <c r="BLB587" s="285"/>
      <c r="BLC587" s="285"/>
      <c r="BLD587" s="285"/>
      <c r="BLE587" s="285"/>
      <c r="BLF587" s="285"/>
      <c r="BLG587" s="285"/>
      <c r="BLH587" s="285"/>
      <c r="BLI587" s="285"/>
      <c r="BLJ587" s="285"/>
      <c r="BLK587" s="285"/>
      <c r="BLL587" s="285"/>
      <c r="BLM587" s="285"/>
      <c r="BLN587" s="285"/>
      <c r="BLO587" s="285"/>
      <c r="BLP587" s="285"/>
      <c r="BLQ587" s="285"/>
      <c r="BLR587" s="285"/>
      <c r="BLS587" s="285"/>
      <c r="BLT587" s="285"/>
      <c r="BLU587" s="285"/>
      <c r="BLV587" s="285"/>
      <c r="BLW587" s="285"/>
      <c r="BLX587" s="285"/>
      <c r="BLY587" s="285"/>
      <c r="BLZ587" s="285"/>
      <c r="BMA587" s="285"/>
      <c r="BMB587" s="285"/>
      <c r="BMC587" s="285"/>
      <c r="BMD587" s="285"/>
      <c r="BME587" s="285"/>
      <c r="BMF587" s="285"/>
      <c r="BMG587" s="285"/>
      <c r="BMH587" s="285"/>
      <c r="BMI587" s="285"/>
      <c r="BMJ587" s="285"/>
      <c r="BMK587" s="285"/>
      <c r="BML587" s="285"/>
      <c r="BMM587" s="285"/>
      <c r="BMN587" s="285"/>
      <c r="BMO587" s="285"/>
      <c r="BMP587" s="285"/>
      <c r="BMQ587" s="285"/>
      <c r="BMR587" s="285"/>
      <c r="BMS587" s="285"/>
      <c r="BMT587" s="285"/>
      <c r="BMU587" s="285"/>
      <c r="BMV587" s="285"/>
      <c r="BMW587" s="285"/>
      <c r="BMX587" s="285"/>
      <c r="BMY587" s="285"/>
      <c r="BMZ587" s="285"/>
      <c r="BNA587" s="285"/>
      <c r="BNB587" s="285"/>
      <c r="BNC587" s="285"/>
      <c r="BND587" s="285"/>
      <c r="BNE587" s="285"/>
      <c r="BNF587" s="285"/>
      <c r="BNG587" s="285"/>
      <c r="BNH587" s="285"/>
      <c r="BNI587" s="285"/>
      <c r="BNJ587" s="285"/>
      <c r="BNK587" s="285"/>
      <c r="BNL587" s="285"/>
      <c r="BNM587" s="285"/>
      <c r="BNN587" s="285"/>
      <c r="BNO587" s="285"/>
      <c r="BNP587" s="285"/>
      <c r="BNQ587" s="285"/>
      <c r="BNR587" s="285"/>
      <c r="BNS587" s="285"/>
      <c r="BNT587" s="285"/>
      <c r="BNU587" s="285"/>
      <c r="BNV587" s="285"/>
      <c r="BNW587" s="285"/>
      <c r="BNX587" s="285"/>
      <c r="BNY587" s="285"/>
      <c r="BNZ587" s="285"/>
      <c r="BOA587" s="285"/>
      <c r="BOB587" s="285"/>
      <c r="BOC587" s="285"/>
      <c r="BOD587" s="285"/>
      <c r="BOE587" s="285"/>
      <c r="BOF587" s="285"/>
      <c r="BOG587" s="285"/>
      <c r="BOH587" s="285"/>
      <c r="BOI587" s="285"/>
      <c r="BOJ587" s="285"/>
      <c r="BOK587" s="285"/>
      <c r="BOL587" s="285"/>
      <c r="BOM587" s="285"/>
      <c r="BON587" s="285"/>
      <c r="BOO587" s="285"/>
      <c r="BOP587" s="285"/>
      <c r="BOQ587" s="285"/>
      <c r="BOR587" s="285"/>
      <c r="BOS587" s="285"/>
      <c r="BOT587" s="285"/>
      <c r="BOU587" s="285"/>
      <c r="BOV587" s="285"/>
      <c r="BOW587" s="285"/>
      <c r="BOX587" s="285"/>
      <c r="BOY587" s="285"/>
      <c r="BOZ587" s="285"/>
      <c r="BPA587" s="285"/>
      <c r="BPB587" s="285"/>
      <c r="BPC587" s="285"/>
      <c r="BPD587" s="285"/>
      <c r="BPE587" s="285"/>
      <c r="BPF587" s="285"/>
      <c r="BPG587" s="285"/>
      <c r="BPH587" s="285"/>
      <c r="BPI587" s="285"/>
      <c r="BPJ587" s="285"/>
      <c r="BPK587" s="285"/>
      <c r="BPL587" s="285"/>
      <c r="BPM587" s="285"/>
      <c r="BPN587" s="285"/>
      <c r="BPO587" s="285"/>
      <c r="BPP587" s="285"/>
      <c r="BPQ587" s="285"/>
      <c r="BPR587" s="285"/>
      <c r="BPS587" s="285"/>
      <c r="BPT587" s="285"/>
      <c r="BPU587" s="285"/>
      <c r="BPV587" s="285"/>
      <c r="BPW587" s="285"/>
      <c r="BPX587" s="285"/>
      <c r="BPY587" s="285"/>
      <c r="BPZ587" s="285"/>
      <c r="BQA587" s="285"/>
      <c r="BQB587" s="285"/>
      <c r="BQC587" s="285"/>
      <c r="BQD587" s="285"/>
      <c r="BQE587" s="285"/>
      <c r="BQF587" s="285"/>
      <c r="BQG587" s="285"/>
      <c r="BQH587" s="285"/>
      <c r="BQI587" s="285"/>
      <c r="BQJ587" s="285"/>
      <c r="BQK587" s="285"/>
      <c r="BQL587" s="285"/>
      <c r="BQM587" s="285"/>
      <c r="BQN587" s="285"/>
      <c r="BQO587" s="285"/>
      <c r="BQP587" s="285"/>
      <c r="BQQ587" s="285"/>
      <c r="BQR587" s="285"/>
      <c r="BQS587" s="285"/>
      <c r="BQT587" s="285"/>
      <c r="BQU587" s="285"/>
      <c r="BQV587" s="285"/>
      <c r="BQW587" s="285"/>
      <c r="BQX587" s="285"/>
      <c r="BQY587" s="285"/>
      <c r="BQZ587" s="285"/>
      <c r="BRA587" s="285"/>
      <c r="BRB587" s="285"/>
      <c r="BRC587" s="285"/>
      <c r="BRD587" s="285"/>
      <c r="BRE587" s="285"/>
      <c r="BRF587" s="285"/>
      <c r="BRG587" s="285"/>
      <c r="BRH587" s="285"/>
      <c r="BRI587" s="285"/>
      <c r="BRJ587" s="285"/>
      <c r="BRK587" s="285"/>
      <c r="BRL587" s="285"/>
      <c r="BRM587" s="285"/>
      <c r="BRN587" s="285"/>
      <c r="BRO587" s="285"/>
      <c r="BRP587" s="285"/>
      <c r="BRQ587" s="285"/>
      <c r="BRR587" s="285"/>
      <c r="BRS587" s="285"/>
      <c r="BRT587" s="285"/>
      <c r="BRU587" s="285"/>
      <c r="BRV587" s="285"/>
      <c r="BRW587" s="285"/>
      <c r="BRX587" s="285"/>
      <c r="BRY587" s="285"/>
      <c r="BRZ587" s="285"/>
      <c r="BSA587" s="285"/>
      <c r="BSB587" s="285"/>
      <c r="BSC587" s="285"/>
      <c r="BSD587" s="285"/>
      <c r="BSE587" s="285"/>
      <c r="BSF587" s="285"/>
      <c r="BSG587" s="285"/>
      <c r="BSH587" s="285"/>
      <c r="BSI587" s="285"/>
      <c r="BSJ587" s="285"/>
      <c r="BSK587" s="285"/>
      <c r="BSL587" s="285"/>
      <c r="BSM587" s="285"/>
      <c r="BSN587" s="285"/>
      <c r="BSO587" s="285"/>
      <c r="BSP587" s="285"/>
      <c r="BSQ587" s="285"/>
      <c r="BSR587" s="285"/>
      <c r="BSS587" s="285"/>
      <c r="BST587" s="285"/>
      <c r="BSU587" s="285"/>
      <c r="BSV587" s="285"/>
      <c r="BSW587" s="285"/>
      <c r="BSX587" s="285"/>
      <c r="BSY587" s="285"/>
      <c r="BSZ587" s="285"/>
      <c r="BTA587" s="285"/>
      <c r="BTB587" s="285"/>
      <c r="BTC587" s="285"/>
      <c r="BTD587" s="285"/>
      <c r="BTE587" s="285"/>
      <c r="BTF587" s="285"/>
      <c r="BTG587" s="285"/>
      <c r="BTH587" s="285"/>
      <c r="BTI587" s="285"/>
      <c r="BTJ587" s="285"/>
      <c r="BTK587" s="285"/>
      <c r="BTL587" s="285"/>
      <c r="BTM587" s="285"/>
      <c r="BTN587" s="285"/>
      <c r="BTO587" s="285"/>
      <c r="BTP587" s="285"/>
      <c r="BTQ587" s="285"/>
      <c r="BTR587" s="285"/>
      <c r="BTS587" s="285"/>
      <c r="BTT587" s="285"/>
      <c r="BTU587" s="285"/>
      <c r="BTV587" s="285"/>
      <c r="BTW587" s="285"/>
      <c r="BTX587" s="285"/>
      <c r="BTY587" s="285"/>
      <c r="BTZ587" s="285"/>
      <c r="BUA587" s="285"/>
      <c r="BUB587" s="285"/>
      <c r="BUC587" s="285"/>
      <c r="BUD587" s="285"/>
      <c r="BUE587" s="285"/>
      <c r="BUF587" s="285"/>
      <c r="BUG587" s="285"/>
      <c r="BUH587" s="285"/>
      <c r="BUI587" s="285"/>
      <c r="BUJ587" s="285"/>
      <c r="BUK587" s="285"/>
      <c r="BUL587" s="285"/>
      <c r="BUM587" s="285"/>
      <c r="BUN587" s="285"/>
      <c r="BUO587" s="285"/>
      <c r="BUP587" s="285"/>
      <c r="BUQ587" s="285"/>
      <c r="BUR587" s="285"/>
      <c r="BUS587" s="285"/>
      <c r="BUT587" s="285"/>
      <c r="BUU587" s="285"/>
      <c r="BUV587" s="285"/>
      <c r="BUW587" s="285"/>
      <c r="BUX587" s="285"/>
      <c r="BUY587" s="285"/>
      <c r="BUZ587" s="285"/>
      <c r="BVA587" s="285"/>
      <c r="BVB587" s="285"/>
      <c r="BVC587" s="285"/>
      <c r="BVD587" s="285"/>
      <c r="BVE587" s="285"/>
      <c r="BVF587" s="285"/>
      <c r="BVG587" s="285"/>
      <c r="BVH587" s="285"/>
      <c r="BVI587" s="285"/>
      <c r="BVJ587" s="285"/>
      <c r="BVK587" s="285"/>
      <c r="BVL587" s="285"/>
      <c r="BVM587" s="285"/>
      <c r="BVN587" s="285"/>
      <c r="BVO587" s="285"/>
      <c r="BVP587" s="285"/>
      <c r="BVQ587" s="285"/>
      <c r="BVR587" s="285"/>
      <c r="BVS587" s="285"/>
      <c r="BVT587" s="285"/>
      <c r="BVU587" s="285"/>
      <c r="BVV587" s="285"/>
      <c r="BVW587" s="285"/>
      <c r="BVX587" s="285"/>
      <c r="BVY587" s="285"/>
      <c r="BVZ587" s="285"/>
      <c r="BWA587" s="285"/>
      <c r="BWB587" s="285"/>
      <c r="BWC587" s="285"/>
      <c r="BWD587" s="285"/>
      <c r="BWE587" s="285"/>
      <c r="BWF587" s="285"/>
      <c r="BWG587" s="285"/>
      <c r="BWH587" s="285"/>
      <c r="BWI587" s="285"/>
      <c r="BWJ587" s="285"/>
      <c r="BWK587" s="285"/>
      <c r="BWL587" s="285"/>
      <c r="BWM587" s="285"/>
      <c r="BWN587" s="285"/>
      <c r="BWO587" s="285"/>
      <c r="BWP587" s="285"/>
      <c r="BWQ587" s="285"/>
      <c r="BWR587" s="285"/>
      <c r="BWS587" s="285"/>
      <c r="BWT587" s="285"/>
      <c r="BWU587" s="285"/>
      <c r="BWV587" s="285"/>
      <c r="BWW587" s="285"/>
      <c r="BWX587" s="285"/>
      <c r="BWY587" s="285"/>
      <c r="BWZ587" s="285"/>
      <c r="BXA587" s="285"/>
      <c r="BXB587" s="285"/>
      <c r="BXC587" s="285"/>
      <c r="BXD587" s="285"/>
      <c r="BXE587" s="285"/>
      <c r="BXF587" s="285"/>
      <c r="BXG587" s="285"/>
      <c r="BXH587" s="285"/>
      <c r="BXI587" s="285"/>
      <c r="BXJ587" s="285"/>
      <c r="BXK587" s="285"/>
      <c r="BXL587" s="285"/>
      <c r="BXM587" s="285"/>
      <c r="BXN587" s="285"/>
      <c r="BXO587" s="285"/>
      <c r="BXP587" s="285"/>
      <c r="BXQ587" s="285"/>
      <c r="BXR587" s="285"/>
      <c r="BXS587" s="285"/>
      <c r="BXT587" s="285"/>
      <c r="BXU587" s="285"/>
      <c r="BXV587" s="285"/>
      <c r="BXW587" s="285"/>
      <c r="BXX587" s="285"/>
      <c r="BXY587" s="285"/>
      <c r="BXZ587" s="285"/>
      <c r="BYA587" s="285"/>
      <c r="BYB587" s="285"/>
      <c r="BYC587" s="285"/>
      <c r="BYD587" s="285"/>
      <c r="BYE587" s="285"/>
      <c r="BYF587" s="285"/>
      <c r="BYG587" s="285"/>
      <c r="BYH587" s="285"/>
      <c r="BYI587" s="285"/>
      <c r="BYJ587" s="285"/>
      <c r="BYK587" s="285"/>
      <c r="BYL587" s="285"/>
      <c r="BYM587" s="285"/>
      <c r="BYN587" s="285"/>
      <c r="BYO587" s="285"/>
      <c r="BYP587" s="285"/>
      <c r="BYQ587" s="285"/>
      <c r="BYR587" s="285"/>
      <c r="BYS587" s="285"/>
      <c r="BYT587" s="285"/>
      <c r="BYU587" s="285"/>
      <c r="BYV587" s="285"/>
      <c r="BYW587" s="285"/>
      <c r="BYX587" s="285"/>
      <c r="BYY587" s="285"/>
      <c r="BYZ587" s="285"/>
      <c r="BZA587" s="285"/>
      <c r="BZB587" s="285"/>
      <c r="BZC587" s="285"/>
      <c r="BZD587" s="285"/>
      <c r="BZE587" s="285"/>
      <c r="BZF587" s="285"/>
      <c r="BZG587" s="285"/>
      <c r="BZH587" s="285"/>
      <c r="BZI587" s="285"/>
      <c r="BZJ587" s="285"/>
      <c r="BZK587" s="285"/>
      <c r="BZL587" s="285"/>
      <c r="BZM587" s="285"/>
      <c r="BZN587" s="285"/>
      <c r="BZO587" s="285"/>
      <c r="BZP587" s="285"/>
      <c r="BZQ587" s="285"/>
      <c r="BZR587" s="285"/>
      <c r="BZS587" s="285"/>
      <c r="BZT587" s="285"/>
      <c r="BZU587" s="285"/>
      <c r="BZV587" s="285"/>
      <c r="BZW587" s="285"/>
      <c r="BZX587" s="285"/>
      <c r="BZY587" s="285"/>
      <c r="BZZ587" s="285"/>
      <c r="CAA587" s="285"/>
      <c r="CAB587" s="285"/>
      <c r="CAC587" s="285"/>
      <c r="CAD587" s="285"/>
      <c r="CAE587" s="285"/>
      <c r="CAF587" s="285"/>
      <c r="CAG587" s="285"/>
      <c r="CAH587" s="285"/>
      <c r="CAI587" s="285"/>
      <c r="CAJ587" s="285"/>
      <c r="CAK587" s="285"/>
      <c r="CAL587" s="285"/>
      <c r="CAM587" s="285"/>
      <c r="CAN587" s="285"/>
      <c r="CAO587" s="285"/>
      <c r="CAP587" s="285"/>
      <c r="CAQ587" s="285"/>
      <c r="CAR587" s="285"/>
      <c r="CAS587" s="285"/>
      <c r="CAT587" s="285"/>
      <c r="CAU587" s="285"/>
      <c r="CAV587" s="285"/>
      <c r="CAW587" s="285"/>
      <c r="CAX587" s="285"/>
      <c r="CAY587" s="285"/>
      <c r="CAZ587" s="285"/>
      <c r="CBA587" s="285"/>
      <c r="CBB587" s="285"/>
      <c r="CBC587" s="285"/>
      <c r="CBD587" s="285"/>
      <c r="CBE587" s="285"/>
      <c r="CBF587" s="285"/>
      <c r="CBG587" s="285"/>
      <c r="CBH587" s="285"/>
      <c r="CBI587" s="285"/>
      <c r="CBJ587" s="285"/>
      <c r="CBK587" s="285"/>
      <c r="CBL587" s="285"/>
      <c r="CBM587" s="285"/>
      <c r="CBN587" s="285"/>
      <c r="CBO587" s="285"/>
      <c r="CBP587" s="285"/>
      <c r="CBQ587" s="285"/>
      <c r="CBR587" s="285"/>
      <c r="CBS587" s="285"/>
      <c r="CBT587" s="285"/>
      <c r="CBU587" s="285"/>
      <c r="CBV587" s="285"/>
      <c r="CBW587" s="285"/>
      <c r="CBX587" s="285"/>
      <c r="CBY587" s="285"/>
      <c r="CBZ587" s="285"/>
      <c r="CCA587" s="285"/>
      <c r="CCB587" s="285"/>
      <c r="CCC587" s="285"/>
      <c r="CCD587" s="285"/>
      <c r="CCE587" s="285"/>
      <c r="CCF587" s="285"/>
      <c r="CCG587" s="285"/>
      <c r="CCH587" s="285"/>
      <c r="CCI587" s="285"/>
      <c r="CCJ587" s="285"/>
      <c r="CCK587" s="285"/>
      <c r="CCL587" s="285"/>
      <c r="CCM587" s="285"/>
      <c r="CCN587" s="285"/>
      <c r="CCO587" s="285"/>
      <c r="CCP587" s="285"/>
      <c r="CCQ587" s="285"/>
      <c r="CCR587" s="285"/>
      <c r="CCS587" s="285"/>
      <c r="CCT587" s="285"/>
      <c r="CCU587" s="285"/>
      <c r="CCV587" s="285"/>
      <c r="CCW587" s="285"/>
      <c r="CCX587" s="285"/>
      <c r="CCY587" s="285"/>
      <c r="CCZ587" s="285"/>
      <c r="CDA587" s="285"/>
      <c r="CDB587" s="285"/>
      <c r="CDC587" s="285"/>
      <c r="CDD587" s="285"/>
      <c r="CDE587" s="285"/>
      <c r="CDF587" s="285"/>
      <c r="CDG587" s="285"/>
      <c r="CDH587" s="285"/>
      <c r="CDI587" s="285"/>
      <c r="CDJ587" s="285"/>
      <c r="CDK587" s="285"/>
      <c r="CDL587" s="285"/>
      <c r="CDM587" s="285"/>
      <c r="CDN587" s="285"/>
      <c r="CDO587" s="285"/>
      <c r="CDP587" s="285"/>
      <c r="CDQ587" s="285"/>
      <c r="CDR587" s="285"/>
      <c r="CDS587" s="285"/>
      <c r="CDT587" s="285"/>
      <c r="CDU587" s="285"/>
      <c r="CDV587" s="285"/>
      <c r="CDW587" s="285"/>
      <c r="CDX587" s="285"/>
      <c r="CDY587" s="285"/>
      <c r="CDZ587" s="285"/>
      <c r="CEA587" s="285"/>
      <c r="CEB587" s="285"/>
      <c r="CEC587" s="285"/>
      <c r="CED587" s="285"/>
      <c r="CEE587" s="285"/>
      <c r="CEF587" s="285"/>
      <c r="CEG587" s="285"/>
      <c r="CEH587" s="285"/>
      <c r="CEI587" s="285"/>
      <c r="CEJ587" s="285"/>
      <c r="CEK587" s="285"/>
      <c r="CEL587" s="285"/>
      <c r="CEM587" s="285"/>
      <c r="CEN587" s="285"/>
      <c r="CEO587" s="285"/>
      <c r="CEP587" s="285"/>
      <c r="CEQ587" s="285"/>
      <c r="CER587" s="285"/>
      <c r="CES587" s="285"/>
      <c r="CET587" s="285"/>
      <c r="CEU587" s="285"/>
      <c r="CEV587" s="285"/>
      <c r="CEW587" s="285"/>
      <c r="CEX587" s="285"/>
      <c r="CEY587" s="285"/>
      <c r="CEZ587" s="285"/>
      <c r="CFA587" s="285"/>
      <c r="CFB587" s="285"/>
      <c r="CFC587" s="285"/>
      <c r="CFD587" s="285"/>
      <c r="CFE587" s="285"/>
      <c r="CFF587" s="285"/>
      <c r="CFG587" s="285"/>
      <c r="CFH587" s="285"/>
      <c r="CFI587" s="285"/>
      <c r="CFJ587" s="285"/>
      <c r="CFK587" s="285"/>
      <c r="CFL587" s="285"/>
      <c r="CFM587" s="285"/>
      <c r="CFN587" s="285"/>
      <c r="CFO587" s="285"/>
      <c r="CFP587" s="285"/>
      <c r="CFQ587" s="285"/>
      <c r="CFR587" s="285"/>
      <c r="CFS587" s="285"/>
      <c r="CFT587" s="285"/>
      <c r="CFU587" s="285"/>
      <c r="CFV587" s="285"/>
      <c r="CFW587" s="285"/>
      <c r="CFX587" s="285"/>
      <c r="CFY587" s="285"/>
      <c r="CFZ587" s="285"/>
      <c r="CGA587" s="285"/>
      <c r="CGB587" s="285"/>
      <c r="CGC587" s="285"/>
      <c r="CGD587" s="285"/>
      <c r="CGE587" s="285"/>
      <c r="CGF587" s="285"/>
      <c r="CGG587" s="285"/>
      <c r="CGH587" s="285"/>
      <c r="CGI587" s="285"/>
      <c r="CGJ587" s="285"/>
      <c r="CGK587" s="285"/>
      <c r="CGL587" s="285"/>
      <c r="CGM587" s="285"/>
      <c r="CGN587" s="285"/>
      <c r="CGO587" s="285"/>
      <c r="CGP587" s="285"/>
      <c r="CGQ587" s="285"/>
      <c r="CGR587" s="285"/>
      <c r="CGS587" s="285"/>
      <c r="CGT587" s="285"/>
      <c r="CGU587" s="285"/>
      <c r="CGV587" s="285"/>
      <c r="CGW587" s="285"/>
      <c r="CGX587" s="285"/>
      <c r="CGY587" s="285"/>
      <c r="CGZ587" s="285"/>
      <c r="CHA587" s="285"/>
      <c r="CHB587" s="285"/>
      <c r="CHC587" s="285"/>
      <c r="CHD587" s="285"/>
      <c r="CHE587" s="285"/>
      <c r="CHF587" s="285"/>
      <c r="CHG587" s="285"/>
      <c r="CHH587" s="285"/>
      <c r="CHI587" s="285"/>
      <c r="CHJ587" s="285"/>
      <c r="CHK587" s="285"/>
      <c r="CHL587" s="285"/>
      <c r="CHM587" s="285"/>
      <c r="CHN587" s="285"/>
      <c r="CHO587" s="285"/>
      <c r="CHP587" s="285"/>
      <c r="CHQ587" s="285"/>
      <c r="CHR587" s="285"/>
      <c r="CHS587" s="285"/>
      <c r="CHT587" s="285"/>
      <c r="CHU587" s="285"/>
      <c r="CHV587" s="285"/>
      <c r="CHW587" s="285"/>
      <c r="CHX587" s="285"/>
      <c r="CHY587" s="285"/>
      <c r="CHZ587" s="285"/>
      <c r="CIA587" s="285"/>
      <c r="CIB587" s="285"/>
      <c r="CIC587" s="285"/>
      <c r="CID587" s="285"/>
      <c r="CIE587" s="285"/>
      <c r="CIF587" s="285"/>
      <c r="CIG587" s="285"/>
      <c r="CIH587" s="285"/>
      <c r="CII587" s="285"/>
      <c r="CIJ587" s="285"/>
      <c r="CIK587" s="285"/>
      <c r="CIL587" s="285"/>
      <c r="CIM587" s="285"/>
      <c r="CIN587" s="285"/>
      <c r="CIO587" s="285"/>
      <c r="CIP587" s="285"/>
      <c r="CIQ587" s="285"/>
      <c r="CIR587" s="285"/>
      <c r="CIS587" s="285"/>
      <c r="CIT587" s="285"/>
      <c r="CIU587" s="285"/>
      <c r="CIV587" s="285"/>
      <c r="CIW587" s="285"/>
      <c r="CIX587" s="285"/>
      <c r="CIY587" s="285"/>
      <c r="CIZ587" s="285"/>
      <c r="CJA587" s="285"/>
      <c r="CJB587" s="285"/>
      <c r="CJC587" s="285"/>
      <c r="CJD587" s="285"/>
      <c r="CJE587" s="285"/>
      <c r="CJF587" s="285"/>
      <c r="CJG587" s="285"/>
      <c r="CJH587" s="285"/>
      <c r="CJI587" s="285"/>
      <c r="CJJ587" s="285"/>
      <c r="CJK587" s="285"/>
      <c r="CJL587" s="285"/>
      <c r="CJM587" s="285"/>
      <c r="CJN587" s="285"/>
      <c r="CJO587" s="285"/>
      <c r="CJP587" s="285"/>
      <c r="CJQ587" s="285"/>
      <c r="CJR587" s="285"/>
      <c r="CJS587" s="285"/>
      <c r="CJT587" s="285"/>
      <c r="CJU587" s="285"/>
      <c r="CJV587" s="285"/>
      <c r="CJW587" s="285"/>
      <c r="CJX587" s="285"/>
      <c r="CJY587" s="285"/>
      <c r="CJZ587" s="285"/>
      <c r="CKA587" s="285"/>
      <c r="CKB587" s="285"/>
      <c r="CKC587" s="285"/>
      <c r="CKD587" s="285"/>
      <c r="CKE587" s="285"/>
      <c r="CKF587" s="285"/>
      <c r="CKG587" s="285"/>
      <c r="CKH587" s="285"/>
      <c r="CKI587" s="285"/>
      <c r="CKJ587" s="285"/>
      <c r="CKK587" s="285"/>
      <c r="CKL587" s="285"/>
      <c r="CKM587" s="285"/>
      <c r="CKN587" s="285"/>
      <c r="CKO587" s="285"/>
      <c r="CKP587" s="285"/>
      <c r="CKQ587" s="285"/>
      <c r="CKR587" s="285"/>
      <c r="CKS587" s="285"/>
      <c r="CKT587" s="285"/>
      <c r="CKU587" s="285"/>
      <c r="CKV587" s="285"/>
      <c r="CKW587" s="285"/>
      <c r="CKX587" s="285"/>
      <c r="CKY587" s="285"/>
      <c r="CKZ587" s="285"/>
      <c r="CLA587" s="285"/>
      <c r="CLB587" s="285"/>
      <c r="CLC587" s="285"/>
      <c r="CLD587" s="285"/>
      <c r="CLE587" s="285"/>
      <c r="CLF587" s="285"/>
      <c r="CLG587" s="285"/>
      <c r="CLH587" s="285"/>
      <c r="CLI587" s="285"/>
      <c r="CLJ587" s="285"/>
      <c r="CLK587" s="285"/>
      <c r="CLL587" s="285"/>
      <c r="CLM587" s="285"/>
      <c r="CLN587" s="285"/>
      <c r="CLO587" s="285"/>
      <c r="CLP587" s="285"/>
      <c r="CLQ587" s="285"/>
      <c r="CLR587" s="285"/>
      <c r="CLS587" s="285"/>
      <c r="CLT587" s="285"/>
      <c r="CLU587" s="285"/>
      <c r="CLV587" s="285"/>
      <c r="CLW587" s="285"/>
      <c r="CLX587" s="285"/>
      <c r="CLY587" s="285"/>
      <c r="CLZ587" s="285"/>
      <c r="CMA587" s="285"/>
      <c r="CMB587" s="285"/>
      <c r="CMC587" s="285"/>
      <c r="CMD587" s="285"/>
      <c r="CME587" s="285"/>
      <c r="CMF587" s="285"/>
      <c r="CMG587" s="285"/>
      <c r="CMH587" s="285"/>
      <c r="CMI587" s="285"/>
      <c r="CMJ587" s="285"/>
      <c r="CMK587" s="285"/>
      <c r="CML587" s="285"/>
      <c r="CMM587" s="285"/>
      <c r="CMN587" s="285"/>
      <c r="CMO587" s="285"/>
      <c r="CMP587" s="285"/>
      <c r="CMQ587" s="285"/>
      <c r="CMR587" s="285"/>
      <c r="CMS587" s="285"/>
      <c r="CMT587" s="285"/>
      <c r="CMU587" s="285"/>
      <c r="CMV587" s="285"/>
      <c r="CMW587" s="285"/>
      <c r="CMX587" s="285"/>
      <c r="CMY587" s="285"/>
      <c r="CMZ587" s="285"/>
      <c r="CNA587" s="285"/>
      <c r="CNB587" s="285"/>
      <c r="CNC587" s="285"/>
      <c r="CND587" s="285"/>
      <c r="CNE587" s="285"/>
      <c r="CNF587" s="285"/>
      <c r="CNG587" s="285"/>
      <c r="CNH587" s="285"/>
      <c r="CNI587" s="285"/>
      <c r="CNJ587" s="285"/>
      <c r="CNK587" s="285"/>
      <c r="CNL587" s="285"/>
      <c r="CNM587" s="285"/>
      <c r="CNN587" s="285"/>
      <c r="CNO587" s="285"/>
      <c r="CNP587" s="285"/>
      <c r="CNQ587" s="285"/>
      <c r="CNR587" s="285"/>
      <c r="CNS587" s="285"/>
      <c r="CNT587" s="285"/>
      <c r="CNU587" s="285"/>
      <c r="CNV587" s="285"/>
      <c r="CNW587" s="285"/>
      <c r="CNX587" s="285"/>
      <c r="CNY587" s="285"/>
      <c r="CNZ587" s="285"/>
      <c r="COA587" s="285"/>
      <c r="COB587" s="285"/>
      <c r="COC587" s="285"/>
      <c r="COD587" s="285"/>
      <c r="COE587" s="285"/>
      <c r="COF587" s="285"/>
      <c r="COG587" s="285"/>
      <c r="COH587" s="285"/>
      <c r="COI587" s="285"/>
      <c r="COJ587" s="285"/>
      <c r="COK587" s="285"/>
      <c r="COL587" s="285"/>
      <c r="COM587" s="285"/>
      <c r="CON587" s="285"/>
      <c r="COO587" s="285"/>
      <c r="COP587" s="285"/>
      <c r="COQ587" s="285"/>
      <c r="COR587" s="285"/>
      <c r="COS587" s="285"/>
      <c r="COT587" s="285"/>
      <c r="COU587" s="285"/>
      <c r="COV587" s="285"/>
      <c r="COW587" s="285"/>
      <c r="COX587" s="285"/>
      <c r="COY587" s="285"/>
      <c r="COZ587" s="285"/>
      <c r="CPA587" s="285"/>
      <c r="CPB587" s="285"/>
      <c r="CPC587" s="285"/>
      <c r="CPD587" s="285"/>
      <c r="CPE587" s="285"/>
      <c r="CPF587" s="285"/>
      <c r="CPG587" s="285"/>
      <c r="CPH587" s="285"/>
      <c r="CPI587" s="285"/>
      <c r="CPJ587" s="285"/>
      <c r="CPK587" s="285"/>
      <c r="CPL587" s="285"/>
      <c r="CPM587" s="285"/>
      <c r="CPN587" s="285"/>
      <c r="CPO587" s="285"/>
      <c r="CPP587" s="285"/>
      <c r="CPQ587" s="285"/>
      <c r="CPR587" s="285"/>
      <c r="CPS587" s="285"/>
      <c r="CPT587" s="285"/>
      <c r="CPU587" s="285"/>
      <c r="CPV587" s="285"/>
      <c r="CPW587" s="285"/>
      <c r="CPX587" s="285"/>
      <c r="CPY587" s="285"/>
      <c r="CPZ587" s="285"/>
      <c r="CQA587" s="285"/>
      <c r="CQB587" s="285"/>
      <c r="CQC587" s="285"/>
      <c r="CQD587" s="285"/>
      <c r="CQE587" s="285"/>
      <c r="CQF587" s="285"/>
      <c r="CQG587" s="285"/>
      <c r="CQH587" s="285"/>
      <c r="CQI587" s="285"/>
      <c r="CQJ587" s="285"/>
      <c r="CQK587" s="285"/>
      <c r="CQL587" s="285"/>
      <c r="CQM587" s="285"/>
      <c r="CQN587" s="285"/>
      <c r="CQO587" s="285"/>
      <c r="CQP587" s="285"/>
      <c r="CQQ587" s="285"/>
      <c r="CQR587" s="285"/>
      <c r="CQS587" s="285"/>
      <c r="CQT587" s="285"/>
      <c r="CQU587" s="285"/>
      <c r="CQV587" s="285"/>
      <c r="CQW587" s="285"/>
      <c r="CQX587" s="285"/>
      <c r="CQY587" s="285"/>
      <c r="CQZ587" s="285"/>
      <c r="CRA587" s="285"/>
      <c r="CRB587" s="285"/>
      <c r="CRC587" s="285"/>
      <c r="CRD587" s="285"/>
      <c r="CRE587" s="285"/>
      <c r="CRF587" s="285"/>
      <c r="CRG587" s="285"/>
      <c r="CRH587" s="285"/>
      <c r="CRI587" s="285"/>
      <c r="CRJ587" s="285"/>
      <c r="CRK587" s="285"/>
      <c r="CRL587" s="285"/>
      <c r="CRM587" s="285"/>
      <c r="CRN587" s="285"/>
      <c r="CRO587" s="285"/>
      <c r="CRP587" s="285"/>
      <c r="CRQ587" s="285"/>
      <c r="CRR587" s="285"/>
      <c r="CRS587" s="285"/>
      <c r="CRT587" s="285"/>
      <c r="CRU587" s="285"/>
      <c r="CRV587" s="285"/>
      <c r="CRW587" s="285"/>
      <c r="CRX587" s="285"/>
      <c r="CRY587" s="285"/>
      <c r="CRZ587" s="285"/>
      <c r="CSA587" s="285"/>
      <c r="CSB587" s="285"/>
      <c r="CSC587" s="285"/>
      <c r="CSD587" s="285"/>
      <c r="CSE587" s="285"/>
      <c r="CSF587" s="285"/>
      <c r="CSG587" s="285"/>
      <c r="CSH587" s="285"/>
      <c r="CSI587" s="285"/>
      <c r="CSJ587" s="285"/>
      <c r="CSK587" s="285"/>
      <c r="CSL587" s="285"/>
      <c r="CSM587" s="285"/>
      <c r="CSN587" s="285"/>
      <c r="CSO587" s="285"/>
      <c r="CSP587" s="285"/>
      <c r="CSQ587" s="285"/>
      <c r="CSR587" s="285"/>
      <c r="CSS587" s="285"/>
      <c r="CST587" s="285"/>
      <c r="CSU587" s="285"/>
      <c r="CSV587" s="285"/>
      <c r="CSW587" s="285"/>
      <c r="CSX587" s="285"/>
      <c r="CSY587" s="285"/>
      <c r="CSZ587" s="285"/>
      <c r="CTA587" s="285"/>
      <c r="CTB587" s="285"/>
      <c r="CTC587" s="285"/>
      <c r="CTD587" s="285"/>
      <c r="CTE587" s="285"/>
      <c r="CTF587" s="285"/>
      <c r="CTG587" s="285"/>
      <c r="CTH587" s="285"/>
      <c r="CTI587" s="285"/>
      <c r="CTJ587" s="285"/>
      <c r="CTK587" s="285"/>
      <c r="CTL587" s="285"/>
      <c r="CTM587" s="285"/>
      <c r="CTN587" s="285"/>
      <c r="CTO587" s="285"/>
      <c r="CTP587" s="285"/>
      <c r="CTQ587" s="285"/>
      <c r="CTR587" s="285"/>
      <c r="CTS587" s="285"/>
      <c r="CTT587" s="285"/>
      <c r="CTU587" s="285"/>
      <c r="CTV587" s="285"/>
      <c r="CTW587" s="285"/>
      <c r="CTX587" s="285"/>
      <c r="CTY587" s="285"/>
      <c r="CTZ587" s="285"/>
      <c r="CUA587" s="285"/>
      <c r="CUB587" s="285"/>
      <c r="CUC587" s="285"/>
      <c r="CUD587" s="285"/>
      <c r="CUE587" s="285"/>
      <c r="CUF587" s="285"/>
      <c r="CUG587" s="285"/>
      <c r="CUH587" s="285"/>
      <c r="CUI587" s="285"/>
      <c r="CUJ587" s="285"/>
      <c r="CUK587" s="285"/>
      <c r="CUL587" s="285"/>
      <c r="CUM587" s="285"/>
      <c r="CUN587" s="285"/>
      <c r="CUO587" s="285"/>
      <c r="CUP587" s="285"/>
      <c r="CUQ587" s="285"/>
      <c r="CUR587" s="285"/>
      <c r="CUS587" s="285"/>
      <c r="CUT587" s="285"/>
      <c r="CUU587" s="285"/>
      <c r="CUV587" s="285"/>
      <c r="CUW587" s="285"/>
      <c r="CUX587" s="285"/>
      <c r="CUY587" s="285"/>
      <c r="CUZ587" s="285"/>
      <c r="CVA587" s="285"/>
      <c r="CVB587" s="285"/>
      <c r="CVC587" s="285"/>
      <c r="CVD587" s="285"/>
      <c r="CVE587" s="285"/>
      <c r="CVF587" s="285"/>
      <c r="CVG587" s="285"/>
      <c r="CVH587" s="285"/>
      <c r="CVI587" s="285"/>
      <c r="CVJ587" s="285"/>
      <c r="CVK587" s="285"/>
      <c r="CVL587" s="285"/>
      <c r="CVM587" s="285"/>
      <c r="CVN587" s="285"/>
      <c r="CVO587" s="285"/>
      <c r="CVP587" s="285"/>
      <c r="CVQ587" s="285"/>
      <c r="CVR587" s="285"/>
      <c r="CVS587" s="285"/>
      <c r="CVT587" s="285"/>
      <c r="CVU587" s="285"/>
      <c r="CVV587" s="285"/>
      <c r="CVW587" s="285"/>
      <c r="CVX587" s="285"/>
      <c r="CVY587" s="285"/>
      <c r="CVZ587" s="285"/>
      <c r="CWA587" s="285"/>
      <c r="CWB587" s="285"/>
      <c r="CWC587" s="285"/>
      <c r="CWD587" s="285"/>
      <c r="CWE587" s="285"/>
      <c r="CWF587" s="285"/>
      <c r="CWG587" s="285"/>
      <c r="CWH587" s="285"/>
      <c r="CWI587" s="285"/>
      <c r="CWJ587" s="285"/>
      <c r="CWK587" s="285"/>
      <c r="CWL587" s="285"/>
      <c r="CWM587" s="285"/>
      <c r="CWN587" s="285"/>
      <c r="CWO587" s="285"/>
      <c r="CWP587" s="285"/>
      <c r="CWQ587" s="285"/>
      <c r="CWR587" s="285"/>
      <c r="CWS587" s="285"/>
      <c r="CWT587" s="285"/>
      <c r="CWU587" s="285"/>
      <c r="CWV587" s="285"/>
      <c r="CWW587" s="285"/>
      <c r="CWX587" s="285"/>
      <c r="CWY587" s="285"/>
      <c r="CWZ587" s="285"/>
      <c r="CXA587" s="285"/>
      <c r="CXB587" s="285"/>
      <c r="CXC587" s="285"/>
      <c r="CXD587" s="285"/>
      <c r="CXE587" s="285"/>
      <c r="CXF587" s="285"/>
      <c r="CXG587" s="285"/>
      <c r="CXH587" s="285"/>
      <c r="CXI587" s="285"/>
      <c r="CXJ587" s="285"/>
      <c r="CXK587" s="285"/>
      <c r="CXL587" s="285"/>
      <c r="CXM587" s="285"/>
      <c r="CXN587" s="285"/>
      <c r="CXO587" s="285"/>
      <c r="CXP587" s="285"/>
      <c r="CXQ587" s="285"/>
      <c r="CXR587" s="285"/>
      <c r="CXS587" s="285"/>
      <c r="CXT587" s="285"/>
      <c r="CXU587" s="285"/>
      <c r="CXV587" s="285"/>
      <c r="CXW587" s="285"/>
      <c r="CXX587" s="285"/>
      <c r="CXY587" s="285"/>
      <c r="CXZ587" s="285"/>
      <c r="CYA587" s="285"/>
      <c r="CYB587" s="285"/>
      <c r="CYC587" s="285"/>
      <c r="CYD587" s="285"/>
      <c r="CYE587" s="285"/>
      <c r="CYF587" s="285"/>
      <c r="CYG587" s="285"/>
      <c r="CYH587" s="285"/>
      <c r="CYI587" s="285"/>
      <c r="CYJ587" s="285"/>
      <c r="CYK587" s="285"/>
      <c r="CYL587" s="285"/>
      <c r="CYM587" s="285"/>
      <c r="CYN587" s="285"/>
      <c r="CYO587" s="285"/>
      <c r="CYP587" s="285"/>
      <c r="CYQ587" s="285"/>
      <c r="CYR587" s="285"/>
      <c r="CYS587" s="285"/>
      <c r="CYT587" s="285"/>
      <c r="CYU587" s="285"/>
      <c r="CYV587" s="285"/>
      <c r="CYW587" s="285"/>
      <c r="CYX587" s="285"/>
      <c r="CYY587" s="285"/>
      <c r="CYZ587" s="285"/>
      <c r="CZA587" s="285"/>
      <c r="CZB587" s="285"/>
      <c r="CZC587" s="285"/>
      <c r="CZD587" s="285"/>
      <c r="CZE587" s="285"/>
      <c r="CZF587" s="285"/>
      <c r="CZG587" s="285"/>
      <c r="CZH587" s="285"/>
      <c r="CZI587" s="285"/>
      <c r="CZJ587" s="285"/>
      <c r="CZK587" s="285"/>
      <c r="CZL587" s="285"/>
      <c r="CZM587" s="285"/>
      <c r="CZN587" s="285"/>
      <c r="CZO587" s="285"/>
      <c r="CZP587" s="285"/>
      <c r="CZQ587" s="285"/>
      <c r="CZR587" s="285"/>
      <c r="CZS587" s="285"/>
      <c r="CZT587" s="285"/>
      <c r="CZU587" s="285"/>
      <c r="CZV587" s="285"/>
      <c r="CZW587" s="285"/>
      <c r="CZX587" s="285"/>
      <c r="CZY587" s="285"/>
      <c r="CZZ587" s="285"/>
      <c r="DAA587" s="285"/>
      <c r="DAB587" s="285"/>
      <c r="DAC587" s="285"/>
      <c r="DAD587" s="285"/>
      <c r="DAE587" s="285"/>
      <c r="DAF587" s="285"/>
      <c r="DAG587" s="285"/>
      <c r="DAH587" s="285"/>
      <c r="DAI587" s="285"/>
      <c r="DAJ587" s="285"/>
      <c r="DAK587" s="285"/>
      <c r="DAL587" s="285"/>
      <c r="DAM587" s="285"/>
      <c r="DAN587" s="285"/>
      <c r="DAO587" s="285"/>
      <c r="DAP587" s="285"/>
      <c r="DAQ587" s="285"/>
      <c r="DAR587" s="285"/>
      <c r="DAS587" s="285"/>
      <c r="DAT587" s="285"/>
      <c r="DAU587" s="285"/>
      <c r="DAV587" s="285"/>
      <c r="DAW587" s="285"/>
      <c r="DAX587" s="285"/>
      <c r="DAY587" s="285"/>
      <c r="DAZ587" s="285"/>
      <c r="DBA587" s="285"/>
      <c r="DBB587" s="285"/>
      <c r="DBC587" s="285"/>
      <c r="DBD587" s="285"/>
      <c r="DBE587" s="285"/>
      <c r="DBF587" s="285"/>
      <c r="DBG587" s="285"/>
      <c r="DBH587" s="285"/>
      <c r="DBI587" s="285"/>
      <c r="DBJ587" s="285"/>
      <c r="DBK587" s="285"/>
      <c r="DBL587" s="285"/>
      <c r="DBM587" s="285"/>
      <c r="DBN587" s="285"/>
      <c r="DBO587" s="285"/>
      <c r="DBP587" s="285"/>
      <c r="DBQ587" s="285"/>
      <c r="DBR587" s="285"/>
      <c r="DBS587" s="285"/>
      <c r="DBT587" s="285"/>
      <c r="DBU587" s="285"/>
      <c r="DBV587" s="285"/>
      <c r="DBW587" s="285"/>
      <c r="DBX587" s="285"/>
      <c r="DBY587" s="285"/>
      <c r="DBZ587" s="285"/>
      <c r="DCA587" s="285"/>
      <c r="DCB587" s="285"/>
      <c r="DCC587" s="285"/>
      <c r="DCD587" s="285"/>
      <c r="DCE587" s="285"/>
      <c r="DCF587" s="285"/>
      <c r="DCG587" s="285"/>
      <c r="DCH587" s="285"/>
      <c r="DCI587" s="285"/>
      <c r="DCJ587" s="285"/>
      <c r="DCK587" s="285"/>
      <c r="DCL587" s="285"/>
      <c r="DCM587" s="285"/>
      <c r="DCN587" s="285"/>
      <c r="DCO587" s="285"/>
      <c r="DCP587" s="285"/>
      <c r="DCQ587" s="285"/>
      <c r="DCR587" s="285"/>
      <c r="DCS587" s="285"/>
      <c r="DCT587" s="285"/>
      <c r="DCU587" s="285"/>
      <c r="DCV587" s="285"/>
      <c r="DCW587" s="285"/>
      <c r="DCX587" s="285"/>
      <c r="DCY587" s="285"/>
      <c r="DCZ587" s="285"/>
      <c r="DDA587" s="285"/>
      <c r="DDB587" s="285"/>
      <c r="DDC587" s="285"/>
      <c r="DDD587" s="285"/>
      <c r="DDE587" s="285"/>
      <c r="DDF587" s="285"/>
      <c r="DDG587" s="285"/>
      <c r="DDH587" s="285"/>
      <c r="DDI587" s="285"/>
      <c r="DDJ587" s="285"/>
      <c r="DDK587" s="285"/>
      <c r="DDL587" s="285"/>
      <c r="DDM587" s="285"/>
      <c r="DDN587" s="285"/>
      <c r="DDO587" s="285"/>
      <c r="DDP587" s="285"/>
      <c r="DDQ587" s="285"/>
      <c r="DDR587" s="285"/>
      <c r="DDS587" s="285"/>
      <c r="DDT587" s="285"/>
      <c r="DDU587" s="285"/>
      <c r="DDV587" s="285"/>
      <c r="DDW587" s="285"/>
      <c r="DDX587" s="285"/>
      <c r="DDY587" s="285"/>
      <c r="DDZ587" s="285"/>
      <c r="DEA587" s="285"/>
      <c r="DEB587" s="285"/>
      <c r="DEC587" s="285"/>
      <c r="DED587" s="285"/>
      <c r="DEE587" s="285"/>
      <c r="DEF587" s="285"/>
      <c r="DEG587" s="285"/>
      <c r="DEH587" s="285"/>
      <c r="DEI587" s="285"/>
      <c r="DEJ587" s="285"/>
      <c r="DEK587" s="285"/>
      <c r="DEL587" s="285"/>
      <c r="DEM587" s="285"/>
      <c r="DEN587" s="285"/>
      <c r="DEO587" s="285"/>
      <c r="DEP587" s="285"/>
      <c r="DEQ587" s="285"/>
      <c r="DER587" s="285"/>
      <c r="DES587" s="285"/>
      <c r="DET587" s="285"/>
      <c r="DEU587" s="285"/>
      <c r="DEV587" s="285"/>
      <c r="DEW587" s="285"/>
      <c r="DEX587" s="285"/>
      <c r="DEY587" s="285"/>
      <c r="DEZ587" s="285"/>
      <c r="DFA587" s="285"/>
      <c r="DFB587" s="285"/>
      <c r="DFC587" s="285"/>
      <c r="DFD587" s="285"/>
      <c r="DFE587" s="285"/>
      <c r="DFF587" s="285"/>
      <c r="DFG587" s="285"/>
      <c r="DFH587" s="285"/>
      <c r="DFI587" s="285"/>
      <c r="DFJ587" s="285"/>
      <c r="DFK587" s="285"/>
      <c r="DFL587" s="285"/>
      <c r="DFM587" s="285"/>
      <c r="DFN587" s="285"/>
      <c r="DFO587" s="285"/>
      <c r="DFP587" s="285"/>
      <c r="DFQ587" s="285"/>
      <c r="DFR587" s="285"/>
      <c r="DFS587" s="285"/>
      <c r="DFT587" s="285"/>
      <c r="DFU587" s="285"/>
      <c r="DFV587" s="285"/>
      <c r="DFW587" s="285"/>
      <c r="DFX587" s="285"/>
      <c r="DFY587" s="285"/>
      <c r="DFZ587" s="285"/>
      <c r="DGA587" s="285"/>
      <c r="DGB587" s="285"/>
      <c r="DGC587" s="285"/>
      <c r="DGD587" s="285"/>
      <c r="DGE587" s="285"/>
      <c r="DGF587" s="285"/>
      <c r="DGG587" s="285"/>
      <c r="DGH587" s="285"/>
      <c r="DGI587" s="285"/>
      <c r="DGJ587" s="285"/>
      <c r="DGK587" s="285"/>
      <c r="DGL587" s="285"/>
      <c r="DGM587" s="285"/>
      <c r="DGN587" s="285"/>
      <c r="DGO587" s="285"/>
      <c r="DGP587" s="285"/>
      <c r="DGQ587" s="285"/>
      <c r="DGR587" s="285"/>
      <c r="DGS587" s="285"/>
      <c r="DGT587" s="285"/>
      <c r="DGU587" s="285"/>
      <c r="DGV587" s="285"/>
      <c r="DGW587" s="285"/>
      <c r="DGX587" s="285"/>
      <c r="DGY587" s="285"/>
      <c r="DGZ587" s="285"/>
      <c r="DHA587" s="285"/>
      <c r="DHB587" s="285"/>
      <c r="DHC587" s="285"/>
      <c r="DHD587" s="285"/>
      <c r="DHE587" s="285"/>
      <c r="DHF587" s="285"/>
      <c r="DHG587" s="285"/>
      <c r="DHH587" s="285"/>
      <c r="DHI587" s="285"/>
      <c r="DHJ587" s="285"/>
      <c r="DHK587" s="285"/>
      <c r="DHL587" s="285"/>
      <c r="DHM587" s="285"/>
      <c r="DHN587" s="285"/>
      <c r="DHO587" s="285"/>
      <c r="DHP587" s="285"/>
      <c r="DHQ587" s="285"/>
      <c r="DHR587" s="285"/>
      <c r="DHS587" s="285"/>
      <c r="DHT587" s="285"/>
      <c r="DHU587" s="285"/>
      <c r="DHV587" s="285"/>
      <c r="DHW587" s="285"/>
      <c r="DHX587" s="285"/>
      <c r="DHY587" s="285"/>
      <c r="DHZ587" s="285"/>
      <c r="DIA587" s="285"/>
      <c r="DIB587" s="285"/>
      <c r="DIC587" s="285"/>
      <c r="DID587" s="285"/>
      <c r="DIE587" s="285"/>
      <c r="DIF587" s="285"/>
      <c r="DIG587" s="285"/>
      <c r="DIH587" s="285"/>
      <c r="DII587" s="285"/>
      <c r="DIJ587" s="285"/>
      <c r="DIK587" s="285"/>
      <c r="DIL587" s="285"/>
      <c r="DIM587" s="285"/>
      <c r="DIN587" s="285"/>
      <c r="DIO587" s="285"/>
      <c r="DIP587" s="285"/>
      <c r="DIQ587" s="285"/>
      <c r="DIR587" s="285"/>
      <c r="DIS587" s="285"/>
      <c r="DIT587" s="285"/>
      <c r="DIU587" s="285"/>
      <c r="DIV587" s="285"/>
      <c r="DIW587" s="285"/>
      <c r="DIX587" s="285"/>
      <c r="DIY587" s="285"/>
      <c r="DIZ587" s="285"/>
      <c r="DJA587" s="285"/>
      <c r="DJB587" s="285"/>
      <c r="DJC587" s="285"/>
      <c r="DJD587" s="285"/>
      <c r="DJE587" s="285"/>
      <c r="DJF587" s="285"/>
      <c r="DJG587" s="285"/>
      <c r="DJH587" s="285"/>
      <c r="DJI587" s="285"/>
      <c r="DJJ587" s="285"/>
      <c r="DJK587" s="285"/>
      <c r="DJL587" s="285"/>
      <c r="DJM587" s="285"/>
      <c r="DJN587" s="285"/>
      <c r="DJO587" s="285"/>
      <c r="DJP587" s="285"/>
      <c r="DJQ587" s="285"/>
      <c r="DJR587" s="285"/>
      <c r="DJS587" s="285"/>
      <c r="DJT587" s="285"/>
      <c r="DJU587" s="285"/>
      <c r="DJV587" s="285"/>
      <c r="DJW587" s="285"/>
      <c r="DJX587" s="285"/>
      <c r="DJY587" s="285"/>
      <c r="DJZ587" s="285"/>
      <c r="DKA587" s="285"/>
      <c r="DKB587" s="285"/>
      <c r="DKC587" s="285"/>
      <c r="DKD587" s="285"/>
      <c r="DKE587" s="285"/>
      <c r="DKF587" s="285"/>
      <c r="DKG587" s="285"/>
      <c r="DKH587" s="285"/>
      <c r="DKI587" s="285"/>
      <c r="DKJ587" s="285"/>
      <c r="DKK587" s="285"/>
      <c r="DKL587" s="285"/>
      <c r="DKM587" s="285"/>
      <c r="DKN587" s="285"/>
      <c r="DKO587" s="285"/>
      <c r="DKP587" s="285"/>
      <c r="DKQ587" s="285"/>
      <c r="DKR587" s="285"/>
      <c r="DKS587" s="285"/>
      <c r="DKT587" s="285"/>
      <c r="DKU587" s="285"/>
      <c r="DKV587" s="285"/>
      <c r="DKW587" s="285"/>
      <c r="DKX587" s="285"/>
      <c r="DKY587" s="285"/>
      <c r="DKZ587" s="285"/>
      <c r="DLA587" s="285"/>
      <c r="DLB587" s="285"/>
      <c r="DLC587" s="285"/>
      <c r="DLD587" s="285"/>
      <c r="DLE587" s="285"/>
      <c r="DLF587" s="285"/>
      <c r="DLG587" s="285"/>
      <c r="DLH587" s="285"/>
      <c r="DLI587" s="285"/>
      <c r="DLJ587" s="285"/>
      <c r="DLK587" s="285"/>
      <c r="DLL587" s="285"/>
      <c r="DLM587" s="285"/>
      <c r="DLN587" s="285"/>
      <c r="DLO587" s="285"/>
      <c r="DLP587" s="285"/>
      <c r="DLQ587" s="285"/>
      <c r="DLR587" s="285"/>
      <c r="DLS587" s="285"/>
      <c r="DLT587" s="285"/>
      <c r="DLU587" s="285"/>
      <c r="DLV587" s="285"/>
      <c r="DLW587" s="285"/>
      <c r="DLX587" s="285"/>
      <c r="DLY587" s="285"/>
      <c r="DLZ587" s="285"/>
      <c r="DMA587" s="285"/>
      <c r="DMB587" s="285"/>
      <c r="DMC587" s="285"/>
      <c r="DMD587" s="285"/>
      <c r="DME587" s="285"/>
      <c r="DMF587" s="285"/>
      <c r="DMG587" s="285"/>
      <c r="DMH587" s="285"/>
      <c r="DMI587" s="285"/>
      <c r="DMJ587" s="285"/>
      <c r="DMK587" s="285"/>
      <c r="DML587" s="285"/>
      <c r="DMM587" s="285"/>
      <c r="DMN587" s="285"/>
      <c r="DMO587" s="285"/>
      <c r="DMP587" s="285"/>
      <c r="DMQ587" s="285"/>
      <c r="DMR587" s="285"/>
      <c r="DMS587" s="285"/>
      <c r="DMT587" s="285"/>
      <c r="DMU587" s="285"/>
      <c r="DMV587" s="285"/>
      <c r="DMW587" s="285"/>
      <c r="DMX587" s="285"/>
      <c r="DMY587" s="285"/>
      <c r="DMZ587" s="285"/>
      <c r="DNA587" s="285"/>
      <c r="DNB587" s="285"/>
      <c r="DNC587" s="285"/>
      <c r="DND587" s="285"/>
      <c r="DNE587" s="285"/>
      <c r="DNF587" s="285"/>
      <c r="DNG587" s="285"/>
      <c r="DNH587" s="285"/>
      <c r="DNI587" s="285"/>
      <c r="DNJ587" s="285"/>
      <c r="DNK587" s="285"/>
      <c r="DNL587" s="285"/>
      <c r="DNM587" s="285"/>
      <c r="DNN587" s="285"/>
      <c r="DNO587" s="285"/>
      <c r="DNP587" s="285"/>
      <c r="DNQ587" s="285"/>
      <c r="DNR587" s="285"/>
      <c r="DNS587" s="285"/>
      <c r="DNT587" s="285"/>
      <c r="DNU587" s="285"/>
      <c r="DNV587" s="285"/>
      <c r="DNW587" s="285"/>
      <c r="DNX587" s="285"/>
      <c r="DNY587" s="285"/>
      <c r="DNZ587" s="285"/>
      <c r="DOA587" s="285"/>
      <c r="DOB587" s="285"/>
      <c r="DOC587" s="285"/>
      <c r="DOD587" s="285"/>
      <c r="DOE587" s="285"/>
      <c r="DOF587" s="285"/>
      <c r="DOG587" s="285"/>
      <c r="DOH587" s="285"/>
      <c r="DOI587" s="285"/>
      <c r="DOJ587" s="285"/>
      <c r="DOK587" s="285"/>
      <c r="DOL587" s="285"/>
      <c r="DOM587" s="285"/>
      <c r="DON587" s="285"/>
      <c r="DOO587" s="285"/>
      <c r="DOP587" s="285"/>
      <c r="DOQ587" s="285"/>
      <c r="DOR587" s="285"/>
      <c r="DOS587" s="285"/>
      <c r="DOT587" s="285"/>
      <c r="DOU587" s="285"/>
      <c r="DOV587" s="285"/>
      <c r="DOW587" s="285"/>
      <c r="DOX587" s="285"/>
      <c r="DOY587" s="285"/>
      <c r="DOZ587" s="285"/>
      <c r="DPA587" s="285"/>
      <c r="DPB587" s="285"/>
      <c r="DPC587" s="285"/>
      <c r="DPD587" s="285"/>
      <c r="DPE587" s="285"/>
      <c r="DPF587" s="285"/>
      <c r="DPG587" s="285"/>
      <c r="DPH587" s="285"/>
      <c r="DPI587" s="285"/>
      <c r="DPJ587" s="285"/>
      <c r="DPK587" s="285"/>
      <c r="DPL587" s="285"/>
      <c r="DPM587" s="285"/>
      <c r="DPN587" s="285"/>
      <c r="DPO587" s="285"/>
      <c r="DPP587" s="285"/>
      <c r="DPQ587" s="285"/>
      <c r="DPR587" s="285"/>
      <c r="DPS587" s="285"/>
      <c r="DPT587" s="285"/>
      <c r="DPU587" s="285"/>
      <c r="DPV587" s="285"/>
      <c r="DPW587" s="285"/>
      <c r="DPX587" s="285"/>
      <c r="DPY587" s="285"/>
      <c r="DPZ587" s="285"/>
      <c r="DQA587" s="285"/>
      <c r="DQB587" s="285"/>
      <c r="DQC587" s="285"/>
      <c r="DQD587" s="285"/>
      <c r="DQE587" s="285"/>
      <c r="DQF587" s="285"/>
      <c r="DQG587" s="285"/>
      <c r="DQH587" s="285"/>
      <c r="DQI587" s="285"/>
      <c r="DQJ587" s="285"/>
      <c r="DQK587" s="285"/>
      <c r="DQL587" s="285"/>
      <c r="DQM587" s="285"/>
      <c r="DQN587" s="285"/>
      <c r="DQO587" s="285"/>
      <c r="DQP587" s="285"/>
      <c r="DQQ587" s="285"/>
      <c r="DQR587" s="285"/>
      <c r="DQS587" s="285"/>
      <c r="DQT587" s="285"/>
      <c r="DQU587" s="285"/>
      <c r="DQV587" s="285"/>
      <c r="DQW587" s="285"/>
      <c r="DQX587" s="285"/>
      <c r="DQY587" s="285"/>
      <c r="DQZ587" s="285"/>
      <c r="DRA587" s="285"/>
      <c r="DRB587" s="285"/>
      <c r="DRC587" s="285"/>
      <c r="DRD587" s="285"/>
      <c r="DRE587" s="285"/>
      <c r="DRF587" s="285"/>
      <c r="DRG587" s="285"/>
      <c r="DRH587" s="285"/>
      <c r="DRI587" s="285"/>
      <c r="DRJ587" s="285"/>
      <c r="DRK587" s="285"/>
      <c r="DRL587" s="285"/>
      <c r="DRM587" s="285"/>
      <c r="DRN587" s="285"/>
      <c r="DRO587" s="285"/>
      <c r="DRP587" s="285"/>
      <c r="DRQ587" s="285"/>
      <c r="DRR587" s="285"/>
      <c r="DRS587" s="285"/>
      <c r="DRT587" s="285"/>
      <c r="DRU587" s="285"/>
      <c r="DRV587" s="285"/>
      <c r="DRW587" s="285"/>
      <c r="DRX587" s="285"/>
      <c r="DRY587" s="285"/>
      <c r="DRZ587" s="285"/>
      <c r="DSA587" s="285"/>
      <c r="DSB587" s="285"/>
      <c r="DSC587" s="285"/>
      <c r="DSD587" s="285"/>
      <c r="DSE587" s="285"/>
      <c r="DSF587" s="285"/>
      <c r="DSG587" s="285"/>
      <c r="DSH587" s="285"/>
      <c r="DSI587" s="285"/>
      <c r="DSJ587" s="285"/>
      <c r="DSK587" s="285"/>
      <c r="DSL587" s="285"/>
      <c r="DSM587" s="285"/>
      <c r="DSN587" s="285"/>
      <c r="DSO587" s="285"/>
      <c r="DSP587" s="285"/>
      <c r="DSQ587" s="285"/>
      <c r="DSR587" s="285"/>
      <c r="DSS587" s="285"/>
      <c r="DST587" s="285"/>
      <c r="DSU587" s="285"/>
      <c r="DSV587" s="285"/>
      <c r="DSW587" s="285"/>
      <c r="DSX587" s="285"/>
      <c r="DSY587" s="285"/>
      <c r="DSZ587" s="285"/>
      <c r="DTA587" s="285"/>
      <c r="DTB587" s="285"/>
      <c r="DTC587" s="285"/>
      <c r="DTD587" s="285"/>
      <c r="DTE587" s="285"/>
      <c r="DTF587" s="285"/>
      <c r="DTG587" s="285"/>
      <c r="DTH587" s="285"/>
      <c r="DTI587" s="285"/>
      <c r="DTJ587" s="285"/>
      <c r="DTK587" s="285"/>
      <c r="DTL587" s="285"/>
      <c r="DTM587" s="285"/>
      <c r="DTN587" s="285"/>
      <c r="DTO587" s="285"/>
      <c r="DTP587" s="285"/>
      <c r="DTQ587" s="285"/>
      <c r="DTR587" s="285"/>
      <c r="DTS587" s="285"/>
      <c r="DTT587" s="285"/>
      <c r="DTU587" s="285"/>
      <c r="DTV587" s="285"/>
      <c r="DTW587" s="285"/>
      <c r="DTX587" s="285"/>
      <c r="DTY587" s="285"/>
      <c r="DTZ587" s="285"/>
      <c r="DUA587" s="285"/>
      <c r="DUB587" s="285"/>
      <c r="DUC587" s="285"/>
      <c r="DUD587" s="285"/>
      <c r="DUE587" s="285"/>
      <c r="DUF587" s="285"/>
      <c r="DUG587" s="285"/>
      <c r="DUH587" s="285"/>
      <c r="DUI587" s="285"/>
      <c r="DUJ587" s="285"/>
      <c r="DUK587" s="285"/>
      <c r="DUL587" s="285"/>
      <c r="DUM587" s="285"/>
      <c r="DUN587" s="285"/>
      <c r="DUO587" s="285"/>
      <c r="DUP587" s="285"/>
      <c r="DUQ587" s="285"/>
      <c r="DUR587" s="285"/>
      <c r="DUS587" s="285"/>
      <c r="DUT587" s="285"/>
      <c r="DUU587" s="285"/>
      <c r="DUV587" s="285"/>
      <c r="DUW587" s="285"/>
      <c r="DUX587" s="285"/>
      <c r="DUY587" s="285"/>
      <c r="DUZ587" s="285"/>
      <c r="DVA587" s="285"/>
      <c r="DVB587" s="285"/>
      <c r="DVC587" s="285"/>
      <c r="DVD587" s="285"/>
      <c r="DVE587" s="285"/>
      <c r="DVF587" s="285"/>
      <c r="DVG587" s="285"/>
      <c r="DVH587" s="285"/>
      <c r="DVI587" s="285"/>
      <c r="DVJ587" s="285"/>
      <c r="DVK587" s="285"/>
      <c r="DVL587" s="285"/>
      <c r="DVM587" s="285"/>
      <c r="DVN587" s="285"/>
      <c r="DVO587" s="285"/>
      <c r="DVP587" s="285"/>
      <c r="DVQ587" s="285"/>
      <c r="DVR587" s="285"/>
      <c r="DVS587" s="285"/>
      <c r="DVT587" s="285"/>
      <c r="DVU587" s="285"/>
      <c r="DVV587" s="285"/>
      <c r="DVW587" s="285"/>
      <c r="DVX587" s="285"/>
      <c r="DVY587" s="285"/>
      <c r="DVZ587" s="285"/>
      <c r="DWA587" s="285"/>
      <c r="DWB587" s="285"/>
      <c r="DWC587" s="285"/>
      <c r="DWD587" s="285"/>
      <c r="DWE587" s="285"/>
      <c r="DWF587" s="285"/>
      <c r="DWG587" s="285"/>
      <c r="DWH587" s="285"/>
      <c r="DWI587" s="285"/>
      <c r="DWJ587" s="285"/>
      <c r="DWK587" s="285"/>
      <c r="DWL587" s="285"/>
      <c r="DWM587" s="285"/>
      <c r="DWN587" s="285"/>
      <c r="DWO587" s="285"/>
      <c r="DWP587" s="285"/>
      <c r="DWQ587" s="285"/>
      <c r="DWR587" s="285"/>
      <c r="DWS587" s="285"/>
      <c r="DWT587" s="285"/>
      <c r="DWU587" s="285"/>
      <c r="DWV587" s="285"/>
      <c r="DWW587" s="285"/>
      <c r="DWX587" s="285"/>
      <c r="DWY587" s="285"/>
      <c r="DWZ587" s="285"/>
      <c r="DXA587" s="285"/>
      <c r="DXB587" s="285"/>
      <c r="DXC587" s="285"/>
      <c r="DXD587" s="285"/>
      <c r="DXE587" s="285"/>
      <c r="DXF587" s="285"/>
      <c r="DXG587" s="285"/>
      <c r="DXH587" s="285"/>
      <c r="DXI587" s="285"/>
      <c r="DXJ587" s="285"/>
      <c r="DXK587" s="285"/>
      <c r="DXL587" s="285"/>
      <c r="DXM587" s="285"/>
      <c r="DXN587" s="285"/>
      <c r="DXO587" s="285"/>
      <c r="DXP587" s="285"/>
      <c r="DXQ587" s="285"/>
      <c r="DXR587" s="285"/>
      <c r="DXS587" s="285"/>
      <c r="DXT587" s="285"/>
      <c r="DXU587" s="285"/>
      <c r="DXV587" s="285"/>
      <c r="DXW587" s="285"/>
      <c r="DXX587" s="285"/>
      <c r="DXY587" s="285"/>
      <c r="DXZ587" s="285"/>
      <c r="DYA587" s="285"/>
      <c r="DYB587" s="285"/>
      <c r="DYC587" s="285"/>
      <c r="DYD587" s="285"/>
      <c r="DYE587" s="285"/>
      <c r="DYF587" s="285"/>
      <c r="DYG587" s="285"/>
      <c r="DYH587" s="285"/>
      <c r="DYI587" s="285"/>
      <c r="DYJ587" s="285"/>
      <c r="DYK587" s="285"/>
      <c r="DYL587" s="285"/>
      <c r="DYM587" s="285"/>
      <c r="DYN587" s="285"/>
      <c r="DYO587" s="285"/>
      <c r="DYP587" s="285"/>
      <c r="DYQ587" s="285"/>
      <c r="DYR587" s="285"/>
      <c r="DYS587" s="285"/>
      <c r="DYT587" s="285"/>
      <c r="DYU587" s="285"/>
      <c r="DYV587" s="285"/>
      <c r="DYW587" s="285"/>
      <c r="DYX587" s="285"/>
      <c r="DYY587" s="285"/>
      <c r="DYZ587" s="285"/>
      <c r="DZA587" s="285"/>
      <c r="DZB587" s="285"/>
      <c r="DZC587" s="285"/>
      <c r="DZD587" s="285"/>
      <c r="DZE587" s="285"/>
      <c r="DZF587" s="285"/>
      <c r="DZG587" s="285"/>
      <c r="DZH587" s="285"/>
      <c r="DZI587" s="285"/>
      <c r="DZJ587" s="285"/>
      <c r="DZK587" s="285"/>
      <c r="DZL587" s="285"/>
      <c r="DZM587" s="285"/>
      <c r="DZN587" s="285"/>
      <c r="DZO587" s="285"/>
      <c r="DZP587" s="285"/>
      <c r="DZQ587" s="285"/>
      <c r="DZR587" s="285"/>
      <c r="DZS587" s="285"/>
      <c r="DZT587" s="285"/>
      <c r="DZU587" s="285"/>
      <c r="DZV587" s="285"/>
      <c r="DZW587" s="285"/>
      <c r="DZX587" s="285"/>
      <c r="DZY587" s="285"/>
      <c r="DZZ587" s="285"/>
      <c r="EAA587" s="285"/>
      <c r="EAB587" s="285"/>
      <c r="EAC587" s="285"/>
      <c r="EAD587" s="285"/>
      <c r="EAE587" s="285"/>
      <c r="EAF587" s="285"/>
      <c r="EAG587" s="285"/>
      <c r="EAH587" s="285"/>
      <c r="EAI587" s="285"/>
      <c r="EAJ587" s="285"/>
      <c r="EAK587" s="285"/>
      <c r="EAL587" s="285"/>
      <c r="EAM587" s="285"/>
      <c r="EAN587" s="285"/>
      <c r="EAO587" s="285"/>
      <c r="EAP587" s="285"/>
      <c r="EAQ587" s="285"/>
      <c r="EAR587" s="285"/>
      <c r="EAS587" s="285"/>
      <c r="EAT587" s="285"/>
      <c r="EAU587" s="285"/>
      <c r="EAV587" s="285"/>
      <c r="EAW587" s="285"/>
      <c r="EAX587" s="285"/>
      <c r="EAY587" s="285"/>
      <c r="EAZ587" s="285"/>
      <c r="EBA587" s="285"/>
      <c r="EBB587" s="285"/>
      <c r="EBC587" s="285"/>
      <c r="EBD587" s="285"/>
      <c r="EBE587" s="285"/>
      <c r="EBF587" s="285"/>
      <c r="EBG587" s="285"/>
      <c r="EBH587" s="285"/>
      <c r="EBI587" s="285"/>
      <c r="EBJ587" s="285"/>
      <c r="EBK587" s="285"/>
      <c r="EBL587" s="285"/>
      <c r="EBM587" s="285"/>
      <c r="EBN587" s="285"/>
      <c r="EBO587" s="285"/>
      <c r="EBP587" s="285"/>
      <c r="EBQ587" s="285"/>
      <c r="EBR587" s="285"/>
      <c r="EBS587" s="285"/>
      <c r="EBT587" s="285"/>
      <c r="EBU587" s="285"/>
      <c r="EBV587" s="285"/>
      <c r="EBW587" s="285"/>
      <c r="EBX587" s="285"/>
      <c r="EBY587" s="285"/>
      <c r="EBZ587" s="285"/>
      <c r="ECA587" s="285"/>
      <c r="ECB587" s="285"/>
      <c r="ECC587" s="285"/>
      <c r="ECD587" s="285"/>
      <c r="ECE587" s="285"/>
      <c r="ECF587" s="285"/>
      <c r="ECG587" s="285"/>
      <c r="ECH587" s="285"/>
      <c r="ECI587" s="285"/>
      <c r="ECJ587" s="285"/>
      <c r="ECK587" s="285"/>
      <c r="ECL587" s="285"/>
      <c r="ECM587" s="285"/>
      <c r="ECN587" s="285"/>
      <c r="ECO587" s="285"/>
      <c r="ECP587" s="285"/>
      <c r="ECQ587" s="285"/>
      <c r="ECR587" s="285"/>
      <c r="ECS587" s="285"/>
      <c r="ECT587" s="285"/>
      <c r="ECU587" s="285"/>
      <c r="ECV587" s="285"/>
      <c r="ECW587" s="285"/>
      <c r="ECX587" s="285"/>
      <c r="ECY587" s="285"/>
      <c r="ECZ587" s="285"/>
      <c r="EDA587" s="285"/>
      <c r="EDB587" s="285"/>
      <c r="EDC587" s="285"/>
      <c r="EDD587" s="285"/>
      <c r="EDE587" s="285"/>
      <c r="EDF587" s="285"/>
      <c r="EDG587" s="285"/>
      <c r="EDH587" s="285"/>
      <c r="EDI587" s="285"/>
      <c r="EDJ587" s="285"/>
      <c r="EDK587" s="285"/>
      <c r="EDL587" s="285"/>
      <c r="EDM587" s="285"/>
      <c r="EDN587" s="285"/>
      <c r="EDO587" s="285"/>
      <c r="EDP587" s="285"/>
      <c r="EDQ587" s="285"/>
      <c r="EDR587" s="285"/>
      <c r="EDS587" s="285"/>
      <c r="EDT587" s="285"/>
      <c r="EDU587" s="285"/>
      <c r="EDV587" s="285"/>
      <c r="EDW587" s="285"/>
      <c r="EDX587" s="285"/>
      <c r="EDY587" s="285"/>
      <c r="EDZ587" s="285"/>
      <c r="EEA587" s="285"/>
      <c r="EEB587" s="285"/>
      <c r="EEC587" s="285"/>
      <c r="EED587" s="285"/>
      <c r="EEE587" s="285"/>
      <c r="EEF587" s="285"/>
      <c r="EEG587" s="285"/>
      <c r="EEH587" s="285"/>
      <c r="EEI587" s="285"/>
      <c r="EEJ587" s="285"/>
      <c r="EEK587" s="285"/>
      <c r="EEL587" s="285"/>
      <c r="EEM587" s="285"/>
      <c r="EEN587" s="285"/>
      <c r="EEO587" s="285"/>
      <c r="EEP587" s="285"/>
      <c r="EEQ587" s="285"/>
      <c r="EER587" s="285"/>
      <c r="EES587" s="285"/>
      <c r="EET587" s="285"/>
      <c r="EEU587" s="285"/>
      <c r="EEV587" s="285"/>
      <c r="EEW587" s="285"/>
      <c r="EEX587" s="285"/>
      <c r="EEY587" s="285"/>
      <c r="EEZ587" s="285"/>
      <c r="EFA587" s="285"/>
      <c r="EFB587" s="285"/>
      <c r="EFC587" s="285"/>
      <c r="EFD587" s="285"/>
      <c r="EFE587" s="285"/>
      <c r="EFF587" s="285"/>
      <c r="EFG587" s="285"/>
      <c r="EFH587" s="285"/>
      <c r="EFI587" s="285"/>
      <c r="EFJ587" s="285"/>
      <c r="EFK587" s="285"/>
      <c r="EFL587" s="285"/>
      <c r="EFM587" s="285"/>
      <c r="EFN587" s="285"/>
      <c r="EFO587" s="285"/>
      <c r="EFP587" s="285"/>
      <c r="EFQ587" s="285"/>
      <c r="EFR587" s="285"/>
      <c r="EFS587" s="285"/>
      <c r="EFT587" s="285"/>
      <c r="EFU587" s="285"/>
      <c r="EFV587" s="285"/>
      <c r="EFW587" s="285"/>
      <c r="EFX587" s="285"/>
      <c r="EFY587" s="285"/>
      <c r="EFZ587" s="285"/>
      <c r="EGA587" s="285"/>
      <c r="EGB587" s="285"/>
      <c r="EGC587" s="285"/>
      <c r="EGD587" s="285"/>
      <c r="EGE587" s="285"/>
      <c r="EGF587" s="285"/>
      <c r="EGG587" s="285"/>
      <c r="EGH587" s="285"/>
      <c r="EGI587" s="285"/>
      <c r="EGJ587" s="285"/>
      <c r="EGK587" s="285"/>
      <c r="EGL587" s="285"/>
      <c r="EGM587" s="285"/>
      <c r="EGN587" s="285"/>
      <c r="EGO587" s="285"/>
      <c r="EGP587" s="285"/>
      <c r="EGQ587" s="285"/>
      <c r="EGR587" s="285"/>
      <c r="EGS587" s="285"/>
      <c r="EGT587" s="285"/>
      <c r="EGU587" s="285"/>
      <c r="EGV587" s="285"/>
      <c r="EGW587" s="285"/>
      <c r="EGX587" s="285"/>
      <c r="EGY587" s="285"/>
      <c r="EGZ587" s="285"/>
      <c r="EHA587" s="285"/>
      <c r="EHB587" s="285"/>
      <c r="EHC587" s="285"/>
      <c r="EHD587" s="285"/>
      <c r="EHE587" s="285"/>
      <c r="EHF587" s="285"/>
      <c r="EHG587" s="285"/>
      <c r="EHH587" s="285"/>
      <c r="EHI587" s="285"/>
      <c r="EHJ587" s="285"/>
      <c r="EHK587" s="285"/>
      <c r="EHL587" s="285"/>
      <c r="EHM587" s="285"/>
      <c r="EHN587" s="285"/>
      <c r="EHO587" s="285"/>
      <c r="EHP587" s="285"/>
      <c r="EHQ587" s="285"/>
      <c r="EHR587" s="285"/>
      <c r="EHS587" s="285"/>
      <c r="EHT587" s="285"/>
      <c r="EHU587" s="285"/>
      <c r="EHV587" s="285"/>
      <c r="EHW587" s="285"/>
      <c r="EHX587" s="285"/>
      <c r="EHY587" s="285"/>
      <c r="EHZ587" s="285"/>
      <c r="EIA587" s="285"/>
      <c r="EIB587" s="285"/>
      <c r="EIC587" s="285"/>
      <c r="EID587" s="285"/>
      <c r="EIE587" s="285"/>
      <c r="EIF587" s="285"/>
      <c r="EIG587" s="285"/>
      <c r="EIH587" s="285"/>
      <c r="EII587" s="285"/>
      <c r="EIJ587" s="285"/>
      <c r="EIK587" s="285"/>
      <c r="EIL587" s="285"/>
      <c r="EIM587" s="285"/>
      <c r="EIN587" s="285"/>
      <c r="EIO587" s="285"/>
      <c r="EIP587" s="285"/>
      <c r="EIQ587" s="285"/>
      <c r="EIR587" s="285"/>
      <c r="EIS587" s="285"/>
      <c r="EIT587" s="285"/>
      <c r="EIU587" s="285"/>
      <c r="EIV587" s="285"/>
      <c r="EIW587" s="285"/>
      <c r="EIX587" s="285"/>
      <c r="EIY587" s="285"/>
      <c r="EIZ587" s="285"/>
      <c r="EJA587" s="285"/>
      <c r="EJB587" s="285"/>
      <c r="EJC587" s="285"/>
      <c r="EJD587" s="285"/>
      <c r="EJE587" s="285"/>
      <c r="EJF587" s="285"/>
      <c r="EJG587" s="285"/>
      <c r="EJH587" s="285"/>
      <c r="EJI587" s="285"/>
      <c r="EJJ587" s="285"/>
      <c r="EJK587" s="285"/>
      <c r="EJL587" s="285"/>
      <c r="EJM587" s="285"/>
      <c r="EJN587" s="285"/>
      <c r="EJO587" s="285"/>
      <c r="EJP587" s="285"/>
      <c r="EJQ587" s="285"/>
      <c r="EJR587" s="285"/>
      <c r="EJS587" s="285"/>
      <c r="EJT587" s="285"/>
      <c r="EJU587" s="285"/>
      <c r="EJV587" s="285"/>
      <c r="EJW587" s="285"/>
      <c r="EJX587" s="285"/>
      <c r="EJY587" s="285"/>
      <c r="EJZ587" s="285"/>
      <c r="EKA587" s="285"/>
      <c r="EKB587" s="285"/>
      <c r="EKC587" s="285"/>
      <c r="EKD587" s="285"/>
      <c r="EKE587" s="285"/>
      <c r="EKF587" s="285"/>
      <c r="EKG587" s="285"/>
      <c r="EKH587" s="285"/>
      <c r="EKI587" s="285"/>
      <c r="EKJ587" s="285"/>
      <c r="EKK587" s="285"/>
      <c r="EKL587" s="285"/>
      <c r="EKM587" s="285"/>
      <c r="EKN587" s="285"/>
      <c r="EKO587" s="285"/>
      <c r="EKP587" s="285"/>
      <c r="EKQ587" s="285"/>
      <c r="EKR587" s="285"/>
      <c r="EKS587" s="285"/>
      <c r="EKT587" s="285"/>
      <c r="EKU587" s="285"/>
      <c r="EKV587" s="285"/>
      <c r="EKW587" s="285"/>
      <c r="EKX587" s="285"/>
      <c r="EKY587" s="285"/>
      <c r="EKZ587" s="285"/>
      <c r="ELA587" s="285"/>
      <c r="ELB587" s="285"/>
      <c r="ELC587" s="285"/>
      <c r="ELD587" s="285"/>
      <c r="ELE587" s="285"/>
      <c r="ELF587" s="285"/>
      <c r="ELG587" s="285"/>
      <c r="ELH587" s="285"/>
      <c r="ELI587" s="285"/>
      <c r="ELJ587" s="285"/>
      <c r="ELK587" s="285"/>
      <c r="ELL587" s="285"/>
      <c r="ELM587" s="285"/>
      <c r="ELN587" s="285"/>
      <c r="ELO587" s="285"/>
      <c r="ELP587" s="285"/>
      <c r="ELQ587" s="285"/>
      <c r="ELR587" s="285"/>
      <c r="ELS587" s="285"/>
      <c r="ELT587" s="285"/>
      <c r="ELU587" s="285"/>
      <c r="ELV587" s="285"/>
      <c r="ELW587" s="285"/>
      <c r="ELX587" s="285"/>
      <c r="ELY587" s="285"/>
      <c r="ELZ587" s="285"/>
      <c r="EMA587" s="285"/>
      <c r="EMB587" s="285"/>
      <c r="EMC587" s="285"/>
      <c r="EMD587" s="285"/>
      <c r="EME587" s="285"/>
      <c r="EMF587" s="285"/>
      <c r="EMG587" s="285"/>
      <c r="EMH587" s="285"/>
      <c r="EMI587" s="285"/>
      <c r="EMJ587" s="285"/>
      <c r="EMK587" s="285"/>
      <c r="EML587" s="285"/>
      <c r="EMM587" s="285"/>
      <c r="EMN587" s="285"/>
      <c r="EMO587" s="285"/>
      <c r="EMP587" s="285"/>
      <c r="EMQ587" s="285"/>
      <c r="EMR587" s="285"/>
      <c r="EMS587" s="285"/>
      <c r="EMT587" s="285"/>
      <c r="EMU587" s="285"/>
      <c r="EMV587" s="285"/>
      <c r="EMW587" s="285"/>
      <c r="EMX587" s="285"/>
      <c r="EMY587" s="285"/>
      <c r="EMZ587" s="285"/>
      <c r="ENA587" s="285"/>
      <c r="ENB587" s="285"/>
      <c r="ENC587" s="285"/>
      <c r="END587" s="285"/>
      <c r="ENE587" s="285"/>
      <c r="ENF587" s="285"/>
      <c r="ENG587" s="285"/>
      <c r="ENH587" s="285"/>
      <c r="ENI587" s="285"/>
      <c r="ENJ587" s="285"/>
      <c r="ENK587" s="285"/>
      <c r="ENL587" s="285"/>
      <c r="ENM587" s="285"/>
      <c r="ENN587" s="285"/>
      <c r="ENO587" s="285"/>
      <c r="ENP587" s="285"/>
      <c r="ENQ587" s="285"/>
      <c r="ENR587" s="285"/>
      <c r="ENS587" s="285"/>
      <c r="ENT587" s="285"/>
      <c r="ENU587" s="285"/>
      <c r="ENV587" s="285"/>
      <c r="ENW587" s="285"/>
      <c r="ENX587" s="285"/>
      <c r="ENY587" s="285"/>
      <c r="ENZ587" s="285"/>
      <c r="EOA587" s="285"/>
      <c r="EOB587" s="285"/>
      <c r="EOC587" s="285"/>
      <c r="EOD587" s="285"/>
      <c r="EOE587" s="285"/>
      <c r="EOF587" s="285"/>
      <c r="EOG587" s="285"/>
      <c r="EOH587" s="285"/>
      <c r="EOI587" s="285"/>
      <c r="EOJ587" s="285"/>
      <c r="EOK587" s="285"/>
      <c r="EOL587" s="285"/>
      <c r="EOM587" s="285"/>
      <c r="EON587" s="285"/>
      <c r="EOO587" s="285"/>
      <c r="EOP587" s="285"/>
      <c r="EOQ587" s="285"/>
      <c r="EOR587" s="285"/>
      <c r="EOS587" s="285"/>
      <c r="EOT587" s="285"/>
      <c r="EOU587" s="285"/>
      <c r="EOV587" s="285"/>
      <c r="EOW587" s="285"/>
      <c r="EOX587" s="285"/>
      <c r="EOY587" s="285"/>
      <c r="EOZ587" s="285"/>
      <c r="EPA587" s="285"/>
      <c r="EPB587" s="285"/>
      <c r="EPC587" s="285"/>
      <c r="EPD587" s="285"/>
      <c r="EPE587" s="285"/>
      <c r="EPF587" s="285"/>
      <c r="EPG587" s="285"/>
      <c r="EPH587" s="285"/>
      <c r="EPI587" s="285"/>
      <c r="EPJ587" s="285"/>
      <c r="EPK587" s="285"/>
      <c r="EPL587" s="285"/>
      <c r="EPM587" s="285"/>
      <c r="EPN587" s="285"/>
      <c r="EPO587" s="285"/>
      <c r="EPP587" s="285"/>
      <c r="EPQ587" s="285"/>
      <c r="EPR587" s="285"/>
      <c r="EPS587" s="285"/>
      <c r="EPT587" s="285"/>
      <c r="EPU587" s="285"/>
      <c r="EPV587" s="285"/>
      <c r="EPW587" s="285"/>
      <c r="EPX587" s="285"/>
      <c r="EPY587" s="285"/>
      <c r="EPZ587" s="285"/>
      <c r="EQA587" s="285"/>
      <c r="EQB587" s="285"/>
      <c r="EQC587" s="285"/>
      <c r="EQD587" s="285"/>
      <c r="EQE587" s="285"/>
      <c r="EQF587" s="285"/>
      <c r="EQG587" s="285"/>
      <c r="EQH587" s="285"/>
      <c r="EQI587" s="285"/>
      <c r="EQJ587" s="285"/>
      <c r="EQK587" s="285"/>
      <c r="EQL587" s="285"/>
      <c r="EQM587" s="285"/>
      <c r="EQN587" s="285"/>
      <c r="EQO587" s="285"/>
      <c r="EQP587" s="285"/>
      <c r="EQQ587" s="285"/>
      <c r="EQR587" s="285"/>
      <c r="EQS587" s="285"/>
      <c r="EQT587" s="285"/>
      <c r="EQU587" s="285"/>
      <c r="EQV587" s="285"/>
      <c r="EQW587" s="285"/>
      <c r="EQX587" s="285"/>
      <c r="EQY587" s="285"/>
      <c r="EQZ587" s="285"/>
      <c r="ERA587" s="285"/>
      <c r="ERB587" s="285"/>
      <c r="ERC587" s="285"/>
      <c r="ERD587" s="285"/>
      <c r="ERE587" s="285"/>
      <c r="ERF587" s="285"/>
      <c r="ERG587" s="285"/>
      <c r="ERH587" s="285"/>
      <c r="ERI587" s="285"/>
      <c r="ERJ587" s="285"/>
      <c r="ERK587" s="285"/>
      <c r="ERL587" s="285"/>
      <c r="ERM587" s="285"/>
      <c r="ERN587" s="285"/>
      <c r="ERO587" s="285"/>
      <c r="ERP587" s="285"/>
      <c r="ERQ587" s="285"/>
      <c r="ERR587" s="285"/>
      <c r="ERS587" s="285"/>
      <c r="ERT587" s="285"/>
      <c r="ERU587" s="285"/>
      <c r="ERV587" s="285"/>
      <c r="ERW587" s="285"/>
      <c r="ERX587" s="285"/>
      <c r="ERY587" s="285"/>
      <c r="ERZ587" s="285"/>
      <c r="ESA587" s="285"/>
      <c r="ESB587" s="285"/>
      <c r="ESC587" s="285"/>
      <c r="ESD587" s="285"/>
      <c r="ESE587" s="285"/>
      <c r="ESF587" s="285"/>
      <c r="ESG587" s="285"/>
      <c r="ESH587" s="285"/>
      <c r="ESI587" s="285"/>
      <c r="ESJ587" s="285"/>
      <c r="ESK587" s="285"/>
      <c r="ESL587" s="285"/>
      <c r="ESM587" s="285"/>
      <c r="ESN587" s="285"/>
      <c r="ESO587" s="285"/>
      <c r="ESP587" s="285"/>
      <c r="ESQ587" s="285"/>
      <c r="ESR587" s="285"/>
      <c r="ESS587" s="285"/>
      <c r="EST587" s="285"/>
      <c r="ESU587" s="285"/>
      <c r="ESV587" s="285"/>
      <c r="ESW587" s="285"/>
      <c r="ESX587" s="285"/>
      <c r="ESY587" s="285"/>
      <c r="ESZ587" s="285"/>
      <c r="ETA587" s="285"/>
      <c r="ETB587" s="285"/>
      <c r="ETC587" s="285"/>
      <c r="ETD587" s="285"/>
      <c r="ETE587" s="285"/>
      <c r="ETF587" s="285"/>
      <c r="ETG587" s="285"/>
      <c r="ETH587" s="285"/>
      <c r="ETI587" s="285"/>
      <c r="ETJ587" s="285"/>
      <c r="ETK587" s="285"/>
      <c r="ETL587" s="285"/>
      <c r="ETM587" s="285"/>
      <c r="ETN587" s="285"/>
      <c r="ETO587" s="285"/>
      <c r="ETP587" s="285"/>
      <c r="ETQ587" s="285"/>
      <c r="ETR587" s="285"/>
      <c r="ETS587" s="285"/>
      <c r="ETT587" s="285"/>
      <c r="ETU587" s="285"/>
      <c r="ETV587" s="285"/>
      <c r="ETW587" s="285"/>
      <c r="ETX587" s="285"/>
      <c r="ETY587" s="285"/>
      <c r="ETZ587" s="285"/>
      <c r="EUA587" s="285"/>
      <c r="EUB587" s="285"/>
      <c r="EUC587" s="285"/>
      <c r="EUD587" s="285"/>
      <c r="EUE587" s="285"/>
      <c r="EUF587" s="285"/>
      <c r="EUG587" s="285"/>
      <c r="EUH587" s="285"/>
      <c r="EUI587" s="285"/>
      <c r="EUJ587" s="285"/>
      <c r="EUK587" s="285"/>
      <c r="EUL587" s="285"/>
      <c r="EUM587" s="285"/>
      <c r="EUN587" s="285"/>
      <c r="EUO587" s="285"/>
      <c r="EUP587" s="285"/>
      <c r="EUQ587" s="285"/>
      <c r="EUR587" s="285"/>
      <c r="EUS587" s="285"/>
      <c r="EUT587" s="285"/>
      <c r="EUU587" s="285"/>
      <c r="EUV587" s="285"/>
      <c r="EUW587" s="285"/>
      <c r="EUX587" s="285"/>
      <c r="EUY587" s="285"/>
      <c r="EUZ587" s="285"/>
      <c r="EVA587" s="285"/>
      <c r="EVB587" s="285"/>
      <c r="EVC587" s="285"/>
      <c r="EVD587" s="285"/>
      <c r="EVE587" s="285"/>
      <c r="EVF587" s="285"/>
      <c r="EVG587" s="285"/>
      <c r="EVH587" s="285"/>
      <c r="EVI587" s="285"/>
      <c r="EVJ587" s="285"/>
      <c r="EVK587" s="285"/>
      <c r="EVL587" s="285"/>
      <c r="EVM587" s="285"/>
      <c r="EVN587" s="285"/>
      <c r="EVO587" s="285"/>
      <c r="EVP587" s="285"/>
      <c r="EVQ587" s="285"/>
      <c r="EVR587" s="285"/>
      <c r="EVS587" s="285"/>
      <c r="EVT587" s="285"/>
      <c r="EVU587" s="285"/>
      <c r="EVV587" s="285"/>
      <c r="EVW587" s="285"/>
      <c r="EVX587" s="285"/>
      <c r="EVY587" s="285"/>
      <c r="EVZ587" s="285"/>
      <c r="EWA587" s="285"/>
      <c r="EWB587" s="285"/>
      <c r="EWC587" s="285"/>
      <c r="EWD587" s="285"/>
      <c r="EWE587" s="285"/>
      <c r="EWF587" s="285"/>
      <c r="EWG587" s="285"/>
      <c r="EWH587" s="285"/>
      <c r="EWI587" s="285"/>
      <c r="EWJ587" s="285"/>
      <c r="EWK587" s="285"/>
      <c r="EWL587" s="285"/>
      <c r="EWM587" s="285"/>
      <c r="EWN587" s="285"/>
      <c r="EWO587" s="285"/>
      <c r="EWP587" s="285"/>
      <c r="EWQ587" s="285"/>
      <c r="EWR587" s="285"/>
      <c r="EWS587" s="285"/>
      <c r="EWT587" s="285"/>
      <c r="EWU587" s="285"/>
      <c r="EWV587" s="285"/>
      <c r="EWW587" s="285"/>
      <c r="EWX587" s="285"/>
      <c r="EWY587" s="285"/>
      <c r="EWZ587" s="285"/>
      <c r="EXA587" s="285"/>
      <c r="EXB587" s="285"/>
      <c r="EXC587" s="285"/>
      <c r="EXD587" s="285"/>
      <c r="EXE587" s="285"/>
      <c r="EXF587" s="285"/>
      <c r="EXG587" s="285"/>
      <c r="EXH587" s="285"/>
      <c r="EXI587" s="285"/>
      <c r="EXJ587" s="285"/>
      <c r="EXK587" s="285"/>
      <c r="EXL587" s="285"/>
      <c r="EXM587" s="285"/>
      <c r="EXN587" s="285"/>
      <c r="EXO587" s="285"/>
      <c r="EXP587" s="285"/>
      <c r="EXQ587" s="285"/>
      <c r="EXR587" s="285"/>
      <c r="EXS587" s="285"/>
      <c r="EXT587" s="285"/>
      <c r="EXU587" s="285"/>
      <c r="EXV587" s="285"/>
      <c r="EXW587" s="285"/>
      <c r="EXX587" s="285"/>
      <c r="EXY587" s="285"/>
      <c r="EXZ587" s="285"/>
      <c r="EYA587" s="285"/>
      <c r="EYB587" s="285"/>
      <c r="EYC587" s="285"/>
      <c r="EYD587" s="285"/>
      <c r="EYE587" s="285"/>
      <c r="EYF587" s="285"/>
      <c r="EYG587" s="285"/>
      <c r="EYH587" s="285"/>
      <c r="EYI587" s="285"/>
      <c r="EYJ587" s="285"/>
      <c r="EYK587" s="285"/>
      <c r="EYL587" s="285"/>
      <c r="EYM587" s="285"/>
      <c r="EYN587" s="285"/>
      <c r="EYO587" s="285"/>
      <c r="EYP587" s="285"/>
      <c r="EYQ587" s="285"/>
      <c r="EYR587" s="285"/>
      <c r="EYS587" s="285"/>
      <c r="EYT587" s="285"/>
      <c r="EYU587" s="285"/>
      <c r="EYV587" s="285"/>
      <c r="EYW587" s="285"/>
      <c r="EYX587" s="285"/>
      <c r="EYY587" s="285"/>
      <c r="EYZ587" s="285"/>
      <c r="EZA587" s="285"/>
      <c r="EZB587" s="285"/>
      <c r="EZC587" s="285"/>
      <c r="EZD587" s="285"/>
      <c r="EZE587" s="285"/>
      <c r="EZF587" s="285"/>
      <c r="EZG587" s="285"/>
      <c r="EZH587" s="285"/>
      <c r="EZI587" s="285"/>
      <c r="EZJ587" s="285"/>
      <c r="EZK587" s="285"/>
      <c r="EZL587" s="285"/>
      <c r="EZM587" s="285"/>
      <c r="EZN587" s="285"/>
      <c r="EZO587" s="285"/>
      <c r="EZP587" s="285"/>
      <c r="EZQ587" s="285"/>
      <c r="EZR587" s="285"/>
      <c r="EZS587" s="285"/>
      <c r="EZT587" s="285"/>
      <c r="EZU587" s="285"/>
      <c r="EZV587" s="285"/>
      <c r="EZW587" s="285"/>
      <c r="EZX587" s="285"/>
      <c r="EZY587" s="285"/>
      <c r="EZZ587" s="285"/>
      <c r="FAA587" s="285"/>
      <c r="FAB587" s="285"/>
      <c r="FAC587" s="285"/>
      <c r="FAD587" s="285"/>
      <c r="FAE587" s="285"/>
      <c r="FAF587" s="285"/>
      <c r="FAG587" s="285"/>
      <c r="FAH587" s="285"/>
      <c r="FAI587" s="285"/>
      <c r="FAJ587" s="285"/>
      <c r="FAK587" s="285"/>
      <c r="FAL587" s="285"/>
      <c r="FAM587" s="285"/>
      <c r="FAN587" s="285"/>
      <c r="FAO587" s="285"/>
      <c r="FAP587" s="285"/>
      <c r="FAQ587" s="285"/>
      <c r="FAR587" s="285"/>
      <c r="FAS587" s="285"/>
      <c r="FAT587" s="285"/>
      <c r="FAU587" s="285"/>
      <c r="FAV587" s="285"/>
      <c r="FAW587" s="285"/>
      <c r="FAX587" s="285"/>
      <c r="FAY587" s="285"/>
      <c r="FAZ587" s="285"/>
      <c r="FBA587" s="285"/>
      <c r="FBB587" s="285"/>
      <c r="FBC587" s="285"/>
      <c r="FBD587" s="285"/>
      <c r="FBE587" s="285"/>
      <c r="FBF587" s="285"/>
      <c r="FBG587" s="285"/>
      <c r="FBH587" s="285"/>
      <c r="FBI587" s="285"/>
      <c r="FBJ587" s="285"/>
      <c r="FBK587" s="285"/>
      <c r="FBL587" s="285"/>
      <c r="FBM587" s="285"/>
      <c r="FBN587" s="285"/>
      <c r="FBO587" s="285"/>
      <c r="FBP587" s="285"/>
      <c r="FBQ587" s="285"/>
      <c r="FBR587" s="285"/>
      <c r="FBS587" s="285"/>
      <c r="FBT587" s="285"/>
      <c r="FBU587" s="285"/>
      <c r="FBV587" s="285"/>
      <c r="FBW587" s="285"/>
      <c r="FBX587" s="285"/>
      <c r="FBY587" s="285"/>
      <c r="FBZ587" s="285"/>
      <c r="FCA587" s="285"/>
      <c r="FCB587" s="285"/>
      <c r="FCC587" s="285"/>
      <c r="FCD587" s="285"/>
      <c r="FCE587" s="285"/>
      <c r="FCF587" s="285"/>
      <c r="FCG587" s="285"/>
      <c r="FCH587" s="285"/>
      <c r="FCI587" s="285"/>
      <c r="FCJ587" s="285"/>
      <c r="FCK587" s="285"/>
      <c r="FCL587" s="285"/>
      <c r="FCM587" s="285"/>
      <c r="FCN587" s="285"/>
      <c r="FCO587" s="285"/>
      <c r="FCP587" s="285"/>
      <c r="FCQ587" s="285"/>
      <c r="FCR587" s="285"/>
      <c r="FCS587" s="285"/>
      <c r="FCT587" s="285"/>
      <c r="FCU587" s="285"/>
      <c r="FCV587" s="285"/>
      <c r="FCW587" s="285"/>
      <c r="FCX587" s="285"/>
      <c r="FCY587" s="285"/>
      <c r="FCZ587" s="285"/>
      <c r="FDA587" s="285"/>
      <c r="FDB587" s="285"/>
      <c r="FDC587" s="285"/>
      <c r="FDD587" s="285"/>
      <c r="FDE587" s="285"/>
      <c r="FDF587" s="285"/>
      <c r="FDG587" s="285"/>
      <c r="FDH587" s="285"/>
      <c r="FDI587" s="285"/>
      <c r="FDJ587" s="285"/>
      <c r="FDK587" s="285"/>
      <c r="FDL587" s="285"/>
      <c r="FDM587" s="285"/>
      <c r="FDN587" s="285"/>
      <c r="FDO587" s="285"/>
      <c r="FDP587" s="285"/>
      <c r="FDQ587" s="285"/>
      <c r="FDR587" s="285"/>
      <c r="FDS587" s="285"/>
      <c r="FDT587" s="285"/>
      <c r="FDU587" s="285"/>
      <c r="FDV587" s="285"/>
      <c r="FDW587" s="285"/>
      <c r="FDX587" s="285"/>
      <c r="FDY587" s="285"/>
      <c r="FDZ587" s="285"/>
      <c r="FEA587" s="285"/>
      <c r="FEB587" s="285"/>
      <c r="FEC587" s="285"/>
      <c r="FED587" s="285"/>
      <c r="FEE587" s="285"/>
      <c r="FEF587" s="285"/>
      <c r="FEG587" s="285"/>
      <c r="FEH587" s="285"/>
      <c r="FEI587" s="285"/>
      <c r="FEJ587" s="285"/>
      <c r="FEK587" s="285"/>
      <c r="FEL587" s="285"/>
      <c r="FEM587" s="285"/>
      <c r="FEN587" s="285"/>
      <c r="FEO587" s="285"/>
      <c r="FEP587" s="285"/>
      <c r="FEQ587" s="285"/>
      <c r="FER587" s="285"/>
      <c r="FES587" s="285"/>
      <c r="FET587" s="285"/>
      <c r="FEU587" s="285"/>
      <c r="FEV587" s="285"/>
      <c r="FEW587" s="285"/>
      <c r="FEX587" s="285"/>
      <c r="FEY587" s="285"/>
      <c r="FEZ587" s="285"/>
      <c r="FFA587" s="285"/>
      <c r="FFB587" s="285"/>
      <c r="FFC587" s="285"/>
      <c r="FFD587" s="285"/>
      <c r="FFE587" s="285"/>
      <c r="FFF587" s="285"/>
      <c r="FFG587" s="285"/>
      <c r="FFH587" s="285"/>
      <c r="FFI587" s="285"/>
      <c r="FFJ587" s="285"/>
      <c r="FFK587" s="285"/>
      <c r="FFL587" s="285"/>
      <c r="FFM587" s="285"/>
      <c r="FFN587" s="285"/>
      <c r="FFO587" s="285"/>
      <c r="FFP587" s="285"/>
      <c r="FFQ587" s="285"/>
      <c r="FFR587" s="285"/>
      <c r="FFS587" s="285"/>
      <c r="FFT587" s="285"/>
      <c r="FFU587" s="285"/>
      <c r="FFV587" s="285"/>
      <c r="FFW587" s="285"/>
      <c r="FFX587" s="285"/>
      <c r="FFY587" s="285"/>
      <c r="FFZ587" s="285"/>
      <c r="FGA587" s="285"/>
      <c r="FGB587" s="285"/>
      <c r="FGC587" s="285"/>
      <c r="FGD587" s="285"/>
      <c r="FGE587" s="285"/>
      <c r="FGF587" s="285"/>
      <c r="FGG587" s="285"/>
      <c r="FGH587" s="285"/>
      <c r="FGI587" s="285"/>
      <c r="FGJ587" s="285"/>
      <c r="FGK587" s="285"/>
      <c r="FGL587" s="285"/>
      <c r="FGM587" s="285"/>
      <c r="FGN587" s="285"/>
      <c r="FGO587" s="285"/>
      <c r="FGP587" s="285"/>
      <c r="FGQ587" s="285"/>
      <c r="FGR587" s="285"/>
      <c r="FGS587" s="285"/>
      <c r="FGT587" s="285"/>
      <c r="FGU587" s="285"/>
      <c r="FGV587" s="285"/>
      <c r="FGW587" s="285"/>
      <c r="FGX587" s="285"/>
      <c r="FGY587" s="285"/>
      <c r="FGZ587" s="285"/>
      <c r="FHA587" s="285"/>
      <c r="FHB587" s="285"/>
      <c r="FHC587" s="285"/>
      <c r="FHD587" s="285"/>
      <c r="FHE587" s="285"/>
      <c r="FHF587" s="285"/>
      <c r="FHG587" s="285"/>
      <c r="FHH587" s="285"/>
      <c r="FHI587" s="285"/>
      <c r="FHJ587" s="285"/>
      <c r="FHK587" s="285"/>
      <c r="FHL587" s="285"/>
      <c r="FHM587" s="285"/>
      <c r="FHN587" s="285"/>
      <c r="FHO587" s="285"/>
      <c r="FHP587" s="285"/>
      <c r="FHQ587" s="285"/>
      <c r="FHR587" s="285"/>
      <c r="FHS587" s="285"/>
      <c r="FHT587" s="285"/>
      <c r="FHU587" s="285"/>
      <c r="FHV587" s="285"/>
      <c r="FHW587" s="285"/>
      <c r="FHX587" s="285"/>
      <c r="FHY587" s="285"/>
      <c r="FHZ587" s="285"/>
      <c r="FIA587" s="285"/>
      <c r="FIB587" s="285"/>
      <c r="FIC587" s="285"/>
      <c r="FID587" s="285"/>
      <c r="FIE587" s="285"/>
      <c r="FIF587" s="285"/>
      <c r="FIG587" s="285"/>
      <c r="FIH587" s="285"/>
      <c r="FII587" s="285"/>
      <c r="FIJ587" s="285"/>
      <c r="FIK587" s="285"/>
      <c r="FIL587" s="285"/>
      <c r="FIM587" s="285"/>
      <c r="FIN587" s="285"/>
      <c r="FIO587" s="285"/>
      <c r="FIP587" s="285"/>
      <c r="FIQ587" s="285"/>
      <c r="FIR587" s="285"/>
      <c r="FIS587" s="285"/>
      <c r="FIT587" s="285"/>
      <c r="FIU587" s="285"/>
      <c r="FIV587" s="285"/>
      <c r="FIW587" s="285"/>
      <c r="FIX587" s="285"/>
      <c r="FIY587" s="285"/>
      <c r="FIZ587" s="285"/>
      <c r="FJA587" s="285"/>
      <c r="FJB587" s="285"/>
      <c r="FJC587" s="285"/>
      <c r="FJD587" s="285"/>
      <c r="FJE587" s="285"/>
      <c r="FJF587" s="285"/>
      <c r="FJG587" s="285"/>
      <c r="FJH587" s="285"/>
      <c r="FJI587" s="285"/>
      <c r="FJJ587" s="285"/>
      <c r="FJK587" s="285"/>
      <c r="FJL587" s="285"/>
      <c r="FJM587" s="285"/>
      <c r="FJN587" s="285"/>
      <c r="FJO587" s="285"/>
      <c r="FJP587" s="285"/>
      <c r="FJQ587" s="285"/>
      <c r="FJR587" s="285"/>
      <c r="FJS587" s="285"/>
      <c r="FJT587" s="285"/>
      <c r="FJU587" s="285"/>
      <c r="FJV587" s="285"/>
      <c r="FJW587" s="285"/>
      <c r="FJX587" s="285"/>
      <c r="FJY587" s="285"/>
      <c r="FJZ587" s="285"/>
      <c r="FKA587" s="285"/>
      <c r="FKB587" s="285"/>
      <c r="FKC587" s="285"/>
      <c r="FKD587" s="285"/>
      <c r="FKE587" s="285"/>
      <c r="FKF587" s="285"/>
      <c r="FKG587" s="285"/>
      <c r="FKH587" s="285"/>
      <c r="FKI587" s="285"/>
      <c r="FKJ587" s="285"/>
      <c r="FKK587" s="285"/>
      <c r="FKL587" s="285"/>
      <c r="FKM587" s="285"/>
      <c r="FKN587" s="285"/>
      <c r="FKO587" s="285"/>
      <c r="FKP587" s="285"/>
      <c r="FKQ587" s="285"/>
      <c r="FKR587" s="285"/>
      <c r="FKS587" s="285"/>
      <c r="FKT587" s="285"/>
      <c r="FKU587" s="285"/>
      <c r="FKV587" s="285"/>
      <c r="FKW587" s="285"/>
      <c r="FKX587" s="285"/>
      <c r="FKY587" s="285"/>
      <c r="FKZ587" s="285"/>
      <c r="FLA587" s="285"/>
      <c r="FLB587" s="285"/>
      <c r="FLC587" s="285"/>
      <c r="FLD587" s="285"/>
      <c r="FLE587" s="285"/>
      <c r="FLF587" s="285"/>
      <c r="FLG587" s="285"/>
      <c r="FLH587" s="285"/>
      <c r="FLI587" s="285"/>
      <c r="FLJ587" s="285"/>
      <c r="FLK587" s="285"/>
      <c r="FLL587" s="285"/>
      <c r="FLM587" s="285"/>
      <c r="FLN587" s="285"/>
      <c r="FLO587" s="285"/>
      <c r="FLP587" s="285"/>
      <c r="FLQ587" s="285"/>
      <c r="FLR587" s="285"/>
      <c r="FLS587" s="285"/>
      <c r="FLT587" s="285"/>
      <c r="FLU587" s="285"/>
      <c r="FLV587" s="285"/>
      <c r="FLW587" s="285"/>
      <c r="FLX587" s="285"/>
      <c r="FLY587" s="285"/>
      <c r="FLZ587" s="285"/>
      <c r="FMA587" s="285"/>
      <c r="FMB587" s="285"/>
      <c r="FMC587" s="285"/>
      <c r="FMD587" s="285"/>
      <c r="FME587" s="285"/>
      <c r="FMF587" s="285"/>
      <c r="FMG587" s="285"/>
      <c r="FMH587" s="285"/>
      <c r="FMI587" s="285"/>
      <c r="FMJ587" s="285"/>
      <c r="FMK587" s="285"/>
      <c r="FML587" s="285"/>
      <c r="FMM587" s="285"/>
      <c r="FMN587" s="285"/>
      <c r="FMO587" s="285"/>
      <c r="FMP587" s="285"/>
      <c r="FMQ587" s="285"/>
      <c r="FMR587" s="285"/>
      <c r="FMS587" s="285"/>
      <c r="FMT587" s="285"/>
      <c r="FMU587" s="285"/>
      <c r="FMV587" s="285"/>
      <c r="FMW587" s="285"/>
      <c r="FMX587" s="285"/>
      <c r="FMY587" s="285"/>
      <c r="FMZ587" s="285"/>
      <c r="FNA587" s="285"/>
      <c r="FNB587" s="285"/>
      <c r="FNC587" s="285"/>
      <c r="FND587" s="285"/>
      <c r="FNE587" s="285"/>
      <c r="FNF587" s="285"/>
      <c r="FNG587" s="285"/>
      <c r="FNH587" s="285"/>
      <c r="FNI587" s="285"/>
      <c r="FNJ587" s="285"/>
      <c r="FNK587" s="285"/>
      <c r="FNL587" s="285"/>
      <c r="FNM587" s="285"/>
      <c r="FNN587" s="285"/>
      <c r="FNO587" s="285"/>
      <c r="FNP587" s="285"/>
      <c r="FNQ587" s="285"/>
      <c r="FNR587" s="285"/>
      <c r="FNS587" s="285"/>
      <c r="FNT587" s="285"/>
      <c r="FNU587" s="285"/>
      <c r="FNV587" s="285"/>
      <c r="FNW587" s="285"/>
      <c r="FNX587" s="285"/>
      <c r="FNY587" s="285"/>
      <c r="FNZ587" s="285"/>
      <c r="FOA587" s="285"/>
      <c r="FOB587" s="285"/>
      <c r="FOC587" s="285"/>
      <c r="FOD587" s="285"/>
      <c r="FOE587" s="285"/>
      <c r="FOF587" s="285"/>
      <c r="FOG587" s="285"/>
      <c r="FOH587" s="285"/>
      <c r="FOI587" s="285"/>
      <c r="FOJ587" s="285"/>
      <c r="FOK587" s="285"/>
      <c r="FOL587" s="285"/>
      <c r="FOM587" s="285"/>
      <c r="FON587" s="285"/>
      <c r="FOO587" s="285"/>
      <c r="FOP587" s="285"/>
      <c r="FOQ587" s="285"/>
      <c r="FOR587" s="285"/>
      <c r="FOS587" s="285"/>
      <c r="FOT587" s="285"/>
      <c r="FOU587" s="285"/>
      <c r="FOV587" s="285"/>
      <c r="FOW587" s="285"/>
      <c r="FOX587" s="285"/>
      <c r="FOY587" s="285"/>
      <c r="FOZ587" s="285"/>
      <c r="FPA587" s="285"/>
      <c r="FPB587" s="285"/>
      <c r="FPC587" s="285"/>
      <c r="FPD587" s="285"/>
      <c r="FPE587" s="285"/>
      <c r="FPF587" s="285"/>
      <c r="FPG587" s="285"/>
      <c r="FPH587" s="285"/>
      <c r="FPI587" s="285"/>
      <c r="FPJ587" s="285"/>
      <c r="FPK587" s="285"/>
      <c r="FPL587" s="285"/>
      <c r="FPM587" s="285"/>
      <c r="FPN587" s="285"/>
      <c r="FPO587" s="285"/>
      <c r="FPP587" s="285"/>
      <c r="FPQ587" s="285"/>
      <c r="FPR587" s="285"/>
      <c r="FPS587" s="285"/>
      <c r="FPT587" s="285"/>
      <c r="FPU587" s="285"/>
      <c r="FPV587" s="285"/>
      <c r="FPW587" s="285"/>
      <c r="FPX587" s="285"/>
      <c r="FPY587" s="285"/>
      <c r="FPZ587" s="285"/>
      <c r="FQA587" s="285"/>
      <c r="FQB587" s="285"/>
      <c r="FQC587" s="285"/>
      <c r="FQD587" s="285"/>
      <c r="FQE587" s="285"/>
      <c r="FQF587" s="285"/>
      <c r="FQG587" s="285"/>
      <c r="FQH587" s="285"/>
      <c r="FQI587" s="285"/>
      <c r="FQJ587" s="285"/>
      <c r="FQK587" s="285"/>
      <c r="FQL587" s="285"/>
      <c r="FQM587" s="285"/>
      <c r="FQN587" s="285"/>
      <c r="FQO587" s="285"/>
      <c r="FQP587" s="285"/>
      <c r="FQQ587" s="285"/>
      <c r="FQR587" s="285"/>
      <c r="FQS587" s="285"/>
      <c r="FQT587" s="285"/>
      <c r="FQU587" s="285"/>
      <c r="FQV587" s="285"/>
      <c r="FQW587" s="285"/>
      <c r="FQX587" s="285"/>
      <c r="FQY587" s="285"/>
      <c r="FQZ587" s="285"/>
      <c r="FRA587" s="285"/>
      <c r="FRB587" s="285"/>
      <c r="FRC587" s="285"/>
      <c r="FRD587" s="285"/>
      <c r="FRE587" s="285"/>
      <c r="FRF587" s="285"/>
      <c r="FRG587" s="285"/>
      <c r="FRH587" s="285"/>
      <c r="FRI587" s="285"/>
      <c r="FRJ587" s="285"/>
      <c r="FRK587" s="285"/>
      <c r="FRL587" s="285"/>
      <c r="FRM587" s="285"/>
      <c r="FRN587" s="285"/>
      <c r="FRO587" s="285"/>
      <c r="FRP587" s="285"/>
      <c r="FRQ587" s="285"/>
      <c r="FRR587" s="285"/>
      <c r="FRS587" s="285"/>
      <c r="FRT587" s="285"/>
      <c r="FRU587" s="285"/>
      <c r="FRV587" s="285"/>
      <c r="FRW587" s="285"/>
      <c r="FRX587" s="285"/>
      <c r="FRY587" s="285"/>
      <c r="FRZ587" s="285"/>
      <c r="FSA587" s="285"/>
      <c r="FSB587" s="285"/>
      <c r="FSC587" s="285"/>
      <c r="FSD587" s="285"/>
      <c r="FSE587" s="285"/>
      <c r="FSF587" s="285"/>
      <c r="FSG587" s="285"/>
      <c r="FSH587" s="285"/>
      <c r="FSI587" s="285"/>
      <c r="FSJ587" s="285"/>
      <c r="FSK587" s="285"/>
      <c r="FSL587" s="285"/>
      <c r="FSM587" s="285"/>
      <c r="FSN587" s="285"/>
      <c r="FSO587" s="285"/>
      <c r="FSP587" s="285"/>
      <c r="FSQ587" s="285"/>
      <c r="FSR587" s="285"/>
      <c r="FSS587" s="285"/>
      <c r="FST587" s="285"/>
      <c r="FSU587" s="285"/>
      <c r="FSV587" s="285"/>
      <c r="FSW587" s="285"/>
      <c r="FSX587" s="285"/>
      <c r="FSY587" s="285"/>
      <c r="FSZ587" s="285"/>
      <c r="FTA587" s="285"/>
      <c r="FTB587" s="285"/>
      <c r="FTC587" s="285"/>
      <c r="FTD587" s="285"/>
      <c r="FTE587" s="285"/>
      <c r="FTF587" s="285"/>
      <c r="FTG587" s="285"/>
      <c r="FTH587" s="285"/>
      <c r="FTI587" s="285"/>
      <c r="FTJ587" s="285"/>
      <c r="FTK587" s="285"/>
      <c r="FTL587" s="285"/>
      <c r="FTM587" s="285"/>
      <c r="FTN587" s="285"/>
      <c r="FTO587" s="285"/>
      <c r="FTP587" s="285"/>
      <c r="FTQ587" s="285"/>
      <c r="FTR587" s="285"/>
      <c r="FTS587" s="285"/>
      <c r="FTT587" s="285"/>
      <c r="FTU587" s="285"/>
      <c r="FTV587" s="285"/>
      <c r="FTW587" s="285"/>
      <c r="FTX587" s="285"/>
      <c r="FTY587" s="285"/>
      <c r="FTZ587" s="285"/>
      <c r="FUA587" s="285"/>
      <c r="FUB587" s="285"/>
      <c r="FUC587" s="285"/>
      <c r="FUD587" s="285"/>
      <c r="FUE587" s="285"/>
      <c r="FUF587" s="285"/>
      <c r="FUG587" s="285"/>
      <c r="FUH587" s="285"/>
      <c r="FUI587" s="285"/>
      <c r="FUJ587" s="285"/>
      <c r="FUK587" s="285"/>
      <c r="FUL587" s="285"/>
      <c r="FUM587" s="285"/>
      <c r="FUN587" s="285"/>
      <c r="FUO587" s="285"/>
      <c r="FUP587" s="285"/>
      <c r="FUQ587" s="285"/>
      <c r="FUR587" s="285"/>
      <c r="FUS587" s="285"/>
      <c r="FUT587" s="285"/>
      <c r="FUU587" s="285"/>
      <c r="FUV587" s="285"/>
      <c r="FUW587" s="285"/>
      <c r="FUX587" s="285"/>
      <c r="FUY587" s="285"/>
      <c r="FUZ587" s="285"/>
      <c r="FVA587" s="285"/>
      <c r="FVB587" s="285"/>
      <c r="FVC587" s="285"/>
      <c r="FVD587" s="285"/>
      <c r="FVE587" s="285"/>
      <c r="FVF587" s="285"/>
      <c r="FVG587" s="285"/>
      <c r="FVH587" s="285"/>
      <c r="FVI587" s="285"/>
      <c r="FVJ587" s="285"/>
      <c r="FVK587" s="285"/>
      <c r="FVL587" s="285"/>
      <c r="FVM587" s="285"/>
      <c r="FVN587" s="285"/>
      <c r="FVO587" s="285"/>
      <c r="FVP587" s="285"/>
      <c r="FVQ587" s="285"/>
      <c r="FVR587" s="285"/>
      <c r="FVS587" s="285"/>
      <c r="FVT587" s="285"/>
      <c r="FVU587" s="285"/>
      <c r="FVV587" s="285"/>
      <c r="FVW587" s="285"/>
      <c r="FVX587" s="285"/>
      <c r="FVY587" s="285"/>
      <c r="FVZ587" s="285"/>
      <c r="FWA587" s="285"/>
      <c r="FWB587" s="285"/>
      <c r="FWC587" s="285"/>
      <c r="FWD587" s="285"/>
      <c r="FWE587" s="285"/>
      <c r="FWF587" s="285"/>
      <c r="FWG587" s="285"/>
      <c r="FWH587" s="285"/>
      <c r="FWI587" s="285"/>
      <c r="FWJ587" s="285"/>
      <c r="FWK587" s="285"/>
      <c r="FWL587" s="285"/>
      <c r="FWM587" s="285"/>
      <c r="FWN587" s="285"/>
      <c r="FWO587" s="285"/>
      <c r="FWP587" s="285"/>
      <c r="FWQ587" s="285"/>
      <c r="FWR587" s="285"/>
      <c r="FWS587" s="285"/>
      <c r="FWT587" s="285"/>
      <c r="FWU587" s="285"/>
      <c r="FWV587" s="285"/>
      <c r="FWW587" s="285"/>
      <c r="FWX587" s="285"/>
      <c r="FWY587" s="285"/>
      <c r="FWZ587" s="285"/>
      <c r="FXA587" s="285"/>
      <c r="FXB587" s="285"/>
      <c r="FXC587" s="285"/>
      <c r="FXD587" s="285"/>
      <c r="FXE587" s="285"/>
      <c r="FXF587" s="285"/>
      <c r="FXG587" s="285"/>
      <c r="FXH587" s="285"/>
      <c r="FXI587" s="285"/>
      <c r="FXJ587" s="285"/>
      <c r="FXK587" s="285"/>
      <c r="FXL587" s="285"/>
      <c r="FXM587" s="285"/>
      <c r="FXN587" s="285"/>
      <c r="FXO587" s="285"/>
      <c r="FXP587" s="285"/>
      <c r="FXQ587" s="285"/>
      <c r="FXR587" s="285"/>
      <c r="FXS587" s="285"/>
      <c r="FXT587" s="285"/>
      <c r="FXU587" s="285"/>
      <c r="FXV587" s="285"/>
      <c r="FXW587" s="285"/>
      <c r="FXX587" s="285"/>
      <c r="FXY587" s="285"/>
      <c r="FXZ587" s="285"/>
      <c r="FYA587" s="285"/>
      <c r="FYB587" s="285"/>
      <c r="FYC587" s="285"/>
      <c r="FYD587" s="285"/>
      <c r="FYE587" s="285"/>
      <c r="FYF587" s="285"/>
      <c r="FYG587" s="285"/>
      <c r="FYH587" s="285"/>
      <c r="FYI587" s="285"/>
      <c r="FYJ587" s="285"/>
      <c r="FYK587" s="285"/>
      <c r="FYL587" s="285"/>
      <c r="FYM587" s="285"/>
      <c r="FYN587" s="285"/>
      <c r="FYO587" s="285"/>
      <c r="FYP587" s="285"/>
      <c r="FYQ587" s="285"/>
      <c r="FYR587" s="285"/>
      <c r="FYS587" s="285"/>
      <c r="FYT587" s="285"/>
      <c r="FYU587" s="285"/>
      <c r="FYV587" s="285"/>
      <c r="FYW587" s="285"/>
      <c r="FYX587" s="285"/>
      <c r="FYY587" s="285"/>
      <c r="FYZ587" s="285"/>
      <c r="FZA587" s="285"/>
      <c r="FZB587" s="285"/>
      <c r="FZC587" s="285"/>
      <c r="FZD587" s="285"/>
      <c r="FZE587" s="285"/>
      <c r="FZF587" s="285"/>
      <c r="FZG587" s="285"/>
      <c r="FZH587" s="285"/>
      <c r="FZI587" s="285"/>
      <c r="FZJ587" s="285"/>
      <c r="FZK587" s="285"/>
      <c r="FZL587" s="285"/>
      <c r="FZM587" s="285"/>
      <c r="FZN587" s="285"/>
      <c r="FZO587" s="285"/>
      <c r="FZP587" s="285"/>
      <c r="FZQ587" s="285"/>
      <c r="FZR587" s="285"/>
      <c r="FZS587" s="285"/>
      <c r="FZT587" s="285"/>
      <c r="FZU587" s="285"/>
      <c r="FZV587" s="285"/>
      <c r="FZW587" s="285"/>
      <c r="FZX587" s="285"/>
      <c r="FZY587" s="285"/>
      <c r="FZZ587" s="285"/>
      <c r="GAA587" s="285"/>
      <c r="GAB587" s="285"/>
      <c r="GAC587" s="285"/>
      <c r="GAD587" s="285"/>
      <c r="GAE587" s="285"/>
      <c r="GAF587" s="285"/>
      <c r="GAG587" s="285"/>
      <c r="GAH587" s="285"/>
      <c r="GAI587" s="285"/>
      <c r="GAJ587" s="285"/>
      <c r="GAK587" s="285"/>
      <c r="GAL587" s="285"/>
      <c r="GAM587" s="285"/>
      <c r="GAN587" s="285"/>
      <c r="GAO587" s="285"/>
      <c r="GAP587" s="285"/>
      <c r="GAQ587" s="285"/>
      <c r="GAR587" s="285"/>
      <c r="GAS587" s="285"/>
      <c r="GAT587" s="285"/>
      <c r="GAU587" s="285"/>
      <c r="GAV587" s="285"/>
      <c r="GAW587" s="285"/>
      <c r="GAX587" s="285"/>
      <c r="GAY587" s="285"/>
      <c r="GAZ587" s="285"/>
      <c r="GBA587" s="285"/>
      <c r="GBB587" s="285"/>
      <c r="GBC587" s="285"/>
      <c r="GBD587" s="285"/>
      <c r="GBE587" s="285"/>
      <c r="GBF587" s="285"/>
      <c r="GBG587" s="285"/>
      <c r="GBH587" s="285"/>
      <c r="GBI587" s="285"/>
      <c r="GBJ587" s="285"/>
      <c r="GBK587" s="285"/>
      <c r="GBL587" s="285"/>
      <c r="GBM587" s="285"/>
      <c r="GBN587" s="285"/>
      <c r="GBO587" s="285"/>
      <c r="GBP587" s="285"/>
      <c r="GBQ587" s="285"/>
      <c r="GBR587" s="285"/>
      <c r="GBS587" s="285"/>
      <c r="GBT587" s="285"/>
      <c r="GBU587" s="285"/>
      <c r="GBV587" s="285"/>
      <c r="GBW587" s="285"/>
      <c r="GBX587" s="285"/>
      <c r="GBY587" s="285"/>
      <c r="GBZ587" s="285"/>
      <c r="GCA587" s="285"/>
      <c r="GCB587" s="285"/>
      <c r="GCC587" s="285"/>
      <c r="GCD587" s="285"/>
      <c r="GCE587" s="285"/>
      <c r="GCF587" s="285"/>
      <c r="GCG587" s="285"/>
      <c r="GCH587" s="285"/>
      <c r="GCI587" s="285"/>
      <c r="GCJ587" s="285"/>
      <c r="GCK587" s="285"/>
      <c r="GCL587" s="285"/>
      <c r="GCM587" s="285"/>
      <c r="GCN587" s="285"/>
      <c r="GCO587" s="285"/>
      <c r="GCP587" s="285"/>
      <c r="GCQ587" s="285"/>
      <c r="GCR587" s="285"/>
      <c r="GCS587" s="285"/>
      <c r="GCT587" s="285"/>
      <c r="GCU587" s="285"/>
      <c r="GCV587" s="285"/>
      <c r="GCW587" s="285"/>
      <c r="GCX587" s="285"/>
      <c r="GCY587" s="285"/>
      <c r="GCZ587" s="285"/>
      <c r="GDA587" s="285"/>
      <c r="GDB587" s="285"/>
      <c r="GDC587" s="285"/>
      <c r="GDD587" s="285"/>
      <c r="GDE587" s="285"/>
      <c r="GDF587" s="285"/>
      <c r="GDG587" s="285"/>
      <c r="GDH587" s="285"/>
      <c r="GDI587" s="285"/>
      <c r="GDJ587" s="285"/>
      <c r="GDK587" s="285"/>
      <c r="GDL587" s="285"/>
      <c r="GDM587" s="285"/>
      <c r="GDN587" s="285"/>
      <c r="GDO587" s="285"/>
      <c r="GDP587" s="285"/>
      <c r="GDQ587" s="285"/>
      <c r="GDR587" s="285"/>
      <c r="GDS587" s="285"/>
      <c r="GDT587" s="285"/>
      <c r="GDU587" s="285"/>
      <c r="GDV587" s="285"/>
      <c r="GDW587" s="285"/>
      <c r="GDX587" s="285"/>
      <c r="GDY587" s="285"/>
      <c r="GDZ587" s="285"/>
      <c r="GEA587" s="285"/>
      <c r="GEB587" s="285"/>
      <c r="GEC587" s="285"/>
      <c r="GED587" s="285"/>
      <c r="GEE587" s="285"/>
      <c r="GEF587" s="285"/>
      <c r="GEG587" s="285"/>
      <c r="GEH587" s="285"/>
      <c r="GEI587" s="285"/>
      <c r="GEJ587" s="285"/>
      <c r="GEK587" s="285"/>
      <c r="GEL587" s="285"/>
      <c r="GEM587" s="285"/>
      <c r="GEN587" s="285"/>
      <c r="GEO587" s="285"/>
      <c r="GEP587" s="285"/>
      <c r="GEQ587" s="285"/>
      <c r="GER587" s="285"/>
      <c r="GES587" s="285"/>
      <c r="GET587" s="285"/>
      <c r="GEU587" s="285"/>
      <c r="GEV587" s="285"/>
      <c r="GEW587" s="285"/>
      <c r="GEX587" s="285"/>
      <c r="GEY587" s="285"/>
      <c r="GEZ587" s="285"/>
      <c r="GFA587" s="285"/>
      <c r="GFB587" s="285"/>
      <c r="GFC587" s="285"/>
      <c r="GFD587" s="285"/>
      <c r="GFE587" s="285"/>
      <c r="GFF587" s="285"/>
      <c r="GFG587" s="285"/>
      <c r="GFH587" s="285"/>
      <c r="GFI587" s="285"/>
      <c r="GFJ587" s="285"/>
      <c r="GFK587" s="285"/>
      <c r="GFL587" s="285"/>
      <c r="GFM587" s="285"/>
      <c r="GFN587" s="285"/>
      <c r="GFO587" s="285"/>
      <c r="GFP587" s="285"/>
      <c r="GFQ587" s="285"/>
      <c r="GFR587" s="285"/>
      <c r="GFS587" s="285"/>
      <c r="GFT587" s="285"/>
      <c r="GFU587" s="285"/>
      <c r="GFV587" s="285"/>
      <c r="GFW587" s="285"/>
      <c r="GFX587" s="285"/>
      <c r="GFY587" s="285"/>
      <c r="GFZ587" s="285"/>
      <c r="GGA587" s="285"/>
      <c r="GGB587" s="285"/>
      <c r="GGC587" s="285"/>
      <c r="GGD587" s="285"/>
      <c r="GGE587" s="285"/>
      <c r="GGF587" s="285"/>
      <c r="GGG587" s="285"/>
      <c r="GGH587" s="285"/>
      <c r="GGI587" s="285"/>
      <c r="GGJ587" s="285"/>
      <c r="GGK587" s="285"/>
      <c r="GGL587" s="285"/>
      <c r="GGM587" s="285"/>
      <c r="GGN587" s="285"/>
      <c r="GGO587" s="285"/>
      <c r="GGP587" s="285"/>
      <c r="GGQ587" s="285"/>
      <c r="GGR587" s="285"/>
      <c r="GGS587" s="285"/>
      <c r="GGT587" s="285"/>
      <c r="GGU587" s="285"/>
      <c r="GGV587" s="285"/>
      <c r="GGW587" s="285"/>
      <c r="GGX587" s="285"/>
      <c r="GGY587" s="285"/>
      <c r="GGZ587" s="285"/>
      <c r="GHA587" s="285"/>
      <c r="GHB587" s="285"/>
      <c r="GHC587" s="285"/>
      <c r="GHD587" s="285"/>
      <c r="GHE587" s="285"/>
      <c r="GHF587" s="285"/>
      <c r="GHG587" s="285"/>
      <c r="GHH587" s="285"/>
      <c r="GHI587" s="285"/>
      <c r="GHJ587" s="285"/>
      <c r="GHK587" s="285"/>
      <c r="GHL587" s="285"/>
      <c r="GHM587" s="285"/>
      <c r="GHN587" s="285"/>
      <c r="GHO587" s="285"/>
      <c r="GHP587" s="285"/>
      <c r="GHQ587" s="285"/>
      <c r="GHR587" s="285"/>
      <c r="GHS587" s="285"/>
      <c r="GHT587" s="285"/>
      <c r="GHU587" s="285"/>
      <c r="GHV587" s="285"/>
      <c r="GHW587" s="285"/>
      <c r="GHX587" s="285"/>
      <c r="GHY587" s="285"/>
      <c r="GHZ587" s="285"/>
      <c r="GIA587" s="285"/>
      <c r="GIB587" s="285"/>
      <c r="GIC587" s="285"/>
      <c r="GID587" s="285"/>
      <c r="GIE587" s="285"/>
      <c r="GIF587" s="285"/>
      <c r="GIG587" s="285"/>
      <c r="GIH587" s="285"/>
      <c r="GII587" s="285"/>
      <c r="GIJ587" s="285"/>
      <c r="GIK587" s="285"/>
      <c r="GIL587" s="285"/>
      <c r="GIM587" s="285"/>
      <c r="GIN587" s="285"/>
      <c r="GIO587" s="285"/>
      <c r="GIP587" s="285"/>
      <c r="GIQ587" s="285"/>
      <c r="GIR587" s="285"/>
      <c r="GIS587" s="285"/>
      <c r="GIT587" s="285"/>
      <c r="GIU587" s="285"/>
      <c r="GIV587" s="285"/>
      <c r="GIW587" s="285"/>
      <c r="GIX587" s="285"/>
      <c r="GIY587" s="285"/>
      <c r="GIZ587" s="285"/>
      <c r="GJA587" s="285"/>
      <c r="GJB587" s="285"/>
      <c r="GJC587" s="285"/>
      <c r="GJD587" s="285"/>
      <c r="GJE587" s="285"/>
      <c r="GJF587" s="285"/>
      <c r="GJG587" s="285"/>
      <c r="GJH587" s="285"/>
      <c r="GJI587" s="285"/>
      <c r="GJJ587" s="285"/>
      <c r="GJK587" s="285"/>
      <c r="GJL587" s="285"/>
      <c r="GJM587" s="285"/>
      <c r="GJN587" s="285"/>
      <c r="GJO587" s="285"/>
      <c r="GJP587" s="285"/>
      <c r="GJQ587" s="285"/>
      <c r="GJR587" s="285"/>
      <c r="GJS587" s="285"/>
      <c r="GJT587" s="285"/>
      <c r="GJU587" s="285"/>
      <c r="GJV587" s="285"/>
      <c r="GJW587" s="285"/>
      <c r="GJX587" s="285"/>
      <c r="GJY587" s="285"/>
      <c r="GJZ587" s="285"/>
      <c r="GKA587" s="285"/>
      <c r="GKB587" s="285"/>
      <c r="GKC587" s="285"/>
      <c r="GKD587" s="285"/>
      <c r="GKE587" s="285"/>
      <c r="GKF587" s="285"/>
      <c r="GKG587" s="285"/>
      <c r="GKH587" s="285"/>
      <c r="GKI587" s="285"/>
      <c r="GKJ587" s="285"/>
      <c r="GKK587" s="285"/>
      <c r="GKL587" s="285"/>
      <c r="GKM587" s="285"/>
      <c r="GKN587" s="285"/>
      <c r="GKO587" s="285"/>
      <c r="GKP587" s="285"/>
      <c r="GKQ587" s="285"/>
      <c r="GKR587" s="285"/>
      <c r="GKS587" s="285"/>
      <c r="GKT587" s="285"/>
      <c r="GKU587" s="285"/>
      <c r="GKV587" s="285"/>
      <c r="GKW587" s="285"/>
      <c r="GKX587" s="285"/>
      <c r="GKY587" s="285"/>
      <c r="GKZ587" s="285"/>
      <c r="GLA587" s="285"/>
      <c r="GLB587" s="285"/>
      <c r="GLC587" s="285"/>
      <c r="GLD587" s="285"/>
      <c r="GLE587" s="285"/>
      <c r="GLF587" s="285"/>
      <c r="GLG587" s="285"/>
      <c r="GLH587" s="285"/>
      <c r="GLI587" s="285"/>
      <c r="GLJ587" s="285"/>
      <c r="GLK587" s="285"/>
      <c r="GLL587" s="285"/>
      <c r="GLM587" s="285"/>
      <c r="GLN587" s="285"/>
      <c r="GLO587" s="285"/>
      <c r="GLP587" s="285"/>
      <c r="GLQ587" s="285"/>
      <c r="GLR587" s="285"/>
      <c r="GLS587" s="285"/>
      <c r="GLT587" s="285"/>
      <c r="GLU587" s="285"/>
      <c r="GLV587" s="285"/>
      <c r="GLW587" s="285"/>
      <c r="GLX587" s="285"/>
      <c r="GLY587" s="285"/>
      <c r="GLZ587" s="285"/>
      <c r="GMA587" s="285"/>
      <c r="GMB587" s="285"/>
      <c r="GMC587" s="285"/>
      <c r="GMD587" s="285"/>
      <c r="GME587" s="285"/>
      <c r="GMF587" s="285"/>
      <c r="GMG587" s="285"/>
      <c r="GMH587" s="285"/>
      <c r="GMI587" s="285"/>
      <c r="GMJ587" s="285"/>
      <c r="GMK587" s="285"/>
      <c r="GML587" s="285"/>
      <c r="GMM587" s="285"/>
      <c r="GMN587" s="285"/>
      <c r="GMO587" s="285"/>
      <c r="GMP587" s="285"/>
      <c r="GMQ587" s="285"/>
      <c r="GMR587" s="285"/>
      <c r="GMS587" s="285"/>
      <c r="GMT587" s="285"/>
      <c r="GMU587" s="285"/>
      <c r="GMV587" s="285"/>
      <c r="GMW587" s="285"/>
      <c r="GMX587" s="285"/>
      <c r="GMY587" s="285"/>
      <c r="GMZ587" s="285"/>
      <c r="GNA587" s="285"/>
      <c r="GNB587" s="285"/>
      <c r="GNC587" s="285"/>
      <c r="GND587" s="285"/>
      <c r="GNE587" s="285"/>
      <c r="GNF587" s="285"/>
      <c r="GNG587" s="285"/>
      <c r="GNH587" s="285"/>
      <c r="GNI587" s="285"/>
      <c r="GNJ587" s="285"/>
      <c r="GNK587" s="285"/>
      <c r="GNL587" s="285"/>
      <c r="GNM587" s="285"/>
      <c r="GNN587" s="285"/>
      <c r="GNO587" s="285"/>
      <c r="GNP587" s="285"/>
      <c r="GNQ587" s="285"/>
      <c r="GNR587" s="285"/>
      <c r="GNS587" s="285"/>
      <c r="GNT587" s="285"/>
      <c r="GNU587" s="285"/>
      <c r="GNV587" s="285"/>
      <c r="GNW587" s="285"/>
      <c r="GNX587" s="285"/>
      <c r="GNY587" s="285"/>
      <c r="GNZ587" s="285"/>
      <c r="GOA587" s="285"/>
      <c r="GOB587" s="285"/>
      <c r="GOC587" s="285"/>
      <c r="GOD587" s="285"/>
      <c r="GOE587" s="285"/>
      <c r="GOF587" s="285"/>
      <c r="GOG587" s="285"/>
      <c r="GOH587" s="285"/>
      <c r="GOI587" s="285"/>
      <c r="GOJ587" s="285"/>
      <c r="GOK587" s="285"/>
      <c r="GOL587" s="285"/>
      <c r="GOM587" s="285"/>
      <c r="GON587" s="285"/>
      <c r="GOO587" s="285"/>
      <c r="GOP587" s="285"/>
      <c r="GOQ587" s="285"/>
      <c r="GOR587" s="285"/>
      <c r="GOS587" s="285"/>
      <c r="GOT587" s="285"/>
      <c r="GOU587" s="285"/>
      <c r="GOV587" s="285"/>
      <c r="GOW587" s="285"/>
      <c r="GOX587" s="285"/>
      <c r="GOY587" s="285"/>
      <c r="GOZ587" s="285"/>
      <c r="GPA587" s="285"/>
      <c r="GPB587" s="285"/>
      <c r="GPC587" s="285"/>
      <c r="GPD587" s="285"/>
      <c r="GPE587" s="285"/>
      <c r="GPF587" s="285"/>
      <c r="GPG587" s="285"/>
      <c r="GPH587" s="285"/>
      <c r="GPI587" s="285"/>
      <c r="GPJ587" s="285"/>
      <c r="GPK587" s="285"/>
      <c r="GPL587" s="285"/>
      <c r="GPM587" s="285"/>
      <c r="GPN587" s="285"/>
      <c r="GPO587" s="285"/>
      <c r="GPP587" s="285"/>
      <c r="GPQ587" s="285"/>
      <c r="GPR587" s="285"/>
      <c r="GPS587" s="285"/>
      <c r="GPT587" s="285"/>
      <c r="GPU587" s="285"/>
      <c r="GPV587" s="285"/>
      <c r="GPW587" s="285"/>
      <c r="GPX587" s="285"/>
      <c r="GPY587" s="285"/>
      <c r="GPZ587" s="285"/>
      <c r="GQA587" s="285"/>
      <c r="GQB587" s="285"/>
      <c r="GQC587" s="285"/>
      <c r="GQD587" s="285"/>
      <c r="GQE587" s="285"/>
      <c r="GQF587" s="285"/>
      <c r="GQG587" s="285"/>
      <c r="GQH587" s="285"/>
      <c r="GQI587" s="285"/>
      <c r="GQJ587" s="285"/>
      <c r="GQK587" s="285"/>
      <c r="GQL587" s="285"/>
      <c r="GQM587" s="285"/>
      <c r="GQN587" s="285"/>
      <c r="GQO587" s="285"/>
      <c r="GQP587" s="285"/>
      <c r="GQQ587" s="285"/>
      <c r="GQR587" s="285"/>
      <c r="GQS587" s="285"/>
      <c r="GQT587" s="285"/>
      <c r="GQU587" s="285"/>
      <c r="GQV587" s="285"/>
      <c r="GQW587" s="285"/>
      <c r="GQX587" s="285"/>
      <c r="GQY587" s="285"/>
      <c r="GQZ587" s="285"/>
      <c r="GRA587" s="285"/>
      <c r="GRB587" s="285"/>
      <c r="GRC587" s="285"/>
      <c r="GRD587" s="285"/>
      <c r="GRE587" s="285"/>
      <c r="GRF587" s="285"/>
      <c r="GRG587" s="285"/>
      <c r="GRH587" s="285"/>
      <c r="GRI587" s="285"/>
      <c r="GRJ587" s="285"/>
      <c r="GRK587" s="285"/>
      <c r="GRL587" s="285"/>
      <c r="GRM587" s="285"/>
      <c r="GRN587" s="285"/>
      <c r="GRO587" s="285"/>
      <c r="GRP587" s="285"/>
      <c r="GRQ587" s="285"/>
      <c r="GRR587" s="285"/>
      <c r="GRS587" s="285"/>
      <c r="GRT587" s="285"/>
      <c r="GRU587" s="285"/>
      <c r="GRV587" s="285"/>
      <c r="GRW587" s="285"/>
      <c r="GRX587" s="285"/>
      <c r="GRY587" s="285"/>
      <c r="GRZ587" s="285"/>
      <c r="GSA587" s="285"/>
      <c r="GSB587" s="285"/>
      <c r="GSC587" s="285"/>
      <c r="GSD587" s="285"/>
      <c r="GSE587" s="285"/>
      <c r="GSF587" s="285"/>
      <c r="GSG587" s="285"/>
      <c r="GSH587" s="285"/>
      <c r="GSI587" s="285"/>
      <c r="GSJ587" s="285"/>
      <c r="GSK587" s="285"/>
      <c r="GSL587" s="285"/>
      <c r="GSM587" s="285"/>
      <c r="GSN587" s="285"/>
      <c r="GSO587" s="285"/>
      <c r="GSP587" s="285"/>
      <c r="GSQ587" s="285"/>
      <c r="GSR587" s="285"/>
      <c r="GSS587" s="285"/>
      <c r="GST587" s="285"/>
      <c r="GSU587" s="285"/>
      <c r="GSV587" s="285"/>
      <c r="GSW587" s="285"/>
      <c r="GSX587" s="285"/>
      <c r="GSY587" s="285"/>
      <c r="GSZ587" s="285"/>
      <c r="GTA587" s="285"/>
      <c r="GTB587" s="285"/>
      <c r="GTC587" s="285"/>
      <c r="GTD587" s="285"/>
      <c r="GTE587" s="285"/>
      <c r="GTF587" s="285"/>
      <c r="GTG587" s="285"/>
      <c r="GTH587" s="285"/>
      <c r="GTI587" s="285"/>
      <c r="GTJ587" s="285"/>
      <c r="GTK587" s="285"/>
      <c r="GTL587" s="285"/>
      <c r="GTM587" s="285"/>
      <c r="GTN587" s="285"/>
      <c r="GTO587" s="285"/>
      <c r="GTP587" s="285"/>
      <c r="GTQ587" s="285"/>
      <c r="GTR587" s="285"/>
      <c r="GTS587" s="285"/>
      <c r="GTT587" s="285"/>
      <c r="GTU587" s="285"/>
      <c r="GTV587" s="285"/>
      <c r="GTW587" s="285"/>
      <c r="GTX587" s="285"/>
      <c r="GTY587" s="285"/>
      <c r="GTZ587" s="285"/>
      <c r="GUA587" s="285"/>
      <c r="GUB587" s="285"/>
      <c r="GUC587" s="285"/>
      <c r="GUD587" s="285"/>
      <c r="GUE587" s="285"/>
      <c r="GUF587" s="285"/>
      <c r="GUG587" s="285"/>
      <c r="GUH587" s="285"/>
      <c r="GUI587" s="285"/>
      <c r="GUJ587" s="285"/>
      <c r="GUK587" s="285"/>
      <c r="GUL587" s="285"/>
      <c r="GUM587" s="285"/>
      <c r="GUN587" s="285"/>
      <c r="GUO587" s="285"/>
      <c r="GUP587" s="285"/>
      <c r="GUQ587" s="285"/>
      <c r="GUR587" s="285"/>
      <c r="GUS587" s="285"/>
      <c r="GUT587" s="285"/>
      <c r="GUU587" s="285"/>
      <c r="GUV587" s="285"/>
      <c r="GUW587" s="285"/>
      <c r="GUX587" s="285"/>
      <c r="GUY587" s="285"/>
      <c r="GUZ587" s="285"/>
      <c r="GVA587" s="285"/>
      <c r="GVB587" s="285"/>
      <c r="GVC587" s="285"/>
      <c r="GVD587" s="285"/>
      <c r="GVE587" s="285"/>
      <c r="GVF587" s="285"/>
      <c r="GVG587" s="285"/>
      <c r="GVH587" s="285"/>
      <c r="GVI587" s="285"/>
      <c r="GVJ587" s="285"/>
      <c r="GVK587" s="285"/>
      <c r="GVL587" s="285"/>
      <c r="GVM587" s="285"/>
      <c r="GVN587" s="285"/>
      <c r="GVO587" s="285"/>
      <c r="GVP587" s="285"/>
      <c r="GVQ587" s="285"/>
      <c r="GVR587" s="285"/>
      <c r="GVS587" s="285"/>
      <c r="GVT587" s="285"/>
      <c r="GVU587" s="285"/>
      <c r="GVV587" s="285"/>
      <c r="GVW587" s="285"/>
      <c r="GVX587" s="285"/>
      <c r="GVY587" s="285"/>
      <c r="GVZ587" s="285"/>
      <c r="GWA587" s="285"/>
      <c r="GWB587" s="285"/>
      <c r="GWC587" s="285"/>
      <c r="GWD587" s="285"/>
      <c r="GWE587" s="285"/>
      <c r="GWF587" s="285"/>
      <c r="GWG587" s="285"/>
      <c r="GWH587" s="285"/>
      <c r="GWI587" s="285"/>
      <c r="GWJ587" s="285"/>
      <c r="GWK587" s="285"/>
      <c r="GWL587" s="285"/>
      <c r="GWM587" s="285"/>
      <c r="GWN587" s="285"/>
      <c r="GWO587" s="285"/>
      <c r="GWP587" s="285"/>
      <c r="GWQ587" s="285"/>
      <c r="GWR587" s="285"/>
      <c r="GWS587" s="285"/>
      <c r="GWT587" s="285"/>
      <c r="GWU587" s="285"/>
      <c r="GWV587" s="285"/>
      <c r="GWW587" s="285"/>
      <c r="GWX587" s="285"/>
      <c r="GWY587" s="285"/>
      <c r="GWZ587" s="285"/>
      <c r="GXA587" s="285"/>
      <c r="GXB587" s="285"/>
      <c r="GXC587" s="285"/>
      <c r="GXD587" s="285"/>
      <c r="GXE587" s="285"/>
      <c r="GXF587" s="285"/>
      <c r="GXG587" s="285"/>
      <c r="GXH587" s="285"/>
      <c r="GXI587" s="285"/>
      <c r="GXJ587" s="285"/>
      <c r="GXK587" s="285"/>
      <c r="GXL587" s="285"/>
      <c r="GXM587" s="285"/>
      <c r="GXN587" s="285"/>
      <c r="GXO587" s="285"/>
      <c r="GXP587" s="285"/>
      <c r="GXQ587" s="285"/>
      <c r="GXR587" s="285"/>
      <c r="GXS587" s="285"/>
      <c r="GXT587" s="285"/>
      <c r="GXU587" s="285"/>
      <c r="GXV587" s="285"/>
      <c r="GXW587" s="285"/>
      <c r="GXX587" s="285"/>
      <c r="GXY587" s="285"/>
      <c r="GXZ587" s="285"/>
      <c r="GYA587" s="285"/>
      <c r="GYB587" s="285"/>
      <c r="GYC587" s="285"/>
      <c r="GYD587" s="285"/>
      <c r="GYE587" s="285"/>
      <c r="GYF587" s="285"/>
      <c r="GYG587" s="285"/>
      <c r="GYH587" s="285"/>
      <c r="GYI587" s="285"/>
      <c r="GYJ587" s="285"/>
      <c r="GYK587" s="285"/>
      <c r="GYL587" s="285"/>
      <c r="GYM587" s="285"/>
      <c r="GYN587" s="285"/>
      <c r="GYO587" s="285"/>
      <c r="GYP587" s="285"/>
      <c r="GYQ587" s="285"/>
      <c r="GYR587" s="285"/>
      <c r="GYS587" s="285"/>
      <c r="GYT587" s="285"/>
      <c r="GYU587" s="285"/>
      <c r="GYV587" s="285"/>
      <c r="GYW587" s="285"/>
      <c r="GYX587" s="285"/>
      <c r="GYY587" s="285"/>
      <c r="GYZ587" s="285"/>
      <c r="GZA587" s="285"/>
      <c r="GZB587" s="285"/>
      <c r="GZC587" s="285"/>
      <c r="GZD587" s="285"/>
      <c r="GZE587" s="285"/>
      <c r="GZF587" s="285"/>
      <c r="GZG587" s="285"/>
      <c r="GZH587" s="285"/>
      <c r="GZI587" s="285"/>
      <c r="GZJ587" s="285"/>
      <c r="GZK587" s="285"/>
      <c r="GZL587" s="285"/>
      <c r="GZM587" s="285"/>
      <c r="GZN587" s="285"/>
      <c r="GZO587" s="285"/>
      <c r="GZP587" s="285"/>
      <c r="GZQ587" s="285"/>
      <c r="GZR587" s="285"/>
      <c r="GZS587" s="285"/>
      <c r="GZT587" s="285"/>
      <c r="GZU587" s="285"/>
      <c r="GZV587" s="285"/>
      <c r="GZW587" s="285"/>
      <c r="GZX587" s="285"/>
      <c r="GZY587" s="285"/>
      <c r="GZZ587" s="285"/>
      <c r="HAA587" s="285"/>
      <c r="HAB587" s="285"/>
      <c r="HAC587" s="285"/>
      <c r="HAD587" s="285"/>
      <c r="HAE587" s="285"/>
      <c r="HAF587" s="285"/>
      <c r="HAG587" s="285"/>
      <c r="HAH587" s="285"/>
      <c r="HAI587" s="285"/>
      <c r="HAJ587" s="285"/>
      <c r="HAK587" s="285"/>
      <c r="HAL587" s="285"/>
      <c r="HAM587" s="285"/>
      <c r="HAN587" s="285"/>
      <c r="HAO587" s="285"/>
      <c r="HAP587" s="285"/>
      <c r="HAQ587" s="285"/>
      <c r="HAR587" s="285"/>
      <c r="HAS587" s="285"/>
      <c r="HAT587" s="285"/>
      <c r="HAU587" s="285"/>
      <c r="HAV587" s="285"/>
      <c r="HAW587" s="285"/>
      <c r="HAX587" s="285"/>
      <c r="HAY587" s="285"/>
      <c r="HAZ587" s="285"/>
      <c r="HBA587" s="285"/>
      <c r="HBB587" s="285"/>
      <c r="HBC587" s="285"/>
      <c r="HBD587" s="285"/>
      <c r="HBE587" s="285"/>
      <c r="HBF587" s="285"/>
      <c r="HBG587" s="285"/>
      <c r="HBH587" s="285"/>
      <c r="HBI587" s="285"/>
      <c r="HBJ587" s="285"/>
      <c r="HBK587" s="285"/>
      <c r="HBL587" s="285"/>
      <c r="HBM587" s="285"/>
      <c r="HBN587" s="285"/>
      <c r="HBO587" s="285"/>
      <c r="HBP587" s="285"/>
      <c r="HBQ587" s="285"/>
      <c r="HBR587" s="285"/>
      <c r="HBS587" s="285"/>
      <c r="HBT587" s="285"/>
      <c r="HBU587" s="285"/>
      <c r="HBV587" s="285"/>
      <c r="HBW587" s="285"/>
      <c r="HBX587" s="285"/>
      <c r="HBY587" s="285"/>
      <c r="HBZ587" s="285"/>
      <c r="HCA587" s="285"/>
      <c r="HCB587" s="285"/>
      <c r="HCC587" s="285"/>
      <c r="HCD587" s="285"/>
      <c r="HCE587" s="285"/>
      <c r="HCF587" s="285"/>
      <c r="HCG587" s="285"/>
      <c r="HCH587" s="285"/>
      <c r="HCI587" s="285"/>
      <c r="HCJ587" s="285"/>
      <c r="HCK587" s="285"/>
      <c r="HCL587" s="285"/>
      <c r="HCM587" s="285"/>
      <c r="HCN587" s="285"/>
      <c r="HCO587" s="285"/>
      <c r="HCP587" s="285"/>
      <c r="HCQ587" s="285"/>
      <c r="HCR587" s="285"/>
      <c r="HCS587" s="285"/>
      <c r="HCT587" s="285"/>
      <c r="HCU587" s="285"/>
      <c r="HCV587" s="285"/>
      <c r="HCW587" s="285"/>
      <c r="HCX587" s="285"/>
      <c r="HCY587" s="285"/>
      <c r="HCZ587" s="285"/>
      <c r="HDA587" s="285"/>
      <c r="HDB587" s="285"/>
      <c r="HDC587" s="285"/>
      <c r="HDD587" s="285"/>
      <c r="HDE587" s="285"/>
      <c r="HDF587" s="285"/>
      <c r="HDG587" s="285"/>
      <c r="HDH587" s="285"/>
      <c r="HDI587" s="285"/>
      <c r="HDJ587" s="285"/>
      <c r="HDK587" s="285"/>
      <c r="HDL587" s="285"/>
      <c r="HDM587" s="285"/>
      <c r="HDN587" s="285"/>
      <c r="HDO587" s="285"/>
      <c r="HDP587" s="285"/>
      <c r="HDQ587" s="285"/>
      <c r="HDR587" s="285"/>
      <c r="HDS587" s="285"/>
      <c r="HDT587" s="285"/>
      <c r="HDU587" s="285"/>
      <c r="HDV587" s="285"/>
      <c r="HDW587" s="285"/>
      <c r="HDX587" s="285"/>
      <c r="HDY587" s="285"/>
      <c r="HDZ587" s="285"/>
      <c r="HEA587" s="285"/>
      <c r="HEB587" s="285"/>
      <c r="HEC587" s="285"/>
      <c r="HED587" s="285"/>
      <c r="HEE587" s="285"/>
      <c r="HEF587" s="285"/>
      <c r="HEG587" s="285"/>
      <c r="HEH587" s="285"/>
      <c r="HEI587" s="285"/>
      <c r="HEJ587" s="285"/>
      <c r="HEK587" s="285"/>
      <c r="HEL587" s="285"/>
      <c r="HEM587" s="285"/>
      <c r="HEN587" s="285"/>
      <c r="HEO587" s="285"/>
      <c r="HEP587" s="285"/>
      <c r="HEQ587" s="285"/>
      <c r="HER587" s="285"/>
      <c r="HES587" s="285"/>
      <c r="HET587" s="285"/>
      <c r="HEU587" s="285"/>
      <c r="HEV587" s="285"/>
      <c r="HEW587" s="285"/>
      <c r="HEX587" s="285"/>
      <c r="HEY587" s="285"/>
      <c r="HEZ587" s="285"/>
      <c r="HFA587" s="285"/>
      <c r="HFB587" s="285"/>
      <c r="HFC587" s="285"/>
      <c r="HFD587" s="285"/>
      <c r="HFE587" s="285"/>
      <c r="HFF587" s="285"/>
      <c r="HFG587" s="285"/>
      <c r="HFH587" s="285"/>
      <c r="HFI587" s="285"/>
      <c r="HFJ587" s="285"/>
      <c r="HFK587" s="285"/>
      <c r="HFL587" s="285"/>
      <c r="HFM587" s="285"/>
      <c r="HFN587" s="285"/>
      <c r="HFO587" s="285"/>
      <c r="HFP587" s="285"/>
      <c r="HFQ587" s="285"/>
      <c r="HFR587" s="285"/>
      <c r="HFS587" s="285"/>
      <c r="HFT587" s="285"/>
      <c r="HFU587" s="285"/>
      <c r="HFV587" s="285"/>
      <c r="HFW587" s="285"/>
      <c r="HFX587" s="285"/>
      <c r="HFY587" s="285"/>
      <c r="HFZ587" s="285"/>
      <c r="HGA587" s="285"/>
      <c r="HGB587" s="285"/>
      <c r="HGC587" s="285"/>
      <c r="HGD587" s="285"/>
      <c r="HGE587" s="285"/>
      <c r="HGF587" s="285"/>
      <c r="HGG587" s="285"/>
      <c r="HGH587" s="285"/>
      <c r="HGI587" s="285"/>
      <c r="HGJ587" s="285"/>
      <c r="HGK587" s="285"/>
      <c r="HGL587" s="285"/>
      <c r="HGM587" s="285"/>
      <c r="HGN587" s="285"/>
      <c r="HGO587" s="285"/>
      <c r="HGP587" s="285"/>
      <c r="HGQ587" s="285"/>
      <c r="HGR587" s="285"/>
      <c r="HGS587" s="285"/>
      <c r="HGT587" s="285"/>
      <c r="HGU587" s="285"/>
      <c r="HGV587" s="285"/>
      <c r="HGW587" s="285"/>
      <c r="HGX587" s="285"/>
      <c r="HGY587" s="285"/>
      <c r="HGZ587" s="285"/>
      <c r="HHA587" s="285"/>
      <c r="HHB587" s="285"/>
      <c r="HHC587" s="285"/>
      <c r="HHD587" s="285"/>
      <c r="HHE587" s="285"/>
      <c r="HHF587" s="285"/>
      <c r="HHG587" s="285"/>
      <c r="HHH587" s="285"/>
      <c r="HHI587" s="285"/>
      <c r="HHJ587" s="285"/>
      <c r="HHK587" s="285"/>
      <c r="HHL587" s="285"/>
      <c r="HHM587" s="285"/>
      <c r="HHN587" s="285"/>
      <c r="HHO587" s="285"/>
      <c r="HHP587" s="285"/>
      <c r="HHQ587" s="285"/>
      <c r="HHR587" s="285"/>
      <c r="HHS587" s="285"/>
      <c r="HHT587" s="285"/>
      <c r="HHU587" s="285"/>
      <c r="HHV587" s="285"/>
      <c r="HHW587" s="285"/>
      <c r="HHX587" s="285"/>
      <c r="HHY587" s="285"/>
      <c r="HHZ587" s="285"/>
      <c r="HIA587" s="285"/>
      <c r="HIB587" s="285"/>
      <c r="HIC587" s="285"/>
      <c r="HID587" s="285"/>
      <c r="HIE587" s="285"/>
      <c r="HIF587" s="285"/>
      <c r="HIG587" s="285"/>
      <c r="HIH587" s="285"/>
      <c r="HII587" s="285"/>
      <c r="HIJ587" s="285"/>
      <c r="HIK587" s="285"/>
      <c r="HIL587" s="285"/>
      <c r="HIM587" s="285"/>
      <c r="HIN587" s="285"/>
      <c r="HIO587" s="285"/>
      <c r="HIP587" s="285"/>
      <c r="HIQ587" s="285"/>
      <c r="HIR587" s="285"/>
      <c r="HIS587" s="285"/>
      <c r="HIT587" s="285"/>
      <c r="HIU587" s="285"/>
      <c r="HIV587" s="285"/>
      <c r="HIW587" s="285"/>
      <c r="HIX587" s="285"/>
      <c r="HIY587" s="285"/>
      <c r="HIZ587" s="285"/>
      <c r="HJA587" s="285"/>
      <c r="HJB587" s="285"/>
      <c r="HJC587" s="285"/>
      <c r="HJD587" s="285"/>
      <c r="HJE587" s="285"/>
      <c r="HJF587" s="285"/>
      <c r="HJG587" s="285"/>
      <c r="HJH587" s="285"/>
      <c r="HJI587" s="285"/>
      <c r="HJJ587" s="285"/>
      <c r="HJK587" s="285"/>
      <c r="HJL587" s="285"/>
      <c r="HJM587" s="285"/>
      <c r="HJN587" s="285"/>
      <c r="HJO587" s="285"/>
      <c r="HJP587" s="285"/>
      <c r="HJQ587" s="285"/>
      <c r="HJR587" s="285"/>
      <c r="HJS587" s="285"/>
      <c r="HJT587" s="285"/>
      <c r="HJU587" s="285"/>
      <c r="HJV587" s="285"/>
      <c r="HJW587" s="285"/>
      <c r="HJX587" s="285"/>
      <c r="HJY587" s="285"/>
      <c r="HJZ587" s="285"/>
      <c r="HKA587" s="285"/>
      <c r="HKB587" s="285"/>
      <c r="HKC587" s="285"/>
      <c r="HKD587" s="285"/>
      <c r="HKE587" s="285"/>
      <c r="HKF587" s="285"/>
      <c r="HKG587" s="285"/>
      <c r="HKH587" s="285"/>
      <c r="HKI587" s="285"/>
      <c r="HKJ587" s="285"/>
      <c r="HKK587" s="285"/>
      <c r="HKL587" s="285"/>
      <c r="HKM587" s="285"/>
      <c r="HKN587" s="285"/>
      <c r="HKO587" s="285"/>
      <c r="HKP587" s="285"/>
      <c r="HKQ587" s="285"/>
      <c r="HKR587" s="285"/>
      <c r="HKS587" s="285"/>
      <c r="HKT587" s="285"/>
      <c r="HKU587" s="285"/>
      <c r="HKV587" s="285"/>
      <c r="HKW587" s="285"/>
      <c r="HKX587" s="285"/>
      <c r="HKY587" s="285"/>
      <c r="HKZ587" s="285"/>
      <c r="HLA587" s="285"/>
      <c r="HLB587" s="285"/>
      <c r="HLC587" s="285"/>
      <c r="HLD587" s="285"/>
      <c r="HLE587" s="285"/>
      <c r="HLF587" s="285"/>
      <c r="HLG587" s="285"/>
      <c r="HLH587" s="285"/>
      <c r="HLI587" s="285"/>
      <c r="HLJ587" s="285"/>
      <c r="HLK587" s="285"/>
      <c r="HLL587" s="285"/>
      <c r="HLM587" s="285"/>
      <c r="HLN587" s="285"/>
      <c r="HLO587" s="285"/>
      <c r="HLP587" s="285"/>
      <c r="HLQ587" s="285"/>
      <c r="HLR587" s="285"/>
      <c r="HLS587" s="285"/>
      <c r="HLT587" s="285"/>
      <c r="HLU587" s="285"/>
      <c r="HLV587" s="285"/>
      <c r="HLW587" s="285"/>
      <c r="HLX587" s="285"/>
      <c r="HLY587" s="285"/>
      <c r="HLZ587" s="285"/>
      <c r="HMA587" s="285"/>
      <c r="HMB587" s="285"/>
      <c r="HMC587" s="285"/>
      <c r="HMD587" s="285"/>
      <c r="HME587" s="285"/>
      <c r="HMF587" s="285"/>
      <c r="HMG587" s="285"/>
      <c r="HMH587" s="285"/>
      <c r="HMI587" s="285"/>
      <c r="HMJ587" s="285"/>
      <c r="HMK587" s="285"/>
      <c r="HML587" s="285"/>
      <c r="HMM587" s="285"/>
      <c r="HMN587" s="285"/>
      <c r="HMO587" s="285"/>
      <c r="HMP587" s="285"/>
      <c r="HMQ587" s="285"/>
      <c r="HMR587" s="285"/>
      <c r="HMS587" s="285"/>
      <c r="HMT587" s="285"/>
      <c r="HMU587" s="285"/>
      <c r="HMV587" s="285"/>
      <c r="HMW587" s="285"/>
      <c r="HMX587" s="285"/>
      <c r="HMY587" s="285"/>
      <c r="HMZ587" s="285"/>
      <c r="HNA587" s="285"/>
      <c r="HNB587" s="285"/>
      <c r="HNC587" s="285"/>
      <c r="HND587" s="285"/>
      <c r="HNE587" s="285"/>
      <c r="HNF587" s="285"/>
      <c r="HNG587" s="285"/>
      <c r="HNH587" s="285"/>
      <c r="HNI587" s="285"/>
      <c r="HNJ587" s="285"/>
      <c r="HNK587" s="285"/>
      <c r="HNL587" s="285"/>
      <c r="HNM587" s="285"/>
      <c r="HNN587" s="285"/>
      <c r="HNO587" s="285"/>
      <c r="HNP587" s="285"/>
      <c r="HNQ587" s="285"/>
      <c r="HNR587" s="285"/>
      <c r="HNS587" s="285"/>
      <c r="HNT587" s="285"/>
      <c r="HNU587" s="285"/>
      <c r="HNV587" s="285"/>
      <c r="HNW587" s="285"/>
      <c r="HNX587" s="285"/>
      <c r="HNY587" s="285"/>
      <c r="HNZ587" s="285"/>
      <c r="HOA587" s="285"/>
      <c r="HOB587" s="285"/>
      <c r="HOC587" s="285"/>
      <c r="HOD587" s="285"/>
      <c r="HOE587" s="285"/>
      <c r="HOF587" s="285"/>
      <c r="HOG587" s="285"/>
      <c r="HOH587" s="285"/>
      <c r="HOI587" s="285"/>
      <c r="HOJ587" s="285"/>
      <c r="HOK587" s="285"/>
      <c r="HOL587" s="285"/>
      <c r="HOM587" s="285"/>
      <c r="HON587" s="285"/>
      <c r="HOO587" s="285"/>
      <c r="HOP587" s="285"/>
      <c r="HOQ587" s="285"/>
      <c r="HOR587" s="285"/>
      <c r="HOS587" s="285"/>
      <c r="HOT587" s="285"/>
      <c r="HOU587" s="285"/>
      <c r="HOV587" s="285"/>
      <c r="HOW587" s="285"/>
      <c r="HOX587" s="285"/>
      <c r="HOY587" s="285"/>
      <c r="HOZ587" s="285"/>
      <c r="HPA587" s="285"/>
      <c r="HPB587" s="285"/>
      <c r="HPC587" s="285"/>
      <c r="HPD587" s="285"/>
      <c r="HPE587" s="285"/>
      <c r="HPF587" s="285"/>
      <c r="HPG587" s="285"/>
      <c r="HPH587" s="285"/>
      <c r="HPI587" s="285"/>
      <c r="HPJ587" s="285"/>
      <c r="HPK587" s="285"/>
      <c r="HPL587" s="285"/>
      <c r="HPM587" s="285"/>
      <c r="HPN587" s="285"/>
      <c r="HPO587" s="285"/>
      <c r="HPP587" s="285"/>
      <c r="HPQ587" s="285"/>
      <c r="HPR587" s="285"/>
      <c r="HPS587" s="285"/>
      <c r="HPT587" s="285"/>
      <c r="HPU587" s="285"/>
      <c r="HPV587" s="285"/>
      <c r="HPW587" s="285"/>
      <c r="HPX587" s="285"/>
      <c r="HPY587" s="285"/>
      <c r="HPZ587" s="285"/>
      <c r="HQA587" s="285"/>
      <c r="HQB587" s="285"/>
      <c r="HQC587" s="285"/>
      <c r="HQD587" s="285"/>
      <c r="HQE587" s="285"/>
      <c r="HQF587" s="285"/>
      <c r="HQG587" s="285"/>
      <c r="HQH587" s="285"/>
      <c r="HQI587" s="285"/>
      <c r="HQJ587" s="285"/>
      <c r="HQK587" s="285"/>
      <c r="HQL587" s="285"/>
      <c r="HQM587" s="285"/>
      <c r="HQN587" s="285"/>
      <c r="HQO587" s="285"/>
      <c r="HQP587" s="285"/>
      <c r="HQQ587" s="285"/>
      <c r="HQR587" s="285"/>
      <c r="HQS587" s="285"/>
      <c r="HQT587" s="285"/>
      <c r="HQU587" s="285"/>
      <c r="HQV587" s="285"/>
      <c r="HQW587" s="285"/>
      <c r="HQX587" s="285"/>
      <c r="HQY587" s="285"/>
      <c r="HQZ587" s="285"/>
      <c r="HRA587" s="285"/>
      <c r="HRB587" s="285"/>
      <c r="HRC587" s="285"/>
      <c r="HRD587" s="285"/>
      <c r="HRE587" s="285"/>
      <c r="HRF587" s="285"/>
      <c r="HRG587" s="285"/>
      <c r="HRH587" s="285"/>
      <c r="HRI587" s="285"/>
      <c r="HRJ587" s="285"/>
      <c r="HRK587" s="285"/>
      <c r="HRL587" s="285"/>
      <c r="HRM587" s="285"/>
      <c r="HRN587" s="285"/>
      <c r="HRO587" s="285"/>
      <c r="HRP587" s="285"/>
      <c r="HRQ587" s="285"/>
      <c r="HRR587" s="285"/>
      <c r="HRS587" s="285"/>
      <c r="HRT587" s="285"/>
      <c r="HRU587" s="285"/>
      <c r="HRV587" s="285"/>
      <c r="HRW587" s="285"/>
      <c r="HRX587" s="285"/>
      <c r="HRY587" s="285"/>
      <c r="HRZ587" s="285"/>
      <c r="HSA587" s="285"/>
      <c r="HSB587" s="285"/>
      <c r="HSC587" s="285"/>
      <c r="HSD587" s="285"/>
      <c r="HSE587" s="285"/>
      <c r="HSF587" s="285"/>
      <c r="HSG587" s="285"/>
      <c r="HSH587" s="285"/>
      <c r="HSI587" s="285"/>
      <c r="HSJ587" s="285"/>
      <c r="HSK587" s="285"/>
      <c r="HSL587" s="285"/>
      <c r="HSM587" s="285"/>
      <c r="HSN587" s="285"/>
      <c r="HSO587" s="285"/>
      <c r="HSP587" s="285"/>
      <c r="HSQ587" s="285"/>
      <c r="HSR587" s="285"/>
      <c r="HSS587" s="285"/>
      <c r="HST587" s="285"/>
      <c r="HSU587" s="285"/>
      <c r="HSV587" s="285"/>
      <c r="HSW587" s="285"/>
      <c r="HSX587" s="285"/>
      <c r="HSY587" s="285"/>
      <c r="HSZ587" s="285"/>
      <c r="HTA587" s="285"/>
      <c r="HTB587" s="285"/>
      <c r="HTC587" s="285"/>
      <c r="HTD587" s="285"/>
      <c r="HTE587" s="285"/>
      <c r="HTF587" s="285"/>
      <c r="HTG587" s="285"/>
      <c r="HTH587" s="285"/>
      <c r="HTI587" s="285"/>
      <c r="HTJ587" s="285"/>
      <c r="HTK587" s="285"/>
      <c r="HTL587" s="285"/>
      <c r="HTM587" s="285"/>
      <c r="HTN587" s="285"/>
      <c r="HTO587" s="285"/>
      <c r="HTP587" s="285"/>
      <c r="HTQ587" s="285"/>
      <c r="HTR587" s="285"/>
      <c r="HTS587" s="285"/>
      <c r="HTT587" s="285"/>
      <c r="HTU587" s="285"/>
      <c r="HTV587" s="285"/>
      <c r="HTW587" s="285"/>
      <c r="HTX587" s="285"/>
      <c r="HTY587" s="285"/>
      <c r="HTZ587" s="285"/>
      <c r="HUA587" s="285"/>
      <c r="HUB587" s="285"/>
      <c r="HUC587" s="285"/>
      <c r="HUD587" s="285"/>
      <c r="HUE587" s="285"/>
      <c r="HUF587" s="285"/>
      <c r="HUG587" s="285"/>
      <c r="HUH587" s="285"/>
      <c r="HUI587" s="285"/>
      <c r="HUJ587" s="285"/>
      <c r="HUK587" s="285"/>
      <c r="HUL587" s="285"/>
      <c r="HUM587" s="285"/>
      <c r="HUN587" s="285"/>
      <c r="HUO587" s="285"/>
      <c r="HUP587" s="285"/>
      <c r="HUQ587" s="285"/>
      <c r="HUR587" s="285"/>
      <c r="HUS587" s="285"/>
      <c r="HUT587" s="285"/>
      <c r="HUU587" s="285"/>
      <c r="HUV587" s="285"/>
      <c r="HUW587" s="285"/>
      <c r="HUX587" s="285"/>
      <c r="HUY587" s="285"/>
      <c r="HUZ587" s="285"/>
      <c r="HVA587" s="285"/>
      <c r="HVB587" s="285"/>
      <c r="HVC587" s="285"/>
      <c r="HVD587" s="285"/>
      <c r="HVE587" s="285"/>
      <c r="HVF587" s="285"/>
      <c r="HVG587" s="285"/>
      <c r="HVH587" s="285"/>
      <c r="HVI587" s="285"/>
      <c r="HVJ587" s="285"/>
      <c r="HVK587" s="285"/>
      <c r="HVL587" s="285"/>
      <c r="HVM587" s="285"/>
      <c r="HVN587" s="285"/>
      <c r="HVO587" s="285"/>
      <c r="HVP587" s="285"/>
      <c r="HVQ587" s="285"/>
      <c r="HVR587" s="285"/>
      <c r="HVS587" s="285"/>
      <c r="HVT587" s="285"/>
      <c r="HVU587" s="285"/>
      <c r="HVV587" s="285"/>
      <c r="HVW587" s="285"/>
      <c r="HVX587" s="285"/>
      <c r="HVY587" s="285"/>
      <c r="HVZ587" s="285"/>
      <c r="HWA587" s="285"/>
      <c r="HWB587" s="285"/>
      <c r="HWC587" s="285"/>
      <c r="HWD587" s="285"/>
      <c r="HWE587" s="285"/>
      <c r="HWF587" s="285"/>
      <c r="HWG587" s="285"/>
      <c r="HWH587" s="285"/>
      <c r="HWI587" s="285"/>
      <c r="HWJ587" s="285"/>
      <c r="HWK587" s="285"/>
      <c r="HWL587" s="285"/>
      <c r="HWM587" s="285"/>
      <c r="HWN587" s="285"/>
      <c r="HWO587" s="285"/>
      <c r="HWP587" s="285"/>
      <c r="HWQ587" s="285"/>
      <c r="HWR587" s="285"/>
      <c r="HWS587" s="285"/>
      <c r="HWT587" s="285"/>
      <c r="HWU587" s="285"/>
      <c r="HWV587" s="285"/>
      <c r="HWW587" s="285"/>
      <c r="HWX587" s="285"/>
      <c r="HWY587" s="285"/>
      <c r="HWZ587" s="285"/>
      <c r="HXA587" s="285"/>
      <c r="HXB587" s="285"/>
      <c r="HXC587" s="285"/>
      <c r="HXD587" s="285"/>
      <c r="HXE587" s="285"/>
      <c r="HXF587" s="285"/>
      <c r="HXG587" s="285"/>
      <c r="HXH587" s="285"/>
      <c r="HXI587" s="285"/>
      <c r="HXJ587" s="285"/>
      <c r="HXK587" s="285"/>
      <c r="HXL587" s="285"/>
      <c r="HXM587" s="285"/>
      <c r="HXN587" s="285"/>
      <c r="HXO587" s="285"/>
      <c r="HXP587" s="285"/>
      <c r="HXQ587" s="285"/>
      <c r="HXR587" s="285"/>
      <c r="HXS587" s="285"/>
      <c r="HXT587" s="285"/>
      <c r="HXU587" s="285"/>
      <c r="HXV587" s="285"/>
      <c r="HXW587" s="285"/>
      <c r="HXX587" s="285"/>
      <c r="HXY587" s="285"/>
      <c r="HXZ587" s="285"/>
      <c r="HYA587" s="285"/>
      <c r="HYB587" s="285"/>
      <c r="HYC587" s="285"/>
      <c r="HYD587" s="285"/>
      <c r="HYE587" s="285"/>
      <c r="HYF587" s="285"/>
      <c r="HYG587" s="285"/>
      <c r="HYH587" s="285"/>
      <c r="HYI587" s="285"/>
      <c r="HYJ587" s="285"/>
      <c r="HYK587" s="285"/>
      <c r="HYL587" s="285"/>
      <c r="HYM587" s="285"/>
      <c r="HYN587" s="285"/>
      <c r="HYO587" s="285"/>
      <c r="HYP587" s="285"/>
      <c r="HYQ587" s="285"/>
      <c r="HYR587" s="285"/>
      <c r="HYS587" s="285"/>
      <c r="HYT587" s="285"/>
      <c r="HYU587" s="285"/>
      <c r="HYV587" s="285"/>
      <c r="HYW587" s="285"/>
      <c r="HYX587" s="285"/>
      <c r="HYY587" s="285"/>
      <c r="HYZ587" s="285"/>
      <c r="HZA587" s="285"/>
      <c r="HZB587" s="285"/>
      <c r="HZC587" s="285"/>
      <c r="HZD587" s="285"/>
      <c r="HZE587" s="285"/>
      <c r="HZF587" s="285"/>
      <c r="HZG587" s="285"/>
      <c r="HZH587" s="285"/>
      <c r="HZI587" s="285"/>
      <c r="HZJ587" s="285"/>
      <c r="HZK587" s="285"/>
      <c r="HZL587" s="285"/>
      <c r="HZM587" s="285"/>
      <c r="HZN587" s="285"/>
      <c r="HZO587" s="285"/>
      <c r="HZP587" s="285"/>
      <c r="HZQ587" s="285"/>
      <c r="HZR587" s="285"/>
      <c r="HZS587" s="285"/>
      <c r="HZT587" s="285"/>
      <c r="HZU587" s="285"/>
      <c r="HZV587" s="285"/>
      <c r="HZW587" s="285"/>
      <c r="HZX587" s="285"/>
      <c r="HZY587" s="285"/>
      <c r="HZZ587" s="285"/>
      <c r="IAA587" s="285"/>
      <c r="IAB587" s="285"/>
      <c r="IAC587" s="285"/>
      <c r="IAD587" s="285"/>
      <c r="IAE587" s="285"/>
      <c r="IAF587" s="285"/>
      <c r="IAG587" s="285"/>
      <c r="IAH587" s="285"/>
      <c r="IAI587" s="285"/>
      <c r="IAJ587" s="285"/>
      <c r="IAK587" s="285"/>
      <c r="IAL587" s="285"/>
      <c r="IAM587" s="285"/>
      <c r="IAN587" s="285"/>
      <c r="IAO587" s="285"/>
      <c r="IAP587" s="285"/>
      <c r="IAQ587" s="285"/>
      <c r="IAR587" s="285"/>
      <c r="IAS587" s="285"/>
      <c r="IAT587" s="285"/>
      <c r="IAU587" s="285"/>
      <c r="IAV587" s="285"/>
      <c r="IAW587" s="285"/>
      <c r="IAX587" s="285"/>
      <c r="IAY587" s="285"/>
      <c r="IAZ587" s="285"/>
      <c r="IBA587" s="285"/>
      <c r="IBB587" s="285"/>
      <c r="IBC587" s="285"/>
      <c r="IBD587" s="285"/>
      <c r="IBE587" s="285"/>
      <c r="IBF587" s="285"/>
      <c r="IBG587" s="285"/>
      <c r="IBH587" s="285"/>
      <c r="IBI587" s="285"/>
      <c r="IBJ587" s="285"/>
      <c r="IBK587" s="285"/>
      <c r="IBL587" s="285"/>
      <c r="IBM587" s="285"/>
      <c r="IBN587" s="285"/>
      <c r="IBO587" s="285"/>
      <c r="IBP587" s="285"/>
      <c r="IBQ587" s="285"/>
      <c r="IBR587" s="285"/>
      <c r="IBS587" s="285"/>
      <c r="IBT587" s="285"/>
      <c r="IBU587" s="285"/>
      <c r="IBV587" s="285"/>
      <c r="IBW587" s="285"/>
      <c r="IBX587" s="285"/>
      <c r="IBY587" s="285"/>
      <c r="IBZ587" s="285"/>
      <c r="ICA587" s="285"/>
      <c r="ICB587" s="285"/>
      <c r="ICC587" s="285"/>
      <c r="ICD587" s="285"/>
      <c r="ICE587" s="285"/>
      <c r="ICF587" s="285"/>
      <c r="ICG587" s="285"/>
      <c r="ICH587" s="285"/>
      <c r="ICI587" s="285"/>
      <c r="ICJ587" s="285"/>
      <c r="ICK587" s="285"/>
      <c r="ICL587" s="285"/>
      <c r="ICM587" s="285"/>
      <c r="ICN587" s="285"/>
      <c r="ICO587" s="285"/>
      <c r="ICP587" s="285"/>
      <c r="ICQ587" s="285"/>
      <c r="ICR587" s="285"/>
      <c r="ICS587" s="285"/>
      <c r="ICT587" s="285"/>
      <c r="ICU587" s="285"/>
      <c r="ICV587" s="285"/>
      <c r="ICW587" s="285"/>
      <c r="ICX587" s="285"/>
      <c r="ICY587" s="285"/>
      <c r="ICZ587" s="285"/>
      <c r="IDA587" s="285"/>
      <c r="IDB587" s="285"/>
      <c r="IDC587" s="285"/>
      <c r="IDD587" s="285"/>
      <c r="IDE587" s="285"/>
      <c r="IDF587" s="285"/>
      <c r="IDG587" s="285"/>
      <c r="IDH587" s="285"/>
      <c r="IDI587" s="285"/>
      <c r="IDJ587" s="285"/>
      <c r="IDK587" s="285"/>
      <c r="IDL587" s="285"/>
      <c r="IDM587" s="285"/>
      <c r="IDN587" s="285"/>
      <c r="IDO587" s="285"/>
      <c r="IDP587" s="285"/>
      <c r="IDQ587" s="285"/>
      <c r="IDR587" s="285"/>
      <c r="IDS587" s="285"/>
      <c r="IDT587" s="285"/>
      <c r="IDU587" s="285"/>
      <c r="IDV587" s="285"/>
      <c r="IDW587" s="285"/>
      <c r="IDX587" s="285"/>
      <c r="IDY587" s="285"/>
      <c r="IDZ587" s="285"/>
      <c r="IEA587" s="285"/>
      <c r="IEB587" s="285"/>
      <c r="IEC587" s="285"/>
      <c r="IED587" s="285"/>
      <c r="IEE587" s="285"/>
      <c r="IEF587" s="285"/>
      <c r="IEG587" s="285"/>
      <c r="IEH587" s="285"/>
      <c r="IEI587" s="285"/>
      <c r="IEJ587" s="285"/>
      <c r="IEK587" s="285"/>
      <c r="IEL587" s="285"/>
      <c r="IEM587" s="285"/>
      <c r="IEN587" s="285"/>
      <c r="IEO587" s="285"/>
      <c r="IEP587" s="285"/>
      <c r="IEQ587" s="285"/>
      <c r="IER587" s="285"/>
      <c r="IES587" s="285"/>
      <c r="IET587" s="285"/>
      <c r="IEU587" s="285"/>
      <c r="IEV587" s="285"/>
      <c r="IEW587" s="285"/>
      <c r="IEX587" s="285"/>
      <c r="IEY587" s="285"/>
      <c r="IEZ587" s="285"/>
      <c r="IFA587" s="285"/>
      <c r="IFB587" s="285"/>
      <c r="IFC587" s="285"/>
      <c r="IFD587" s="285"/>
      <c r="IFE587" s="285"/>
      <c r="IFF587" s="285"/>
      <c r="IFG587" s="285"/>
      <c r="IFH587" s="285"/>
      <c r="IFI587" s="285"/>
      <c r="IFJ587" s="285"/>
      <c r="IFK587" s="285"/>
      <c r="IFL587" s="285"/>
      <c r="IFM587" s="285"/>
      <c r="IFN587" s="285"/>
      <c r="IFO587" s="285"/>
      <c r="IFP587" s="285"/>
      <c r="IFQ587" s="285"/>
      <c r="IFR587" s="285"/>
      <c r="IFS587" s="285"/>
      <c r="IFT587" s="285"/>
      <c r="IFU587" s="285"/>
      <c r="IFV587" s="285"/>
      <c r="IFW587" s="285"/>
      <c r="IFX587" s="285"/>
      <c r="IFY587" s="285"/>
      <c r="IFZ587" s="285"/>
      <c r="IGA587" s="285"/>
      <c r="IGB587" s="285"/>
      <c r="IGC587" s="285"/>
      <c r="IGD587" s="285"/>
      <c r="IGE587" s="285"/>
      <c r="IGF587" s="285"/>
      <c r="IGG587" s="285"/>
      <c r="IGH587" s="285"/>
      <c r="IGI587" s="285"/>
      <c r="IGJ587" s="285"/>
      <c r="IGK587" s="285"/>
      <c r="IGL587" s="285"/>
      <c r="IGM587" s="285"/>
      <c r="IGN587" s="285"/>
      <c r="IGO587" s="285"/>
      <c r="IGP587" s="285"/>
      <c r="IGQ587" s="285"/>
      <c r="IGR587" s="285"/>
      <c r="IGS587" s="285"/>
      <c r="IGT587" s="285"/>
      <c r="IGU587" s="285"/>
      <c r="IGV587" s="285"/>
      <c r="IGW587" s="285"/>
      <c r="IGX587" s="285"/>
      <c r="IGY587" s="285"/>
      <c r="IGZ587" s="285"/>
      <c r="IHA587" s="285"/>
      <c r="IHB587" s="285"/>
      <c r="IHC587" s="285"/>
      <c r="IHD587" s="285"/>
      <c r="IHE587" s="285"/>
      <c r="IHF587" s="285"/>
      <c r="IHG587" s="285"/>
      <c r="IHH587" s="285"/>
      <c r="IHI587" s="285"/>
      <c r="IHJ587" s="285"/>
      <c r="IHK587" s="285"/>
      <c r="IHL587" s="285"/>
      <c r="IHM587" s="285"/>
      <c r="IHN587" s="285"/>
      <c r="IHO587" s="285"/>
      <c r="IHP587" s="285"/>
      <c r="IHQ587" s="285"/>
      <c r="IHR587" s="285"/>
      <c r="IHS587" s="285"/>
      <c r="IHT587" s="285"/>
      <c r="IHU587" s="285"/>
      <c r="IHV587" s="285"/>
      <c r="IHW587" s="285"/>
      <c r="IHX587" s="285"/>
      <c r="IHY587" s="285"/>
      <c r="IHZ587" s="285"/>
      <c r="IIA587" s="285"/>
      <c r="IIB587" s="285"/>
      <c r="IIC587" s="285"/>
      <c r="IID587" s="285"/>
      <c r="IIE587" s="285"/>
      <c r="IIF587" s="285"/>
      <c r="IIG587" s="285"/>
      <c r="IIH587" s="285"/>
      <c r="III587" s="285"/>
      <c r="IIJ587" s="285"/>
      <c r="IIK587" s="285"/>
      <c r="IIL587" s="285"/>
      <c r="IIM587" s="285"/>
      <c r="IIN587" s="285"/>
      <c r="IIO587" s="285"/>
      <c r="IIP587" s="285"/>
      <c r="IIQ587" s="285"/>
      <c r="IIR587" s="285"/>
      <c r="IIS587" s="285"/>
      <c r="IIT587" s="285"/>
      <c r="IIU587" s="285"/>
      <c r="IIV587" s="285"/>
      <c r="IIW587" s="285"/>
      <c r="IIX587" s="285"/>
      <c r="IIY587" s="285"/>
      <c r="IIZ587" s="285"/>
      <c r="IJA587" s="285"/>
      <c r="IJB587" s="285"/>
      <c r="IJC587" s="285"/>
      <c r="IJD587" s="285"/>
      <c r="IJE587" s="285"/>
      <c r="IJF587" s="285"/>
      <c r="IJG587" s="285"/>
      <c r="IJH587" s="285"/>
      <c r="IJI587" s="285"/>
      <c r="IJJ587" s="285"/>
      <c r="IJK587" s="285"/>
      <c r="IJL587" s="285"/>
      <c r="IJM587" s="285"/>
      <c r="IJN587" s="285"/>
      <c r="IJO587" s="285"/>
      <c r="IJP587" s="285"/>
      <c r="IJQ587" s="285"/>
      <c r="IJR587" s="285"/>
      <c r="IJS587" s="285"/>
      <c r="IJT587" s="285"/>
      <c r="IJU587" s="285"/>
      <c r="IJV587" s="285"/>
      <c r="IJW587" s="285"/>
      <c r="IJX587" s="285"/>
      <c r="IJY587" s="285"/>
      <c r="IJZ587" s="285"/>
      <c r="IKA587" s="285"/>
      <c r="IKB587" s="285"/>
      <c r="IKC587" s="285"/>
      <c r="IKD587" s="285"/>
      <c r="IKE587" s="285"/>
      <c r="IKF587" s="285"/>
      <c r="IKG587" s="285"/>
      <c r="IKH587" s="285"/>
      <c r="IKI587" s="285"/>
      <c r="IKJ587" s="285"/>
      <c r="IKK587" s="285"/>
      <c r="IKL587" s="285"/>
      <c r="IKM587" s="285"/>
      <c r="IKN587" s="285"/>
      <c r="IKO587" s="285"/>
      <c r="IKP587" s="285"/>
      <c r="IKQ587" s="285"/>
      <c r="IKR587" s="285"/>
      <c r="IKS587" s="285"/>
      <c r="IKT587" s="285"/>
      <c r="IKU587" s="285"/>
      <c r="IKV587" s="285"/>
      <c r="IKW587" s="285"/>
      <c r="IKX587" s="285"/>
      <c r="IKY587" s="285"/>
      <c r="IKZ587" s="285"/>
      <c r="ILA587" s="285"/>
      <c r="ILB587" s="285"/>
      <c r="ILC587" s="285"/>
      <c r="ILD587" s="285"/>
      <c r="ILE587" s="285"/>
      <c r="ILF587" s="285"/>
      <c r="ILG587" s="285"/>
      <c r="ILH587" s="285"/>
      <c r="ILI587" s="285"/>
      <c r="ILJ587" s="285"/>
      <c r="ILK587" s="285"/>
      <c r="ILL587" s="285"/>
      <c r="ILM587" s="285"/>
      <c r="ILN587" s="285"/>
      <c r="ILO587" s="285"/>
      <c r="ILP587" s="285"/>
      <c r="ILQ587" s="285"/>
      <c r="ILR587" s="285"/>
      <c r="ILS587" s="285"/>
      <c r="ILT587" s="285"/>
      <c r="ILU587" s="285"/>
      <c r="ILV587" s="285"/>
      <c r="ILW587" s="285"/>
      <c r="ILX587" s="285"/>
      <c r="ILY587" s="285"/>
      <c r="ILZ587" s="285"/>
      <c r="IMA587" s="285"/>
      <c r="IMB587" s="285"/>
      <c r="IMC587" s="285"/>
      <c r="IMD587" s="285"/>
      <c r="IME587" s="285"/>
      <c r="IMF587" s="285"/>
      <c r="IMG587" s="285"/>
      <c r="IMH587" s="285"/>
      <c r="IMI587" s="285"/>
      <c r="IMJ587" s="285"/>
      <c r="IMK587" s="285"/>
      <c r="IML587" s="285"/>
      <c r="IMM587" s="285"/>
      <c r="IMN587" s="285"/>
      <c r="IMO587" s="285"/>
      <c r="IMP587" s="285"/>
      <c r="IMQ587" s="285"/>
      <c r="IMR587" s="285"/>
      <c r="IMS587" s="285"/>
      <c r="IMT587" s="285"/>
      <c r="IMU587" s="285"/>
      <c r="IMV587" s="285"/>
      <c r="IMW587" s="285"/>
      <c r="IMX587" s="285"/>
      <c r="IMY587" s="285"/>
      <c r="IMZ587" s="285"/>
      <c r="INA587" s="285"/>
      <c r="INB587" s="285"/>
      <c r="INC587" s="285"/>
      <c r="IND587" s="285"/>
      <c r="INE587" s="285"/>
      <c r="INF587" s="285"/>
      <c r="ING587" s="285"/>
      <c r="INH587" s="285"/>
      <c r="INI587" s="285"/>
      <c r="INJ587" s="285"/>
      <c r="INK587" s="285"/>
      <c r="INL587" s="285"/>
      <c r="INM587" s="285"/>
      <c r="INN587" s="285"/>
      <c r="INO587" s="285"/>
      <c r="INP587" s="285"/>
      <c r="INQ587" s="285"/>
      <c r="INR587" s="285"/>
      <c r="INS587" s="285"/>
      <c r="INT587" s="285"/>
      <c r="INU587" s="285"/>
      <c r="INV587" s="285"/>
      <c r="INW587" s="285"/>
      <c r="INX587" s="285"/>
      <c r="INY587" s="285"/>
      <c r="INZ587" s="285"/>
      <c r="IOA587" s="285"/>
      <c r="IOB587" s="285"/>
      <c r="IOC587" s="285"/>
      <c r="IOD587" s="285"/>
      <c r="IOE587" s="285"/>
      <c r="IOF587" s="285"/>
      <c r="IOG587" s="285"/>
      <c r="IOH587" s="285"/>
      <c r="IOI587" s="285"/>
      <c r="IOJ587" s="285"/>
      <c r="IOK587" s="285"/>
      <c r="IOL587" s="285"/>
      <c r="IOM587" s="285"/>
      <c r="ION587" s="285"/>
      <c r="IOO587" s="285"/>
      <c r="IOP587" s="285"/>
      <c r="IOQ587" s="285"/>
      <c r="IOR587" s="285"/>
      <c r="IOS587" s="285"/>
      <c r="IOT587" s="285"/>
      <c r="IOU587" s="285"/>
      <c r="IOV587" s="285"/>
      <c r="IOW587" s="285"/>
      <c r="IOX587" s="285"/>
      <c r="IOY587" s="285"/>
      <c r="IOZ587" s="285"/>
      <c r="IPA587" s="285"/>
      <c r="IPB587" s="285"/>
      <c r="IPC587" s="285"/>
      <c r="IPD587" s="285"/>
      <c r="IPE587" s="285"/>
      <c r="IPF587" s="285"/>
      <c r="IPG587" s="285"/>
      <c r="IPH587" s="285"/>
      <c r="IPI587" s="285"/>
      <c r="IPJ587" s="285"/>
      <c r="IPK587" s="285"/>
      <c r="IPL587" s="285"/>
      <c r="IPM587" s="285"/>
      <c r="IPN587" s="285"/>
      <c r="IPO587" s="285"/>
      <c r="IPP587" s="285"/>
      <c r="IPQ587" s="285"/>
      <c r="IPR587" s="285"/>
      <c r="IPS587" s="285"/>
      <c r="IPT587" s="285"/>
      <c r="IPU587" s="285"/>
      <c r="IPV587" s="285"/>
      <c r="IPW587" s="285"/>
      <c r="IPX587" s="285"/>
      <c r="IPY587" s="285"/>
      <c r="IPZ587" s="285"/>
      <c r="IQA587" s="285"/>
      <c r="IQB587" s="285"/>
      <c r="IQC587" s="285"/>
      <c r="IQD587" s="285"/>
      <c r="IQE587" s="285"/>
      <c r="IQF587" s="285"/>
      <c r="IQG587" s="285"/>
      <c r="IQH587" s="285"/>
      <c r="IQI587" s="285"/>
      <c r="IQJ587" s="285"/>
      <c r="IQK587" s="285"/>
      <c r="IQL587" s="285"/>
      <c r="IQM587" s="285"/>
      <c r="IQN587" s="285"/>
      <c r="IQO587" s="285"/>
      <c r="IQP587" s="285"/>
      <c r="IQQ587" s="285"/>
      <c r="IQR587" s="285"/>
      <c r="IQS587" s="285"/>
      <c r="IQT587" s="285"/>
      <c r="IQU587" s="285"/>
      <c r="IQV587" s="285"/>
      <c r="IQW587" s="285"/>
      <c r="IQX587" s="285"/>
      <c r="IQY587" s="285"/>
      <c r="IQZ587" s="285"/>
      <c r="IRA587" s="285"/>
      <c r="IRB587" s="285"/>
      <c r="IRC587" s="285"/>
      <c r="IRD587" s="285"/>
      <c r="IRE587" s="285"/>
      <c r="IRF587" s="285"/>
      <c r="IRG587" s="285"/>
      <c r="IRH587" s="285"/>
      <c r="IRI587" s="285"/>
      <c r="IRJ587" s="285"/>
      <c r="IRK587" s="285"/>
      <c r="IRL587" s="285"/>
      <c r="IRM587" s="285"/>
      <c r="IRN587" s="285"/>
      <c r="IRO587" s="285"/>
      <c r="IRP587" s="285"/>
      <c r="IRQ587" s="285"/>
      <c r="IRR587" s="285"/>
      <c r="IRS587" s="285"/>
      <c r="IRT587" s="285"/>
      <c r="IRU587" s="285"/>
      <c r="IRV587" s="285"/>
      <c r="IRW587" s="285"/>
      <c r="IRX587" s="285"/>
      <c r="IRY587" s="285"/>
      <c r="IRZ587" s="285"/>
      <c r="ISA587" s="285"/>
      <c r="ISB587" s="285"/>
      <c r="ISC587" s="285"/>
      <c r="ISD587" s="285"/>
      <c r="ISE587" s="285"/>
      <c r="ISF587" s="285"/>
      <c r="ISG587" s="285"/>
      <c r="ISH587" s="285"/>
      <c r="ISI587" s="285"/>
      <c r="ISJ587" s="285"/>
      <c r="ISK587" s="285"/>
      <c r="ISL587" s="285"/>
      <c r="ISM587" s="285"/>
      <c r="ISN587" s="285"/>
      <c r="ISO587" s="285"/>
      <c r="ISP587" s="285"/>
      <c r="ISQ587" s="285"/>
      <c r="ISR587" s="285"/>
      <c r="ISS587" s="285"/>
      <c r="IST587" s="285"/>
      <c r="ISU587" s="285"/>
      <c r="ISV587" s="285"/>
      <c r="ISW587" s="285"/>
      <c r="ISX587" s="285"/>
      <c r="ISY587" s="285"/>
      <c r="ISZ587" s="285"/>
      <c r="ITA587" s="285"/>
      <c r="ITB587" s="285"/>
      <c r="ITC587" s="285"/>
      <c r="ITD587" s="285"/>
      <c r="ITE587" s="285"/>
      <c r="ITF587" s="285"/>
      <c r="ITG587" s="285"/>
      <c r="ITH587" s="285"/>
      <c r="ITI587" s="285"/>
      <c r="ITJ587" s="285"/>
      <c r="ITK587" s="285"/>
      <c r="ITL587" s="285"/>
      <c r="ITM587" s="285"/>
      <c r="ITN587" s="285"/>
      <c r="ITO587" s="285"/>
      <c r="ITP587" s="285"/>
      <c r="ITQ587" s="285"/>
      <c r="ITR587" s="285"/>
      <c r="ITS587" s="285"/>
      <c r="ITT587" s="285"/>
      <c r="ITU587" s="285"/>
      <c r="ITV587" s="285"/>
      <c r="ITW587" s="285"/>
      <c r="ITX587" s="285"/>
      <c r="ITY587" s="285"/>
      <c r="ITZ587" s="285"/>
      <c r="IUA587" s="285"/>
      <c r="IUB587" s="285"/>
      <c r="IUC587" s="285"/>
      <c r="IUD587" s="285"/>
      <c r="IUE587" s="285"/>
      <c r="IUF587" s="285"/>
      <c r="IUG587" s="285"/>
      <c r="IUH587" s="285"/>
      <c r="IUI587" s="285"/>
      <c r="IUJ587" s="285"/>
      <c r="IUK587" s="285"/>
      <c r="IUL587" s="285"/>
      <c r="IUM587" s="285"/>
      <c r="IUN587" s="285"/>
      <c r="IUO587" s="285"/>
      <c r="IUP587" s="285"/>
      <c r="IUQ587" s="285"/>
      <c r="IUR587" s="285"/>
      <c r="IUS587" s="285"/>
      <c r="IUT587" s="285"/>
      <c r="IUU587" s="285"/>
      <c r="IUV587" s="285"/>
      <c r="IUW587" s="285"/>
      <c r="IUX587" s="285"/>
      <c r="IUY587" s="285"/>
      <c r="IUZ587" s="285"/>
      <c r="IVA587" s="285"/>
      <c r="IVB587" s="285"/>
      <c r="IVC587" s="285"/>
      <c r="IVD587" s="285"/>
      <c r="IVE587" s="285"/>
      <c r="IVF587" s="285"/>
      <c r="IVG587" s="285"/>
      <c r="IVH587" s="285"/>
      <c r="IVI587" s="285"/>
      <c r="IVJ587" s="285"/>
      <c r="IVK587" s="285"/>
      <c r="IVL587" s="285"/>
      <c r="IVM587" s="285"/>
      <c r="IVN587" s="285"/>
      <c r="IVO587" s="285"/>
      <c r="IVP587" s="285"/>
      <c r="IVQ587" s="285"/>
      <c r="IVR587" s="285"/>
      <c r="IVS587" s="285"/>
      <c r="IVT587" s="285"/>
      <c r="IVU587" s="285"/>
      <c r="IVV587" s="285"/>
      <c r="IVW587" s="285"/>
      <c r="IVX587" s="285"/>
      <c r="IVY587" s="285"/>
      <c r="IVZ587" s="285"/>
      <c r="IWA587" s="285"/>
      <c r="IWB587" s="285"/>
      <c r="IWC587" s="285"/>
      <c r="IWD587" s="285"/>
      <c r="IWE587" s="285"/>
      <c r="IWF587" s="285"/>
      <c r="IWG587" s="285"/>
      <c r="IWH587" s="285"/>
      <c r="IWI587" s="285"/>
      <c r="IWJ587" s="285"/>
      <c r="IWK587" s="285"/>
      <c r="IWL587" s="285"/>
      <c r="IWM587" s="285"/>
      <c r="IWN587" s="285"/>
      <c r="IWO587" s="285"/>
      <c r="IWP587" s="285"/>
      <c r="IWQ587" s="285"/>
      <c r="IWR587" s="285"/>
      <c r="IWS587" s="285"/>
      <c r="IWT587" s="285"/>
      <c r="IWU587" s="285"/>
      <c r="IWV587" s="285"/>
      <c r="IWW587" s="285"/>
      <c r="IWX587" s="285"/>
      <c r="IWY587" s="285"/>
      <c r="IWZ587" s="285"/>
      <c r="IXA587" s="285"/>
      <c r="IXB587" s="285"/>
      <c r="IXC587" s="285"/>
      <c r="IXD587" s="285"/>
      <c r="IXE587" s="285"/>
      <c r="IXF587" s="285"/>
      <c r="IXG587" s="285"/>
      <c r="IXH587" s="285"/>
      <c r="IXI587" s="285"/>
      <c r="IXJ587" s="285"/>
      <c r="IXK587" s="285"/>
      <c r="IXL587" s="285"/>
      <c r="IXM587" s="285"/>
      <c r="IXN587" s="285"/>
      <c r="IXO587" s="285"/>
      <c r="IXP587" s="285"/>
      <c r="IXQ587" s="285"/>
      <c r="IXR587" s="285"/>
      <c r="IXS587" s="285"/>
      <c r="IXT587" s="285"/>
      <c r="IXU587" s="285"/>
      <c r="IXV587" s="285"/>
      <c r="IXW587" s="285"/>
      <c r="IXX587" s="285"/>
      <c r="IXY587" s="285"/>
      <c r="IXZ587" s="285"/>
      <c r="IYA587" s="285"/>
      <c r="IYB587" s="285"/>
      <c r="IYC587" s="285"/>
      <c r="IYD587" s="285"/>
      <c r="IYE587" s="285"/>
      <c r="IYF587" s="285"/>
      <c r="IYG587" s="285"/>
      <c r="IYH587" s="285"/>
      <c r="IYI587" s="285"/>
      <c r="IYJ587" s="285"/>
      <c r="IYK587" s="285"/>
      <c r="IYL587" s="285"/>
      <c r="IYM587" s="285"/>
      <c r="IYN587" s="285"/>
      <c r="IYO587" s="285"/>
      <c r="IYP587" s="285"/>
      <c r="IYQ587" s="285"/>
      <c r="IYR587" s="285"/>
      <c r="IYS587" s="285"/>
      <c r="IYT587" s="285"/>
      <c r="IYU587" s="285"/>
      <c r="IYV587" s="285"/>
      <c r="IYW587" s="285"/>
      <c r="IYX587" s="285"/>
      <c r="IYY587" s="285"/>
      <c r="IYZ587" s="285"/>
      <c r="IZA587" s="285"/>
      <c r="IZB587" s="285"/>
      <c r="IZC587" s="285"/>
      <c r="IZD587" s="285"/>
      <c r="IZE587" s="285"/>
      <c r="IZF587" s="285"/>
      <c r="IZG587" s="285"/>
      <c r="IZH587" s="285"/>
      <c r="IZI587" s="285"/>
      <c r="IZJ587" s="285"/>
      <c r="IZK587" s="285"/>
      <c r="IZL587" s="285"/>
      <c r="IZM587" s="285"/>
      <c r="IZN587" s="285"/>
      <c r="IZO587" s="285"/>
      <c r="IZP587" s="285"/>
      <c r="IZQ587" s="285"/>
      <c r="IZR587" s="285"/>
      <c r="IZS587" s="285"/>
      <c r="IZT587" s="285"/>
      <c r="IZU587" s="285"/>
      <c r="IZV587" s="285"/>
      <c r="IZW587" s="285"/>
      <c r="IZX587" s="285"/>
      <c r="IZY587" s="285"/>
      <c r="IZZ587" s="285"/>
      <c r="JAA587" s="285"/>
      <c r="JAB587" s="285"/>
      <c r="JAC587" s="285"/>
      <c r="JAD587" s="285"/>
      <c r="JAE587" s="285"/>
      <c r="JAF587" s="285"/>
      <c r="JAG587" s="285"/>
      <c r="JAH587" s="285"/>
      <c r="JAI587" s="285"/>
      <c r="JAJ587" s="285"/>
      <c r="JAK587" s="285"/>
      <c r="JAL587" s="285"/>
      <c r="JAM587" s="285"/>
      <c r="JAN587" s="285"/>
      <c r="JAO587" s="285"/>
      <c r="JAP587" s="285"/>
      <c r="JAQ587" s="285"/>
      <c r="JAR587" s="285"/>
      <c r="JAS587" s="285"/>
      <c r="JAT587" s="285"/>
      <c r="JAU587" s="285"/>
      <c r="JAV587" s="285"/>
      <c r="JAW587" s="285"/>
      <c r="JAX587" s="285"/>
      <c r="JAY587" s="285"/>
      <c r="JAZ587" s="285"/>
      <c r="JBA587" s="285"/>
      <c r="JBB587" s="285"/>
      <c r="JBC587" s="285"/>
      <c r="JBD587" s="285"/>
      <c r="JBE587" s="285"/>
      <c r="JBF587" s="285"/>
      <c r="JBG587" s="285"/>
      <c r="JBH587" s="285"/>
      <c r="JBI587" s="285"/>
      <c r="JBJ587" s="285"/>
      <c r="JBK587" s="285"/>
      <c r="JBL587" s="285"/>
      <c r="JBM587" s="285"/>
      <c r="JBN587" s="285"/>
      <c r="JBO587" s="285"/>
      <c r="JBP587" s="285"/>
      <c r="JBQ587" s="285"/>
      <c r="JBR587" s="285"/>
      <c r="JBS587" s="285"/>
      <c r="JBT587" s="285"/>
      <c r="JBU587" s="285"/>
      <c r="JBV587" s="285"/>
      <c r="JBW587" s="285"/>
      <c r="JBX587" s="285"/>
      <c r="JBY587" s="285"/>
      <c r="JBZ587" s="285"/>
      <c r="JCA587" s="285"/>
      <c r="JCB587" s="285"/>
      <c r="JCC587" s="285"/>
      <c r="JCD587" s="285"/>
      <c r="JCE587" s="285"/>
      <c r="JCF587" s="285"/>
      <c r="JCG587" s="285"/>
      <c r="JCH587" s="285"/>
      <c r="JCI587" s="285"/>
      <c r="JCJ587" s="285"/>
      <c r="JCK587" s="285"/>
      <c r="JCL587" s="285"/>
      <c r="JCM587" s="285"/>
      <c r="JCN587" s="285"/>
      <c r="JCO587" s="285"/>
      <c r="JCP587" s="285"/>
      <c r="JCQ587" s="285"/>
      <c r="JCR587" s="285"/>
      <c r="JCS587" s="285"/>
      <c r="JCT587" s="285"/>
      <c r="JCU587" s="285"/>
      <c r="JCV587" s="285"/>
      <c r="JCW587" s="285"/>
      <c r="JCX587" s="285"/>
      <c r="JCY587" s="285"/>
      <c r="JCZ587" s="285"/>
      <c r="JDA587" s="285"/>
      <c r="JDB587" s="285"/>
      <c r="JDC587" s="285"/>
      <c r="JDD587" s="285"/>
      <c r="JDE587" s="285"/>
      <c r="JDF587" s="285"/>
      <c r="JDG587" s="285"/>
      <c r="JDH587" s="285"/>
      <c r="JDI587" s="285"/>
      <c r="JDJ587" s="285"/>
      <c r="JDK587" s="285"/>
      <c r="JDL587" s="285"/>
      <c r="JDM587" s="285"/>
      <c r="JDN587" s="285"/>
      <c r="JDO587" s="285"/>
      <c r="JDP587" s="285"/>
      <c r="JDQ587" s="285"/>
      <c r="JDR587" s="285"/>
      <c r="JDS587" s="285"/>
      <c r="JDT587" s="285"/>
      <c r="JDU587" s="285"/>
      <c r="JDV587" s="285"/>
      <c r="JDW587" s="285"/>
      <c r="JDX587" s="285"/>
      <c r="JDY587" s="285"/>
      <c r="JDZ587" s="285"/>
      <c r="JEA587" s="285"/>
      <c r="JEB587" s="285"/>
      <c r="JEC587" s="285"/>
      <c r="JED587" s="285"/>
      <c r="JEE587" s="285"/>
      <c r="JEF587" s="285"/>
      <c r="JEG587" s="285"/>
      <c r="JEH587" s="285"/>
      <c r="JEI587" s="285"/>
      <c r="JEJ587" s="285"/>
      <c r="JEK587" s="285"/>
      <c r="JEL587" s="285"/>
      <c r="JEM587" s="285"/>
      <c r="JEN587" s="285"/>
      <c r="JEO587" s="285"/>
      <c r="JEP587" s="285"/>
      <c r="JEQ587" s="285"/>
      <c r="JER587" s="285"/>
      <c r="JES587" s="285"/>
      <c r="JET587" s="285"/>
      <c r="JEU587" s="285"/>
      <c r="JEV587" s="285"/>
      <c r="JEW587" s="285"/>
      <c r="JEX587" s="285"/>
      <c r="JEY587" s="285"/>
      <c r="JEZ587" s="285"/>
      <c r="JFA587" s="285"/>
      <c r="JFB587" s="285"/>
      <c r="JFC587" s="285"/>
      <c r="JFD587" s="285"/>
      <c r="JFE587" s="285"/>
      <c r="JFF587" s="285"/>
      <c r="JFG587" s="285"/>
      <c r="JFH587" s="285"/>
      <c r="JFI587" s="285"/>
      <c r="JFJ587" s="285"/>
      <c r="JFK587" s="285"/>
      <c r="JFL587" s="285"/>
      <c r="JFM587" s="285"/>
      <c r="JFN587" s="285"/>
      <c r="JFO587" s="285"/>
      <c r="JFP587" s="285"/>
      <c r="JFQ587" s="285"/>
      <c r="JFR587" s="285"/>
      <c r="JFS587" s="285"/>
      <c r="JFT587" s="285"/>
      <c r="JFU587" s="285"/>
      <c r="JFV587" s="285"/>
      <c r="JFW587" s="285"/>
      <c r="JFX587" s="285"/>
      <c r="JFY587" s="285"/>
      <c r="JFZ587" s="285"/>
      <c r="JGA587" s="285"/>
      <c r="JGB587" s="285"/>
      <c r="JGC587" s="285"/>
      <c r="JGD587" s="285"/>
      <c r="JGE587" s="285"/>
      <c r="JGF587" s="285"/>
      <c r="JGG587" s="285"/>
      <c r="JGH587" s="285"/>
      <c r="JGI587" s="285"/>
      <c r="JGJ587" s="285"/>
      <c r="JGK587" s="285"/>
      <c r="JGL587" s="285"/>
      <c r="JGM587" s="285"/>
      <c r="JGN587" s="285"/>
      <c r="JGO587" s="285"/>
      <c r="JGP587" s="285"/>
      <c r="JGQ587" s="285"/>
      <c r="JGR587" s="285"/>
      <c r="JGS587" s="285"/>
      <c r="JGT587" s="285"/>
      <c r="JGU587" s="285"/>
      <c r="JGV587" s="285"/>
      <c r="JGW587" s="285"/>
      <c r="JGX587" s="285"/>
      <c r="JGY587" s="285"/>
      <c r="JGZ587" s="285"/>
      <c r="JHA587" s="285"/>
      <c r="JHB587" s="285"/>
      <c r="JHC587" s="285"/>
      <c r="JHD587" s="285"/>
      <c r="JHE587" s="285"/>
      <c r="JHF587" s="285"/>
      <c r="JHG587" s="285"/>
      <c r="JHH587" s="285"/>
      <c r="JHI587" s="285"/>
      <c r="JHJ587" s="285"/>
      <c r="JHK587" s="285"/>
      <c r="JHL587" s="285"/>
      <c r="JHM587" s="285"/>
      <c r="JHN587" s="285"/>
      <c r="JHO587" s="285"/>
      <c r="JHP587" s="285"/>
      <c r="JHQ587" s="285"/>
      <c r="JHR587" s="285"/>
      <c r="JHS587" s="285"/>
      <c r="JHT587" s="285"/>
      <c r="JHU587" s="285"/>
      <c r="JHV587" s="285"/>
      <c r="JHW587" s="285"/>
      <c r="JHX587" s="285"/>
      <c r="JHY587" s="285"/>
      <c r="JHZ587" s="285"/>
      <c r="JIA587" s="285"/>
      <c r="JIB587" s="285"/>
      <c r="JIC587" s="285"/>
      <c r="JID587" s="285"/>
      <c r="JIE587" s="285"/>
      <c r="JIF587" s="285"/>
      <c r="JIG587" s="285"/>
      <c r="JIH587" s="285"/>
      <c r="JII587" s="285"/>
      <c r="JIJ587" s="285"/>
      <c r="JIK587" s="285"/>
      <c r="JIL587" s="285"/>
      <c r="JIM587" s="285"/>
      <c r="JIN587" s="285"/>
      <c r="JIO587" s="285"/>
      <c r="JIP587" s="285"/>
      <c r="JIQ587" s="285"/>
      <c r="JIR587" s="285"/>
      <c r="JIS587" s="285"/>
      <c r="JIT587" s="285"/>
      <c r="JIU587" s="285"/>
      <c r="JIV587" s="285"/>
      <c r="JIW587" s="285"/>
      <c r="JIX587" s="285"/>
      <c r="JIY587" s="285"/>
      <c r="JIZ587" s="285"/>
      <c r="JJA587" s="285"/>
      <c r="JJB587" s="285"/>
      <c r="JJC587" s="285"/>
      <c r="JJD587" s="285"/>
      <c r="JJE587" s="285"/>
      <c r="JJF587" s="285"/>
      <c r="JJG587" s="285"/>
      <c r="JJH587" s="285"/>
      <c r="JJI587" s="285"/>
      <c r="JJJ587" s="285"/>
      <c r="JJK587" s="285"/>
      <c r="JJL587" s="285"/>
      <c r="JJM587" s="285"/>
      <c r="JJN587" s="285"/>
      <c r="JJO587" s="285"/>
      <c r="JJP587" s="285"/>
      <c r="JJQ587" s="285"/>
      <c r="JJR587" s="285"/>
      <c r="JJS587" s="285"/>
      <c r="JJT587" s="285"/>
      <c r="JJU587" s="285"/>
      <c r="JJV587" s="285"/>
      <c r="JJW587" s="285"/>
      <c r="JJX587" s="285"/>
      <c r="JJY587" s="285"/>
      <c r="JJZ587" s="285"/>
      <c r="JKA587" s="285"/>
      <c r="JKB587" s="285"/>
      <c r="JKC587" s="285"/>
      <c r="JKD587" s="285"/>
      <c r="JKE587" s="285"/>
      <c r="JKF587" s="285"/>
      <c r="JKG587" s="285"/>
      <c r="JKH587" s="285"/>
      <c r="JKI587" s="285"/>
      <c r="JKJ587" s="285"/>
      <c r="JKK587" s="285"/>
      <c r="JKL587" s="285"/>
      <c r="JKM587" s="285"/>
      <c r="JKN587" s="285"/>
      <c r="JKO587" s="285"/>
      <c r="JKP587" s="285"/>
      <c r="JKQ587" s="285"/>
      <c r="JKR587" s="285"/>
      <c r="JKS587" s="285"/>
      <c r="JKT587" s="285"/>
      <c r="JKU587" s="285"/>
      <c r="JKV587" s="285"/>
      <c r="JKW587" s="285"/>
      <c r="JKX587" s="285"/>
      <c r="JKY587" s="285"/>
      <c r="JKZ587" s="285"/>
      <c r="JLA587" s="285"/>
      <c r="JLB587" s="285"/>
      <c r="JLC587" s="285"/>
      <c r="JLD587" s="285"/>
      <c r="JLE587" s="285"/>
      <c r="JLF587" s="285"/>
      <c r="JLG587" s="285"/>
      <c r="JLH587" s="285"/>
      <c r="JLI587" s="285"/>
      <c r="JLJ587" s="285"/>
      <c r="JLK587" s="285"/>
      <c r="JLL587" s="285"/>
      <c r="JLM587" s="285"/>
      <c r="JLN587" s="285"/>
      <c r="JLO587" s="285"/>
      <c r="JLP587" s="285"/>
      <c r="JLQ587" s="285"/>
      <c r="JLR587" s="285"/>
      <c r="JLS587" s="285"/>
      <c r="JLT587" s="285"/>
      <c r="JLU587" s="285"/>
      <c r="JLV587" s="285"/>
      <c r="JLW587" s="285"/>
      <c r="JLX587" s="285"/>
      <c r="JLY587" s="285"/>
      <c r="JLZ587" s="285"/>
      <c r="JMA587" s="285"/>
      <c r="JMB587" s="285"/>
      <c r="JMC587" s="285"/>
      <c r="JMD587" s="285"/>
      <c r="JME587" s="285"/>
      <c r="JMF587" s="285"/>
      <c r="JMG587" s="285"/>
      <c r="JMH587" s="285"/>
      <c r="JMI587" s="285"/>
      <c r="JMJ587" s="285"/>
      <c r="JMK587" s="285"/>
      <c r="JML587" s="285"/>
      <c r="JMM587" s="285"/>
      <c r="JMN587" s="285"/>
      <c r="JMO587" s="285"/>
      <c r="JMP587" s="285"/>
      <c r="JMQ587" s="285"/>
      <c r="JMR587" s="285"/>
      <c r="JMS587" s="285"/>
      <c r="JMT587" s="285"/>
      <c r="JMU587" s="285"/>
      <c r="JMV587" s="285"/>
      <c r="JMW587" s="285"/>
      <c r="JMX587" s="285"/>
      <c r="JMY587" s="285"/>
      <c r="JMZ587" s="285"/>
      <c r="JNA587" s="285"/>
      <c r="JNB587" s="285"/>
      <c r="JNC587" s="285"/>
      <c r="JND587" s="285"/>
      <c r="JNE587" s="285"/>
      <c r="JNF587" s="285"/>
      <c r="JNG587" s="285"/>
      <c r="JNH587" s="285"/>
      <c r="JNI587" s="285"/>
      <c r="JNJ587" s="285"/>
      <c r="JNK587" s="285"/>
      <c r="JNL587" s="285"/>
      <c r="JNM587" s="285"/>
      <c r="JNN587" s="285"/>
      <c r="JNO587" s="285"/>
      <c r="JNP587" s="285"/>
      <c r="JNQ587" s="285"/>
      <c r="JNR587" s="285"/>
      <c r="JNS587" s="285"/>
      <c r="JNT587" s="285"/>
      <c r="JNU587" s="285"/>
      <c r="JNV587" s="285"/>
      <c r="JNW587" s="285"/>
      <c r="JNX587" s="285"/>
      <c r="JNY587" s="285"/>
      <c r="JNZ587" s="285"/>
      <c r="JOA587" s="285"/>
      <c r="JOB587" s="285"/>
      <c r="JOC587" s="285"/>
      <c r="JOD587" s="285"/>
      <c r="JOE587" s="285"/>
      <c r="JOF587" s="285"/>
      <c r="JOG587" s="285"/>
      <c r="JOH587" s="285"/>
      <c r="JOI587" s="285"/>
      <c r="JOJ587" s="285"/>
      <c r="JOK587" s="285"/>
      <c r="JOL587" s="285"/>
      <c r="JOM587" s="285"/>
      <c r="JON587" s="285"/>
      <c r="JOO587" s="285"/>
      <c r="JOP587" s="285"/>
      <c r="JOQ587" s="285"/>
      <c r="JOR587" s="285"/>
      <c r="JOS587" s="285"/>
      <c r="JOT587" s="285"/>
      <c r="JOU587" s="285"/>
      <c r="JOV587" s="285"/>
      <c r="JOW587" s="285"/>
      <c r="JOX587" s="285"/>
      <c r="JOY587" s="285"/>
      <c r="JOZ587" s="285"/>
      <c r="JPA587" s="285"/>
      <c r="JPB587" s="285"/>
      <c r="JPC587" s="285"/>
      <c r="JPD587" s="285"/>
      <c r="JPE587" s="285"/>
      <c r="JPF587" s="285"/>
      <c r="JPG587" s="285"/>
      <c r="JPH587" s="285"/>
      <c r="JPI587" s="285"/>
      <c r="JPJ587" s="285"/>
      <c r="JPK587" s="285"/>
      <c r="JPL587" s="285"/>
      <c r="JPM587" s="285"/>
      <c r="JPN587" s="285"/>
      <c r="JPO587" s="285"/>
      <c r="JPP587" s="285"/>
      <c r="JPQ587" s="285"/>
      <c r="JPR587" s="285"/>
      <c r="JPS587" s="285"/>
      <c r="JPT587" s="285"/>
      <c r="JPU587" s="285"/>
      <c r="JPV587" s="285"/>
      <c r="JPW587" s="285"/>
      <c r="JPX587" s="285"/>
      <c r="JPY587" s="285"/>
      <c r="JPZ587" s="285"/>
      <c r="JQA587" s="285"/>
      <c r="JQB587" s="285"/>
      <c r="JQC587" s="285"/>
      <c r="JQD587" s="285"/>
      <c r="JQE587" s="285"/>
      <c r="JQF587" s="285"/>
      <c r="JQG587" s="285"/>
      <c r="JQH587" s="285"/>
      <c r="JQI587" s="285"/>
      <c r="JQJ587" s="285"/>
      <c r="JQK587" s="285"/>
      <c r="JQL587" s="285"/>
      <c r="JQM587" s="285"/>
      <c r="JQN587" s="285"/>
      <c r="JQO587" s="285"/>
      <c r="JQP587" s="285"/>
      <c r="JQQ587" s="285"/>
      <c r="JQR587" s="285"/>
      <c r="JQS587" s="285"/>
      <c r="JQT587" s="285"/>
      <c r="JQU587" s="285"/>
      <c r="JQV587" s="285"/>
      <c r="JQW587" s="285"/>
      <c r="JQX587" s="285"/>
      <c r="JQY587" s="285"/>
      <c r="JQZ587" s="285"/>
      <c r="JRA587" s="285"/>
      <c r="JRB587" s="285"/>
      <c r="JRC587" s="285"/>
      <c r="JRD587" s="285"/>
      <c r="JRE587" s="285"/>
      <c r="JRF587" s="285"/>
      <c r="JRG587" s="285"/>
      <c r="JRH587" s="285"/>
      <c r="JRI587" s="285"/>
      <c r="JRJ587" s="285"/>
      <c r="JRK587" s="285"/>
      <c r="JRL587" s="285"/>
      <c r="JRM587" s="285"/>
      <c r="JRN587" s="285"/>
      <c r="JRO587" s="285"/>
      <c r="JRP587" s="285"/>
      <c r="JRQ587" s="285"/>
      <c r="JRR587" s="285"/>
      <c r="JRS587" s="285"/>
      <c r="JRT587" s="285"/>
      <c r="JRU587" s="285"/>
      <c r="JRV587" s="285"/>
      <c r="JRW587" s="285"/>
      <c r="JRX587" s="285"/>
      <c r="JRY587" s="285"/>
      <c r="JRZ587" s="285"/>
      <c r="JSA587" s="285"/>
      <c r="JSB587" s="285"/>
      <c r="JSC587" s="285"/>
      <c r="JSD587" s="285"/>
      <c r="JSE587" s="285"/>
      <c r="JSF587" s="285"/>
      <c r="JSG587" s="285"/>
      <c r="JSH587" s="285"/>
      <c r="JSI587" s="285"/>
      <c r="JSJ587" s="285"/>
      <c r="JSK587" s="285"/>
      <c r="JSL587" s="285"/>
      <c r="JSM587" s="285"/>
      <c r="JSN587" s="285"/>
      <c r="JSO587" s="285"/>
      <c r="JSP587" s="285"/>
      <c r="JSQ587" s="285"/>
      <c r="JSR587" s="285"/>
      <c r="JSS587" s="285"/>
      <c r="JST587" s="285"/>
      <c r="JSU587" s="285"/>
      <c r="JSV587" s="285"/>
      <c r="JSW587" s="285"/>
      <c r="JSX587" s="285"/>
      <c r="JSY587" s="285"/>
      <c r="JSZ587" s="285"/>
      <c r="JTA587" s="285"/>
      <c r="JTB587" s="285"/>
      <c r="JTC587" s="285"/>
      <c r="JTD587" s="285"/>
      <c r="JTE587" s="285"/>
      <c r="JTF587" s="285"/>
      <c r="JTG587" s="285"/>
      <c r="JTH587" s="285"/>
      <c r="JTI587" s="285"/>
      <c r="JTJ587" s="285"/>
      <c r="JTK587" s="285"/>
      <c r="JTL587" s="285"/>
      <c r="JTM587" s="285"/>
      <c r="JTN587" s="285"/>
      <c r="JTO587" s="285"/>
      <c r="JTP587" s="285"/>
      <c r="JTQ587" s="285"/>
      <c r="JTR587" s="285"/>
      <c r="JTS587" s="285"/>
      <c r="JTT587" s="285"/>
      <c r="JTU587" s="285"/>
      <c r="JTV587" s="285"/>
      <c r="JTW587" s="285"/>
      <c r="JTX587" s="285"/>
      <c r="JTY587" s="285"/>
      <c r="JTZ587" s="285"/>
      <c r="JUA587" s="285"/>
      <c r="JUB587" s="285"/>
      <c r="JUC587" s="285"/>
      <c r="JUD587" s="285"/>
      <c r="JUE587" s="285"/>
      <c r="JUF587" s="285"/>
      <c r="JUG587" s="285"/>
      <c r="JUH587" s="285"/>
      <c r="JUI587" s="285"/>
      <c r="JUJ587" s="285"/>
      <c r="JUK587" s="285"/>
      <c r="JUL587" s="285"/>
      <c r="JUM587" s="285"/>
      <c r="JUN587" s="285"/>
      <c r="JUO587" s="285"/>
      <c r="JUP587" s="285"/>
      <c r="JUQ587" s="285"/>
      <c r="JUR587" s="285"/>
      <c r="JUS587" s="285"/>
      <c r="JUT587" s="285"/>
      <c r="JUU587" s="285"/>
      <c r="JUV587" s="285"/>
      <c r="JUW587" s="285"/>
      <c r="JUX587" s="285"/>
      <c r="JUY587" s="285"/>
      <c r="JUZ587" s="285"/>
      <c r="JVA587" s="285"/>
      <c r="JVB587" s="285"/>
      <c r="JVC587" s="285"/>
      <c r="JVD587" s="285"/>
      <c r="JVE587" s="285"/>
      <c r="JVF587" s="285"/>
      <c r="JVG587" s="285"/>
      <c r="JVH587" s="285"/>
      <c r="JVI587" s="285"/>
      <c r="JVJ587" s="285"/>
      <c r="JVK587" s="285"/>
      <c r="JVL587" s="285"/>
      <c r="JVM587" s="285"/>
      <c r="JVN587" s="285"/>
      <c r="JVO587" s="285"/>
      <c r="JVP587" s="285"/>
      <c r="JVQ587" s="285"/>
      <c r="JVR587" s="285"/>
      <c r="JVS587" s="285"/>
      <c r="JVT587" s="285"/>
      <c r="JVU587" s="285"/>
      <c r="JVV587" s="285"/>
      <c r="JVW587" s="285"/>
      <c r="JVX587" s="285"/>
      <c r="JVY587" s="285"/>
      <c r="JVZ587" s="285"/>
      <c r="JWA587" s="285"/>
      <c r="JWB587" s="285"/>
      <c r="JWC587" s="285"/>
      <c r="JWD587" s="285"/>
      <c r="JWE587" s="285"/>
      <c r="JWF587" s="285"/>
      <c r="JWG587" s="285"/>
      <c r="JWH587" s="285"/>
      <c r="JWI587" s="285"/>
      <c r="JWJ587" s="285"/>
      <c r="JWK587" s="285"/>
      <c r="JWL587" s="285"/>
      <c r="JWM587" s="285"/>
      <c r="JWN587" s="285"/>
      <c r="JWO587" s="285"/>
      <c r="JWP587" s="285"/>
      <c r="JWQ587" s="285"/>
      <c r="JWR587" s="285"/>
      <c r="JWS587" s="285"/>
      <c r="JWT587" s="285"/>
      <c r="JWU587" s="285"/>
      <c r="JWV587" s="285"/>
      <c r="JWW587" s="285"/>
      <c r="JWX587" s="285"/>
      <c r="JWY587" s="285"/>
      <c r="JWZ587" s="285"/>
      <c r="JXA587" s="285"/>
      <c r="JXB587" s="285"/>
      <c r="JXC587" s="285"/>
      <c r="JXD587" s="285"/>
      <c r="JXE587" s="285"/>
      <c r="JXF587" s="285"/>
      <c r="JXG587" s="285"/>
      <c r="JXH587" s="285"/>
      <c r="JXI587" s="285"/>
      <c r="JXJ587" s="285"/>
      <c r="JXK587" s="285"/>
      <c r="JXL587" s="285"/>
      <c r="JXM587" s="285"/>
      <c r="JXN587" s="285"/>
      <c r="JXO587" s="285"/>
      <c r="JXP587" s="285"/>
      <c r="JXQ587" s="285"/>
      <c r="JXR587" s="285"/>
      <c r="JXS587" s="285"/>
      <c r="JXT587" s="285"/>
      <c r="JXU587" s="285"/>
      <c r="JXV587" s="285"/>
      <c r="JXW587" s="285"/>
      <c r="JXX587" s="285"/>
      <c r="JXY587" s="285"/>
      <c r="JXZ587" s="285"/>
      <c r="JYA587" s="285"/>
      <c r="JYB587" s="285"/>
      <c r="JYC587" s="285"/>
      <c r="JYD587" s="285"/>
      <c r="JYE587" s="285"/>
      <c r="JYF587" s="285"/>
      <c r="JYG587" s="285"/>
      <c r="JYH587" s="285"/>
      <c r="JYI587" s="285"/>
      <c r="JYJ587" s="285"/>
      <c r="JYK587" s="285"/>
      <c r="JYL587" s="285"/>
      <c r="JYM587" s="285"/>
      <c r="JYN587" s="285"/>
      <c r="JYO587" s="285"/>
      <c r="JYP587" s="285"/>
      <c r="JYQ587" s="285"/>
      <c r="JYR587" s="285"/>
      <c r="JYS587" s="285"/>
      <c r="JYT587" s="285"/>
      <c r="JYU587" s="285"/>
      <c r="JYV587" s="285"/>
      <c r="JYW587" s="285"/>
      <c r="JYX587" s="285"/>
      <c r="JYY587" s="285"/>
      <c r="JYZ587" s="285"/>
      <c r="JZA587" s="285"/>
      <c r="JZB587" s="285"/>
      <c r="JZC587" s="285"/>
      <c r="JZD587" s="285"/>
      <c r="JZE587" s="285"/>
      <c r="JZF587" s="285"/>
      <c r="JZG587" s="285"/>
      <c r="JZH587" s="285"/>
      <c r="JZI587" s="285"/>
      <c r="JZJ587" s="285"/>
      <c r="JZK587" s="285"/>
      <c r="JZL587" s="285"/>
      <c r="JZM587" s="285"/>
      <c r="JZN587" s="285"/>
      <c r="JZO587" s="285"/>
      <c r="JZP587" s="285"/>
      <c r="JZQ587" s="285"/>
      <c r="JZR587" s="285"/>
      <c r="JZS587" s="285"/>
      <c r="JZT587" s="285"/>
      <c r="JZU587" s="285"/>
      <c r="JZV587" s="285"/>
      <c r="JZW587" s="285"/>
      <c r="JZX587" s="285"/>
      <c r="JZY587" s="285"/>
      <c r="JZZ587" s="285"/>
      <c r="KAA587" s="285"/>
      <c r="KAB587" s="285"/>
      <c r="KAC587" s="285"/>
      <c r="KAD587" s="285"/>
      <c r="KAE587" s="285"/>
      <c r="KAF587" s="285"/>
      <c r="KAG587" s="285"/>
      <c r="KAH587" s="285"/>
      <c r="KAI587" s="285"/>
      <c r="KAJ587" s="285"/>
      <c r="KAK587" s="285"/>
      <c r="KAL587" s="285"/>
      <c r="KAM587" s="285"/>
      <c r="KAN587" s="285"/>
      <c r="KAO587" s="285"/>
      <c r="KAP587" s="285"/>
      <c r="KAQ587" s="285"/>
      <c r="KAR587" s="285"/>
      <c r="KAS587" s="285"/>
      <c r="KAT587" s="285"/>
      <c r="KAU587" s="285"/>
      <c r="KAV587" s="285"/>
      <c r="KAW587" s="285"/>
      <c r="KAX587" s="285"/>
      <c r="KAY587" s="285"/>
      <c r="KAZ587" s="285"/>
      <c r="KBA587" s="285"/>
      <c r="KBB587" s="285"/>
      <c r="KBC587" s="285"/>
      <c r="KBD587" s="285"/>
      <c r="KBE587" s="285"/>
      <c r="KBF587" s="285"/>
      <c r="KBG587" s="285"/>
      <c r="KBH587" s="285"/>
      <c r="KBI587" s="285"/>
      <c r="KBJ587" s="285"/>
      <c r="KBK587" s="285"/>
      <c r="KBL587" s="285"/>
      <c r="KBM587" s="285"/>
      <c r="KBN587" s="285"/>
      <c r="KBO587" s="285"/>
      <c r="KBP587" s="285"/>
      <c r="KBQ587" s="285"/>
      <c r="KBR587" s="285"/>
      <c r="KBS587" s="285"/>
      <c r="KBT587" s="285"/>
      <c r="KBU587" s="285"/>
      <c r="KBV587" s="285"/>
      <c r="KBW587" s="285"/>
      <c r="KBX587" s="285"/>
      <c r="KBY587" s="285"/>
      <c r="KBZ587" s="285"/>
      <c r="KCA587" s="285"/>
      <c r="KCB587" s="285"/>
      <c r="KCC587" s="285"/>
      <c r="KCD587" s="285"/>
      <c r="KCE587" s="285"/>
      <c r="KCF587" s="285"/>
      <c r="KCG587" s="285"/>
      <c r="KCH587" s="285"/>
      <c r="KCI587" s="285"/>
      <c r="KCJ587" s="285"/>
      <c r="KCK587" s="285"/>
      <c r="KCL587" s="285"/>
      <c r="KCM587" s="285"/>
      <c r="KCN587" s="285"/>
      <c r="KCO587" s="285"/>
      <c r="KCP587" s="285"/>
      <c r="KCQ587" s="285"/>
      <c r="KCR587" s="285"/>
      <c r="KCS587" s="285"/>
      <c r="KCT587" s="285"/>
      <c r="KCU587" s="285"/>
      <c r="KCV587" s="285"/>
      <c r="KCW587" s="285"/>
      <c r="KCX587" s="285"/>
      <c r="KCY587" s="285"/>
      <c r="KCZ587" s="285"/>
      <c r="KDA587" s="285"/>
      <c r="KDB587" s="285"/>
      <c r="KDC587" s="285"/>
      <c r="KDD587" s="285"/>
      <c r="KDE587" s="285"/>
      <c r="KDF587" s="285"/>
      <c r="KDG587" s="285"/>
      <c r="KDH587" s="285"/>
      <c r="KDI587" s="285"/>
      <c r="KDJ587" s="285"/>
      <c r="KDK587" s="285"/>
      <c r="KDL587" s="285"/>
      <c r="KDM587" s="285"/>
      <c r="KDN587" s="285"/>
      <c r="KDO587" s="285"/>
      <c r="KDP587" s="285"/>
      <c r="KDQ587" s="285"/>
      <c r="KDR587" s="285"/>
      <c r="KDS587" s="285"/>
      <c r="KDT587" s="285"/>
      <c r="KDU587" s="285"/>
      <c r="KDV587" s="285"/>
      <c r="KDW587" s="285"/>
      <c r="KDX587" s="285"/>
      <c r="KDY587" s="285"/>
      <c r="KDZ587" s="285"/>
      <c r="KEA587" s="285"/>
      <c r="KEB587" s="285"/>
      <c r="KEC587" s="285"/>
      <c r="KED587" s="285"/>
      <c r="KEE587" s="285"/>
      <c r="KEF587" s="285"/>
      <c r="KEG587" s="285"/>
      <c r="KEH587" s="285"/>
      <c r="KEI587" s="285"/>
      <c r="KEJ587" s="285"/>
      <c r="KEK587" s="285"/>
      <c r="KEL587" s="285"/>
      <c r="KEM587" s="285"/>
      <c r="KEN587" s="285"/>
      <c r="KEO587" s="285"/>
      <c r="KEP587" s="285"/>
      <c r="KEQ587" s="285"/>
      <c r="KER587" s="285"/>
      <c r="KES587" s="285"/>
      <c r="KET587" s="285"/>
      <c r="KEU587" s="285"/>
      <c r="KEV587" s="285"/>
      <c r="KEW587" s="285"/>
      <c r="KEX587" s="285"/>
      <c r="KEY587" s="285"/>
      <c r="KEZ587" s="285"/>
      <c r="KFA587" s="285"/>
      <c r="KFB587" s="285"/>
      <c r="KFC587" s="285"/>
      <c r="KFD587" s="285"/>
      <c r="KFE587" s="285"/>
      <c r="KFF587" s="285"/>
      <c r="KFG587" s="285"/>
      <c r="KFH587" s="285"/>
      <c r="KFI587" s="285"/>
      <c r="KFJ587" s="285"/>
      <c r="KFK587" s="285"/>
      <c r="KFL587" s="285"/>
      <c r="KFM587" s="285"/>
      <c r="KFN587" s="285"/>
      <c r="KFO587" s="285"/>
      <c r="KFP587" s="285"/>
      <c r="KFQ587" s="285"/>
      <c r="KFR587" s="285"/>
      <c r="KFS587" s="285"/>
      <c r="KFT587" s="285"/>
      <c r="KFU587" s="285"/>
      <c r="KFV587" s="285"/>
      <c r="KFW587" s="285"/>
      <c r="KFX587" s="285"/>
      <c r="KFY587" s="285"/>
      <c r="KFZ587" s="285"/>
      <c r="KGA587" s="285"/>
      <c r="KGB587" s="285"/>
      <c r="KGC587" s="285"/>
      <c r="KGD587" s="285"/>
      <c r="KGE587" s="285"/>
      <c r="KGF587" s="285"/>
      <c r="KGG587" s="285"/>
      <c r="KGH587" s="285"/>
      <c r="KGI587" s="285"/>
      <c r="KGJ587" s="285"/>
      <c r="KGK587" s="285"/>
      <c r="KGL587" s="285"/>
      <c r="KGM587" s="285"/>
      <c r="KGN587" s="285"/>
      <c r="KGO587" s="285"/>
      <c r="KGP587" s="285"/>
      <c r="KGQ587" s="285"/>
      <c r="KGR587" s="285"/>
      <c r="KGS587" s="285"/>
      <c r="KGT587" s="285"/>
      <c r="KGU587" s="285"/>
      <c r="KGV587" s="285"/>
      <c r="KGW587" s="285"/>
      <c r="KGX587" s="285"/>
      <c r="KGY587" s="285"/>
      <c r="KGZ587" s="285"/>
      <c r="KHA587" s="285"/>
      <c r="KHB587" s="285"/>
      <c r="KHC587" s="285"/>
      <c r="KHD587" s="285"/>
      <c r="KHE587" s="285"/>
      <c r="KHF587" s="285"/>
      <c r="KHG587" s="285"/>
      <c r="KHH587" s="285"/>
      <c r="KHI587" s="285"/>
      <c r="KHJ587" s="285"/>
      <c r="KHK587" s="285"/>
      <c r="KHL587" s="285"/>
      <c r="KHM587" s="285"/>
      <c r="KHN587" s="285"/>
      <c r="KHO587" s="285"/>
      <c r="KHP587" s="285"/>
      <c r="KHQ587" s="285"/>
      <c r="KHR587" s="285"/>
      <c r="KHS587" s="285"/>
      <c r="KHT587" s="285"/>
      <c r="KHU587" s="285"/>
      <c r="KHV587" s="285"/>
      <c r="KHW587" s="285"/>
      <c r="KHX587" s="285"/>
      <c r="KHY587" s="285"/>
      <c r="KHZ587" s="285"/>
      <c r="KIA587" s="285"/>
      <c r="KIB587" s="285"/>
      <c r="KIC587" s="285"/>
      <c r="KID587" s="285"/>
      <c r="KIE587" s="285"/>
      <c r="KIF587" s="285"/>
      <c r="KIG587" s="285"/>
      <c r="KIH587" s="285"/>
      <c r="KII587" s="285"/>
      <c r="KIJ587" s="285"/>
      <c r="KIK587" s="285"/>
      <c r="KIL587" s="285"/>
      <c r="KIM587" s="285"/>
      <c r="KIN587" s="285"/>
      <c r="KIO587" s="285"/>
      <c r="KIP587" s="285"/>
      <c r="KIQ587" s="285"/>
      <c r="KIR587" s="285"/>
      <c r="KIS587" s="285"/>
      <c r="KIT587" s="285"/>
      <c r="KIU587" s="285"/>
      <c r="KIV587" s="285"/>
      <c r="KIW587" s="285"/>
      <c r="KIX587" s="285"/>
      <c r="KIY587" s="285"/>
      <c r="KIZ587" s="285"/>
      <c r="KJA587" s="285"/>
      <c r="KJB587" s="285"/>
      <c r="KJC587" s="285"/>
      <c r="KJD587" s="285"/>
      <c r="KJE587" s="285"/>
      <c r="KJF587" s="285"/>
      <c r="KJG587" s="285"/>
      <c r="KJH587" s="285"/>
      <c r="KJI587" s="285"/>
      <c r="KJJ587" s="285"/>
      <c r="KJK587" s="285"/>
      <c r="KJL587" s="285"/>
      <c r="KJM587" s="285"/>
      <c r="KJN587" s="285"/>
      <c r="KJO587" s="285"/>
      <c r="KJP587" s="285"/>
      <c r="KJQ587" s="285"/>
      <c r="KJR587" s="285"/>
      <c r="KJS587" s="285"/>
      <c r="KJT587" s="285"/>
      <c r="KJU587" s="285"/>
      <c r="KJV587" s="285"/>
      <c r="KJW587" s="285"/>
      <c r="KJX587" s="285"/>
      <c r="KJY587" s="285"/>
      <c r="KJZ587" s="285"/>
      <c r="KKA587" s="285"/>
      <c r="KKB587" s="285"/>
      <c r="KKC587" s="285"/>
      <c r="KKD587" s="285"/>
      <c r="KKE587" s="285"/>
      <c r="KKF587" s="285"/>
      <c r="KKG587" s="285"/>
      <c r="KKH587" s="285"/>
      <c r="KKI587" s="285"/>
      <c r="KKJ587" s="285"/>
      <c r="KKK587" s="285"/>
      <c r="KKL587" s="285"/>
      <c r="KKM587" s="285"/>
      <c r="KKN587" s="285"/>
      <c r="KKO587" s="285"/>
      <c r="KKP587" s="285"/>
      <c r="KKQ587" s="285"/>
      <c r="KKR587" s="285"/>
      <c r="KKS587" s="285"/>
      <c r="KKT587" s="285"/>
      <c r="KKU587" s="285"/>
      <c r="KKV587" s="285"/>
      <c r="KKW587" s="285"/>
      <c r="KKX587" s="285"/>
      <c r="KKY587" s="285"/>
      <c r="KKZ587" s="285"/>
      <c r="KLA587" s="285"/>
      <c r="KLB587" s="285"/>
      <c r="KLC587" s="285"/>
      <c r="KLD587" s="285"/>
      <c r="KLE587" s="285"/>
      <c r="KLF587" s="285"/>
      <c r="KLG587" s="285"/>
      <c r="KLH587" s="285"/>
      <c r="KLI587" s="285"/>
      <c r="KLJ587" s="285"/>
      <c r="KLK587" s="285"/>
      <c r="KLL587" s="285"/>
      <c r="KLM587" s="285"/>
      <c r="KLN587" s="285"/>
      <c r="KLO587" s="285"/>
      <c r="KLP587" s="285"/>
      <c r="KLQ587" s="285"/>
      <c r="KLR587" s="285"/>
      <c r="KLS587" s="285"/>
      <c r="KLT587" s="285"/>
      <c r="KLU587" s="285"/>
      <c r="KLV587" s="285"/>
      <c r="KLW587" s="285"/>
      <c r="KLX587" s="285"/>
      <c r="KLY587" s="285"/>
      <c r="KLZ587" s="285"/>
      <c r="KMA587" s="285"/>
      <c r="KMB587" s="285"/>
      <c r="KMC587" s="285"/>
      <c r="KMD587" s="285"/>
      <c r="KME587" s="285"/>
      <c r="KMF587" s="285"/>
      <c r="KMG587" s="285"/>
      <c r="KMH587" s="285"/>
      <c r="KMI587" s="285"/>
      <c r="KMJ587" s="285"/>
      <c r="KMK587" s="285"/>
      <c r="KML587" s="285"/>
      <c r="KMM587" s="285"/>
      <c r="KMN587" s="285"/>
      <c r="KMO587" s="285"/>
      <c r="KMP587" s="285"/>
      <c r="KMQ587" s="285"/>
      <c r="KMR587" s="285"/>
      <c r="KMS587" s="285"/>
      <c r="KMT587" s="285"/>
      <c r="KMU587" s="285"/>
      <c r="KMV587" s="285"/>
      <c r="KMW587" s="285"/>
      <c r="KMX587" s="285"/>
      <c r="KMY587" s="285"/>
      <c r="KMZ587" s="285"/>
      <c r="KNA587" s="285"/>
      <c r="KNB587" s="285"/>
      <c r="KNC587" s="285"/>
      <c r="KND587" s="285"/>
      <c r="KNE587" s="285"/>
      <c r="KNF587" s="285"/>
      <c r="KNG587" s="285"/>
      <c r="KNH587" s="285"/>
      <c r="KNI587" s="285"/>
      <c r="KNJ587" s="285"/>
      <c r="KNK587" s="285"/>
      <c r="KNL587" s="285"/>
      <c r="KNM587" s="285"/>
      <c r="KNN587" s="285"/>
      <c r="KNO587" s="285"/>
      <c r="KNP587" s="285"/>
      <c r="KNQ587" s="285"/>
      <c r="KNR587" s="285"/>
      <c r="KNS587" s="285"/>
      <c r="KNT587" s="285"/>
      <c r="KNU587" s="285"/>
      <c r="KNV587" s="285"/>
      <c r="KNW587" s="285"/>
      <c r="KNX587" s="285"/>
      <c r="KNY587" s="285"/>
      <c r="KNZ587" s="285"/>
      <c r="KOA587" s="285"/>
      <c r="KOB587" s="285"/>
      <c r="KOC587" s="285"/>
      <c r="KOD587" s="285"/>
      <c r="KOE587" s="285"/>
      <c r="KOF587" s="285"/>
      <c r="KOG587" s="285"/>
      <c r="KOH587" s="285"/>
      <c r="KOI587" s="285"/>
      <c r="KOJ587" s="285"/>
      <c r="KOK587" s="285"/>
      <c r="KOL587" s="285"/>
      <c r="KOM587" s="285"/>
      <c r="KON587" s="285"/>
      <c r="KOO587" s="285"/>
      <c r="KOP587" s="285"/>
      <c r="KOQ587" s="285"/>
      <c r="KOR587" s="285"/>
      <c r="KOS587" s="285"/>
      <c r="KOT587" s="285"/>
      <c r="KOU587" s="285"/>
      <c r="KOV587" s="285"/>
      <c r="KOW587" s="285"/>
      <c r="KOX587" s="285"/>
      <c r="KOY587" s="285"/>
      <c r="KOZ587" s="285"/>
      <c r="KPA587" s="285"/>
      <c r="KPB587" s="285"/>
      <c r="KPC587" s="285"/>
      <c r="KPD587" s="285"/>
      <c r="KPE587" s="285"/>
      <c r="KPF587" s="285"/>
      <c r="KPG587" s="285"/>
      <c r="KPH587" s="285"/>
      <c r="KPI587" s="285"/>
      <c r="KPJ587" s="285"/>
      <c r="KPK587" s="285"/>
      <c r="KPL587" s="285"/>
      <c r="KPM587" s="285"/>
      <c r="KPN587" s="285"/>
      <c r="KPO587" s="285"/>
      <c r="KPP587" s="285"/>
      <c r="KPQ587" s="285"/>
      <c r="KPR587" s="285"/>
      <c r="KPS587" s="285"/>
      <c r="KPT587" s="285"/>
      <c r="KPU587" s="285"/>
      <c r="KPV587" s="285"/>
      <c r="KPW587" s="285"/>
      <c r="KPX587" s="285"/>
      <c r="KPY587" s="285"/>
      <c r="KPZ587" s="285"/>
      <c r="KQA587" s="285"/>
      <c r="KQB587" s="285"/>
      <c r="KQC587" s="285"/>
      <c r="KQD587" s="285"/>
      <c r="KQE587" s="285"/>
      <c r="KQF587" s="285"/>
      <c r="KQG587" s="285"/>
      <c r="KQH587" s="285"/>
      <c r="KQI587" s="285"/>
      <c r="KQJ587" s="285"/>
      <c r="KQK587" s="285"/>
      <c r="KQL587" s="285"/>
      <c r="KQM587" s="285"/>
      <c r="KQN587" s="285"/>
      <c r="KQO587" s="285"/>
      <c r="KQP587" s="285"/>
      <c r="KQQ587" s="285"/>
      <c r="KQR587" s="285"/>
      <c r="KQS587" s="285"/>
      <c r="KQT587" s="285"/>
      <c r="KQU587" s="285"/>
      <c r="KQV587" s="285"/>
      <c r="KQW587" s="285"/>
      <c r="KQX587" s="285"/>
      <c r="KQY587" s="285"/>
      <c r="KQZ587" s="285"/>
      <c r="KRA587" s="285"/>
      <c r="KRB587" s="285"/>
      <c r="KRC587" s="285"/>
      <c r="KRD587" s="285"/>
      <c r="KRE587" s="285"/>
      <c r="KRF587" s="285"/>
      <c r="KRG587" s="285"/>
      <c r="KRH587" s="285"/>
      <c r="KRI587" s="285"/>
      <c r="KRJ587" s="285"/>
      <c r="KRK587" s="285"/>
      <c r="KRL587" s="285"/>
      <c r="KRM587" s="285"/>
      <c r="KRN587" s="285"/>
      <c r="KRO587" s="285"/>
      <c r="KRP587" s="285"/>
      <c r="KRQ587" s="285"/>
      <c r="KRR587" s="285"/>
      <c r="KRS587" s="285"/>
      <c r="KRT587" s="285"/>
      <c r="KRU587" s="285"/>
      <c r="KRV587" s="285"/>
      <c r="KRW587" s="285"/>
      <c r="KRX587" s="285"/>
      <c r="KRY587" s="285"/>
      <c r="KRZ587" s="285"/>
      <c r="KSA587" s="285"/>
      <c r="KSB587" s="285"/>
      <c r="KSC587" s="285"/>
      <c r="KSD587" s="285"/>
      <c r="KSE587" s="285"/>
      <c r="KSF587" s="285"/>
      <c r="KSG587" s="285"/>
      <c r="KSH587" s="285"/>
      <c r="KSI587" s="285"/>
      <c r="KSJ587" s="285"/>
      <c r="KSK587" s="285"/>
      <c r="KSL587" s="285"/>
      <c r="KSM587" s="285"/>
      <c r="KSN587" s="285"/>
      <c r="KSO587" s="285"/>
      <c r="KSP587" s="285"/>
      <c r="KSQ587" s="285"/>
      <c r="KSR587" s="285"/>
      <c r="KSS587" s="285"/>
      <c r="KST587" s="285"/>
      <c r="KSU587" s="285"/>
      <c r="KSV587" s="285"/>
      <c r="KSW587" s="285"/>
      <c r="KSX587" s="285"/>
      <c r="KSY587" s="285"/>
      <c r="KSZ587" s="285"/>
      <c r="KTA587" s="285"/>
      <c r="KTB587" s="285"/>
      <c r="KTC587" s="285"/>
      <c r="KTD587" s="285"/>
      <c r="KTE587" s="285"/>
      <c r="KTF587" s="285"/>
      <c r="KTG587" s="285"/>
      <c r="KTH587" s="285"/>
      <c r="KTI587" s="285"/>
      <c r="KTJ587" s="285"/>
      <c r="KTK587" s="285"/>
      <c r="KTL587" s="285"/>
      <c r="KTM587" s="285"/>
      <c r="KTN587" s="285"/>
      <c r="KTO587" s="285"/>
      <c r="KTP587" s="285"/>
      <c r="KTQ587" s="285"/>
      <c r="KTR587" s="285"/>
      <c r="KTS587" s="285"/>
      <c r="KTT587" s="285"/>
      <c r="KTU587" s="285"/>
      <c r="KTV587" s="285"/>
      <c r="KTW587" s="285"/>
      <c r="KTX587" s="285"/>
      <c r="KTY587" s="285"/>
      <c r="KTZ587" s="285"/>
      <c r="KUA587" s="285"/>
      <c r="KUB587" s="285"/>
      <c r="KUC587" s="285"/>
      <c r="KUD587" s="285"/>
      <c r="KUE587" s="285"/>
      <c r="KUF587" s="285"/>
      <c r="KUG587" s="285"/>
      <c r="KUH587" s="285"/>
      <c r="KUI587" s="285"/>
      <c r="KUJ587" s="285"/>
      <c r="KUK587" s="285"/>
      <c r="KUL587" s="285"/>
      <c r="KUM587" s="285"/>
      <c r="KUN587" s="285"/>
      <c r="KUO587" s="285"/>
      <c r="KUP587" s="285"/>
      <c r="KUQ587" s="285"/>
      <c r="KUR587" s="285"/>
      <c r="KUS587" s="285"/>
      <c r="KUT587" s="285"/>
      <c r="KUU587" s="285"/>
      <c r="KUV587" s="285"/>
      <c r="KUW587" s="285"/>
      <c r="KUX587" s="285"/>
      <c r="KUY587" s="285"/>
      <c r="KUZ587" s="285"/>
      <c r="KVA587" s="285"/>
      <c r="KVB587" s="285"/>
      <c r="KVC587" s="285"/>
      <c r="KVD587" s="285"/>
      <c r="KVE587" s="285"/>
      <c r="KVF587" s="285"/>
      <c r="KVG587" s="285"/>
      <c r="KVH587" s="285"/>
      <c r="KVI587" s="285"/>
      <c r="KVJ587" s="285"/>
      <c r="KVK587" s="285"/>
      <c r="KVL587" s="285"/>
      <c r="KVM587" s="285"/>
      <c r="KVN587" s="285"/>
      <c r="KVO587" s="285"/>
      <c r="KVP587" s="285"/>
      <c r="KVQ587" s="285"/>
      <c r="KVR587" s="285"/>
      <c r="KVS587" s="285"/>
      <c r="KVT587" s="285"/>
      <c r="KVU587" s="285"/>
      <c r="KVV587" s="285"/>
      <c r="KVW587" s="285"/>
      <c r="KVX587" s="285"/>
      <c r="KVY587" s="285"/>
      <c r="KVZ587" s="285"/>
      <c r="KWA587" s="285"/>
      <c r="KWB587" s="285"/>
      <c r="KWC587" s="285"/>
      <c r="KWD587" s="285"/>
      <c r="KWE587" s="285"/>
      <c r="KWF587" s="285"/>
      <c r="KWG587" s="285"/>
      <c r="KWH587" s="285"/>
      <c r="KWI587" s="285"/>
      <c r="KWJ587" s="285"/>
      <c r="KWK587" s="285"/>
      <c r="KWL587" s="285"/>
      <c r="KWM587" s="285"/>
      <c r="KWN587" s="285"/>
      <c r="KWO587" s="285"/>
      <c r="KWP587" s="285"/>
      <c r="KWQ587" s="285"/>
      <c r="KWR587" s="285"/>
      <c r="KWS587" s="285"/>
      <c r="KWT587" s="285"/>
      <c r="KWU587" s="285"/>
      <c r="KWV587" s="285"/>
      <c r="KWW587" s="285"/>
      <c r="KWX587" s="285"/>
      <c r="KWY587" s="285"/>
      <c r="KWZ587" s="285"/>
      <c r="KXA587" s="285"/>
      <c r="KXB587" s="285"/>
      <c r="KXC587" s="285"/>
      <c r="KXD587" s="285"/>
      <c r="KXE587" s="285"/>
      <c r="KXF587" s="285"/>
      <c r="KXG587" s="285"/>
      <c r="KXH587" s="285"/>
      <c r="KXI587" s="285"/>
      <c r="KXJ587" s="285"/>
      <c r="KXK587" s="285"/>
      <c r="KXL587" s="285"/>
      <c r="KXM587" s="285"/>
      <c r="KXN587" s="285"/>
      <c r="KXO587" s="285"/>
      <c r="KXP587" s="285"/>
      <c r="KXQ587" s="285"/>
      <c r="KXR587" s="285"/>
      <c r="KXS587" s="285"/>
      <c r="KXT587" s="285"/>
      <c r="KXU587" s="285"/>
      <c r="KXV587" s="285"/>
      <c r="KXW587" s="285"/>
      <c r="KXX587" s="285"/>
      <c r="KXY587" s="285"/>
      <c r="KXZ587" s="285"/>
      <c r="KYA587" s="285"/>
      <c r="KYB587" s="285"/>
      <c r="KYC587" s="285"/>
      <c r="KYD587" s="285"/>
      <c r="KYE587" s="285"/>
      <c r="KYF587" s="285"/>
      <c r="KYG587" s="285"/>
      <c r="KYH587" s="285"/>
      <c r="KYI587" s="285"/>
      <c r="KYJ587" s="285"/>
      <c r="KYK587" s="285"/>
      <c r="KYL587" s="285"/>
      <c r="KYM587" s="285"/>
      <c r="KYN587" s="285"/>
      <c r="KYO587" s="285"/>
      <c r="KYP587" s="285"/>
      <c r="KYQ587" s="285"/>
      <c r="KYR587" s="285"/>
      <c r="KYS587" s="285"/>
      <c r="KYT587" s="285"/>
      <c r="KYU587" s="285"/>
      <c r="KYV587" s="285"/>
      <c r="KYW587" s="285"/>
      <c r="KYX587" s="285"/>
      <c r="KYY587" s="285"/>
      <c r="KYZ587" s="285"/>
      <c r="KZA587" s="285"/>
      <c r="KZB587" s="285"/>
      <c r="KZC587" s="285"/>
      <c r="KZD587" s="285"/>
      <c r="KZE587" s="285"/>
      <c r="KZF587" s="285"/>
      <c r="KZG587" s="285"/>
      <c r="KZH587" s="285"/>
      <c r="KZI587" s="285"/>
      <c r="KZJ587" s="285"/>
      <c r="KZK587" s="285"/>
      <c r="KZL587" s="285"/>
      <c r="KZM587" s="285"/>
      <c r="KZN587" s="285"/>
      <c r="KZO587" s="285"/>
      <c r="KZP587" s="285"/>
      <c r="KZQ587" s="285"/>
      <c r="KZR587" s="285"/>
      <c r="KZS587" s="285"/>
      <c r="KZT587" s="285"/>
      <c r="KZU587" s="285"/>
      <c r="KZV587" s="285"/>
      <c r="KZW587" s="285"/>
      <c r="KZX587" s="285"/>
      <c r="KZY587" s="285"/>
      <c r="KZZ587" s="285"/>
      <c r="LAA587" s="285"/>
      <c r="LAB587" s="285"/>
      <c r="LAC587" s="285"/>
      <c r="LAD587" s="285"/>
      <c r="LAE587" s="285"/>
      <c r="LAF587" s="285"/>
      <c r="LAG587" s="285"/>
      <c r="LAH587" s="285"/>
      <c r="LAI587" s="285"/>
      <c r="LAJ587" s="285"/>
      <c r="LAK587" s="285"/>
      <c r="LAL587" s="285"/>
      <c r="LAM587" s="285"/>
      <c r="LAN587" s="285"/>
      <c r="LAO587" s="285"/>
      <c r="LAP587" s="285"/>
      <c r="LAQ587" s="285"/>
      <c r="LAR587" s="285"/>
      <c r="LAS587" s="285"/>
      <c r="LAT587" s="285"/>
      <c r="LAU587" s="285"/>
      <c r="LAV587" s="285"/>
      <c r="LAW587" s="285"/>
      <c r="LAX587" s="285"/>
      <c r="LAY587" s="285"/>
      <c r="LAZ587" s="285"/>
      <c r="LBA587" s="285"/>
      <c r="LBB587" s="285"/>
      <c r="LBC587" s="285"/>
      <c r="LBD587" s="285"/>
      <c r="LBE587" s="285"/>
      <c r="LBF587" s="285"/>
      <c r="LBG587" s="285"/>
      <c r="LBH587" s="285"/>
      <c r="LBI587" s="285"/>
      <c r="LBJ587" s="285"/>
      <c r="LBK587" s="285"/>
      <c r="LBL587" s="285"/>
      <c r="LBM587" s="285"/>
      <c r="LBN587" s="285"/>
      <c r="LBO587" s="285"/>
      <c r="LBP587" s="285"/>
      <c r="LBQ587" s="285"/>
      <c r="LBR587" s="285"/>
      <c r="LBS587" s="285"/>
      <c r="LBT587" s="285"/>
      <c r="LBU587" s="285"/>
      <c r="LBV587" s="285"/>
      <c r="LBW587" s="285"/>
      <c r="LBX587" s="285"/>
      <c r="LBY587" s="285"/>
      <c r="LBZ587" s="285"/>
      <c r="LCA587" s="285"/>
      <c r="LCB587" s="285"/>
      <c r="LCC587" s="285"/>
      <c r="LCD587" s="285"/>
      <c r="LCE587" s="285"/>
      <c r="LCF587" s="285"/>
      <c r="LCG587" s="285"/>
      <c r="LCH587" s="285"/>
      <c r="LCI587" s="285"/>
      <c r="LCJ587" s="285"/>
      <c r="LCK587" s="285"/>
      <c r="LCL587" s="285"/>
      <c r="LCM587" s="285"/>
      <c r="LCN587" s="285"/>
      <c r="LCO587" s="285"/>
      <c r="LCP587" s="285"/>
      <c r="LCQ587" s="285"/>
      <c r="LCR587" s="285"/>
      <c r="LCS587" s="285"/>
      <c r="LCT587" s="285"/>
      <c r="LCU587" s="285"/>
      <c r="LCV587" s="285"/>
      <c r="LCW587" s="285"/>
      <c r="LCX587" s="285"/>
      <c r="LCY587" s="285"/>
      <c r="LCZ587" s="285"/>
      <c r="LDA587" s="285"/>
      <c r="LDB587" s="285"/>
      <c r="LDC587" s="285"/>
      <c r="LDD587" s="285"/>
      <c r="LDE587" s="285"/>
      <c r="LDF587" s="285"/>
      <c r="LDG587" s="285"/>
      <c r="LDH587" s="285"/>
      <c r="LDI587" s="285"/>
      <c r="LDJ587" s="285"/>
      <c r="LDK587" s="285"/>
      <c r="LDL587" s="285"/>
      <c r="LDM587" s="285"/>
      <c r="LDN587" s="285"/>
      <c r="LDO587" s="285"/>
      <c r="LDP587" s="285"/>
      <c r="LDQ587" s="285"/>
      <c r="LDR587" s="285"/>
      <c r="LDS587" s="285"/>
      <c r="LDT587" s="285"/>
      <c r="LDU587" s="285"/>
      <c r="LDV587" s="285"/>
      <c r="LDW587" s="285"/>
      <c r="LDX587" s="285"/>
      <c r="LDY587" s="285"/>
      <c r="LDZ587" s="285"/>
      <c r="LEA587" s="285"/>
      <c r="LEB587" s="285"/>
      <c r="LEC587" s="285"/>
      <c r="LED587" s="285"/>
      <c r="LEE587" s="285"/>
      <c r="LEF587" s="285"/>
      <c r="LEG587" s="285"/>
      <c r="LEH587" s="285"/>
      <c r="LEI587" s="285"/>
      <c r="LEJ587" s="285"/>
      <c r="LEK587" s="285"/>
      <c r="LEL587" s="285"/>
      <c r="LEM587" s="285"/>
      <c r="LEN587" s="285"/>
      <c r="LEO587" s="285"/>
      <c r="LEP587" s="285"/>
      <c r="LEQ587" s="285"/>
      <c r="LER587" s="285"/>
      <c r="LES587" s="285"/>
      <c r="LET587" s="285"/>
      <c r="LEU587" s="285"/>
      <c r="LEV587" s="285"/>
      <c r="LEW587" s="285"/>
      <c r="LEX587" s="285"/>
      <c r="LEY587" s="285"/>
      <c r="LEZ587" s="285"/>
      <c r="LFA587" s="285"/>
      <c r="LFB587" s="285"/>
      <c r="LFC587" s="285"/>
      <c r="LFD587" s="285"/>
      <c r="LFE587" s="285"/>
      <c r="LFF587" s="285"/>
      <c r="LFG587" s="285"/>
      <c r="LFH587" s="285"/>
      <c r="LFI587" s="285"/>
      <c r="LFJ587" s="285"/>
      <c r="LFK587" s="285"/>
      <c r="LFL587" s="285"/>
      <c r="LFM587" s="285"/>
      <c r="LFN587" s="285"/>
      <c r="LFO587" s="285"/>
      <c r="LFP587" s="285"/>
      <c r="LFQ587" s="285"/>
      <c r="LFR587" s="285"/>
      <c r="LFS587" s="285"/>
      <c r="LFT587" s="285"/>
      <c r="LFU587" s="285"/>
      <c r="LFV587" s="285"/>
      <c r="LFW587" s="285"/>
      <c r="LFX587" s="285"/>
      <c r="LFY587" s="285"/>
      <c r="LFZ587" s="285"/>
      <c r="LGA587" s="285"/>
      <c r="LGB587" s="285"/>
      <c r="LGC587" s="285"/>
      <c r="LGD587" s="285"/>
      <c r="LGE587" s="285"/>
      <c r="LGF587" s="285"/>
      <c r="LGG587" s="285"/>
      <c r="LGH587" s="285"/>
      <c r="LGI587" s="285"/>
      <c r="LGJ587" s="285"/>
      <c r="LGK587" s="285"/>
      <c r="LGL587" s="285"/>
      <c r="LGM587" s="285"/>
      <c r="LGN587" s="285"/>
      <c r="LGO587" s="285"/>
      <c r="LGP587" s="285"/>
      <c r="LGQ587" s="285"/>
      <c r="LGR587" s="285"/>
      <c r="LGS587" s="285"/>
      <c r="LGT587" s="285"/>
      <c r="LGU587" s="285"/>
      <c r="LGV587" s="285"/>
      <c r="LGW587" s="285"/>
      <c r="LGX587" s="285"/>
      <c r="LGY587" s="285"/>
      <c r="LGZ587" s="285"/>
      <c r="LHA587" s="285"/>
      <c r="LHB587" s="285"/>
      <c r="LHC587" s="285"/>
      <c r="LHD587" s="285"/>
      <c r="LHE587" s="285"/>
      <c r="LHF587" s="285"/>
      <c r="LHG587" s="285"/>
      <c r="LHH587" s="285"/>
      <c r="LHI587" s="285"/>
      <c r="LHJ587" s="285"/>
      <c r="LHK587" s="285"/>
      <c r="LHL587" s="285"/>
      <c r="LHM587" s="285"/>
      <c r="LHN587" s="285"/>
      <c r="LHO587" s="285"/>
      <c r="LHP587" s="285"/>
      <c r="LHQ587" s="285"/>
      <c r="LHR587" s="285"/>
      <c r="LHS587" s="285"/>
      <c r="LHT587" s="285"/>
      <c r="LHU587" s="285"/>
      <c r="LHV587" s="285"/>
      <c r="LHW587" s="285"/>
      <c r="LHX587" s="285"/>
      <c r="LHY587" s="285"/>
      <c r="LHZ587" s="285"/>
      <c r="LIA587" s="285"/>
      <c r="LIB587" s="285"/>
      <c r="LIC587" s="285"/>
      <c r="LID587" s="285"/>
      <c r="LIE587" s="285"/>
      <c r="LIF587" s="285"/>
      <c r="LIG587" s="285"/>
      <c r="LIH587" s="285"/>
      <c r="LII587" s="285"/>
      <c r="LIJ587" s="285"/>
      <c r="LIK587" s="285"/>
      <c r="LIL587" s="285"/>
      <c r="LIM587" s="285"/>
      <c r="LIN587" s="285"/>
      <c r="LIO587" s="285"/>
      <c r="LIP587" s="285"/>
      <c r="LIQ587" s="285"/>
      <c r="LIR587" s="285"/>
      <c r="LIS587" s="285"/>
      <c r="LIT587" s="285"/>
      <c r="LIU587" s="285"/>
      <c r="LIV587" s="285"/>
      <c r="LIW587" s="285"/>
      <c r="LIX587" s="285"/>
      <c r="LIY587" s="285"/>
      <c r="LIZ587" s="285"/>
      <c r="LJA587" s="285"/>
      <c r="LJB587" s="285"/>
      <c r="LJC587" s="285"/>
      <c r="LJD587" s="285"/>
      <c r="LJE587" s="285"/>
      <c r="LJF587" s="285"/>
      <c r="LJG587" s="285"/>
      <c r="LJH587" s="285"/>
      <c r="LJI587" s="285"/>
      <c r="LJJ587" s="285"/>
      <c r="LJK587" s="285"/>
      <c r="LJL587" s="285"/>
      <c r="LJM587" s="285"/>
      <c r="LJN587" s="285"/>
      <c r="LJO587" s="285"/>
      <c r="LJP587" s="285"/>
      <c r="LJQ587" s="285"/>
      <c r="LJR587" s="285"/>
      <c r="LJS587" s="285"/>
      <c r="LJT587" s="285"/>
      <c r="LJU587" s="285"/>
      <c r="LJV587" s="285"/>
      <c r="LJW587" s="285"/>
      <c r="LJX587" s="285"/>
      <c r="LJY587" s="285"/>
      <c r="LJZ587" s="285"/>
      <c r="LKA587" s="285"/>
      <c r="LKB587" s="285"/>
      <c r="LKC587" s="285"/>
      <c r="LKD587" s="285"/>
      <c r="LKE587" s="285"/>
      <c r="LKF587" s="285"/>
      <c r="LKG587" s="285"/>
      <c r="LKH587" s="285"/>
      <c r="LKI587" s="285"/>
      <c r="LKJ587" s="285"/>
      <c r="LKK587" s="285"/>
      <c r="LKL587" s="285"/>
      <c r="LKM587" s="285"/>
      <c r="LKN587" s="285"/>
      <c r="LKO587" s="285"/>
      <c r="LKP587" s="285"/>
      <c r="LKQ587" s="285"/>
      <c r="LKR587" s="285"/>
      <c r="LKS587" s="285"/>
      <c r="LKT587" s="285"/>
      <c r="LKU587" s="285"/>
      <c r="LKV587" s="285"/>
      <c r="LKW587" s="285"/>
      <c r="LKX587" s="285"/>
      <c r="LKY587" s="285"/>
      <c r="LKZ587" s="285"/>
      <c r="LLA587" s="285"/>
      <c r="LLB587" s="285"/>
      <c r="LLC587" s="285"/>
      <c r="LLD587" s="285"/>
      <c r="LLE587" s="285"/>
      <c r="LLF587" s="285"/>
      <c r="LLG587" s="285"/>
      <c r="LLH587" s="285"/>
      <c r="LLI587" s="285"/>
      <c r="LLJ587" s="285"/>
      <c r="LLK587" s="285"/>
      <c r="LLL587" s="285"/>
      <c r="LLM587" s="285"/>
      <c r="LLN587" s="285"/>
      <c r="LLO587" s="285"/>
      <c r="LLP587" s="285"/>
      <c r="LLQ587" s="285"/>
      <c r="LLR587" s="285"/>
      <c r="LLS587" s="285"/>
      <c r="LLT587" s="285"/>
      <c r="LLU587" s="285"/>
      <c r="LLV587" s="285"/>
      <c r="LLW587" s="285"/>
      <c r="LLX587" s="285"/>
      <c r="LLY587" s="285"/>
      <c r="LLZ587" s="285"/>
      <c r="LMA587" s="285"/>
      <c r="LMB587" s="285"/>
      <c r="LMC587" s="285"/>
      <c r="LMD587" s="285"/>
      <c r="LME587" s="285"/>
      <c r="LMF587" s="285"/>
      <c r="LMG587" s="285"/>
      <c r="LMH587" s="285"/>
      <c r="LMI587" s="285"/>
      <c r="LMJ587" s="285"/>
      <c r="LMK587" s="285"/>
      <c r="LML587" s="285"/>
      <c r="LMM587" s="285"/>
      <c r="LMN587" s="285"/>
      <c r="LMO587" s="285"/>
      <c r="LMP587" s="285"/>
      <c r="LMQ587" s="285"/>
      <c r="LMR587" s="285"/>
      <c r="LMS587" s="285"/>
      <c r="LMT587" s="285"/>
      <c r="LMU587" s="285"/>
      <c r="LMV587" s="285"/>
      <c r="LMW587" s="285"/>
      <c r="LMX587" s="285"/>
      <c r="LMY587" s="285"/>
      <c r="LMZ587" s="285"/>
      <c r="LNA587" s="285"/>
      <c r="LNB587" s="285"/>
      <c r="LNC587" s="285"/>
      <c r="LND587" s="285"/>
      <c r="LNE587" s="285"/>
      <c r="LNF587" s="285"/>
      <c r="LNG587" s="285"/>
      <c r="LNH587" s="285"/>
      <c r="LNI587" s="285"/>
      <c r="LNJ587" s="285"/>
      <c r="LNK587" s="285"/>
      <c r="LNL587" s="285"/>
      <c r="LNM587" s="285"/>
      <c r="LNN587" s="285"/>
      <c r="LNO587" s="285"/>
      <c r="LNP587" s="285"/>
      <c r="LNQ587" s="285"/>
      <c r="LNR587" s="285"/>
      <c r="LNS587" s="285"/>
      <c r="LNT587" s="285"/>
      <c r="LNU587" s="285"/>
      <c r="LNV587" s="285"/>
      <c r="LNW587" s="285"/>
      <c r="LNX587" s="285"/>
      <c r="LNY587" s="285"/>
      <c r="LNZ587" s="285"/>
      <c r="LOA587" s="285"/>
      <c r="LOB587" s="285"/>
      <c r="LOC587" s="285"/>
      <c r="LOD587" s="285"/>
      <c r="LOE587" s="285"/>
      <c r="LOF587" s="285"/>
      <c r="LOG587" s="285"/>
      <c r="LOH587" s="285"/>
      <c r="LOI587" s="285"/>
      <c r="LOJ587" s="285"/>
      <c r="LOK587" s="285"/>
      <c r="LOL587" s="285"/>
      <c r="LOM587" s="285"/>
      <c r="LON587" s="285"/>
      <c r="LOO587" s="285"/>
      <c r="LOP587" s="285"/>
      <c r="LOQ587" s="285"/>
      <c r="LOR587" s="285"/>
      <c r="LOS587" s="285"/>
      <c r="LOT587" s="285"/>
      <c r="LOU587" s="285"/>
      <c r="LOV587" s="285"/>
      <c r="LOW587" s="285"/>
      <c r="LOX587" s="285"/>
      <c r="LOY587" s="285"/>
      <c r="LOZ587" s="285"/>
      <c r="LPA587" s="285"/>
      <c r="LPB587" s="285"/>
      <c r="LPC587" s="285"/>
      <c r="LPD587" s="285"/>
      <c r="LPE587" s="285"/>
      <c r="LPF587" s="285"/>
      <c r="LPG587" s="285"/>
      <c r="LPH587" s="285"/>
      <c r="LPI587" s="285"/>
      <c r="LPJ587" s="285"/>
      <c r="LPK587" s="285"/>
      <c r="LPL587" s="285"/>
      <c r="LPM587" s="285"/>
      <c r="LPN587" s="285"/>
      <c r="LPO587" s="285"/>
      <c r="LPP587" s="285"/>
      <c r="LPQ587" s="285"/>
      <c r="LPR587" s="285"/>
      <c r="LPS587" s="285"/>
      <c r="LPT587" s="285"/>
      <c r="LPU587" s="285"/>
      <c r="LPV587" s="285"/>
      <c r="LPW587" s="285"/>
      <c r="LPX587" s="285"/>
      <c r="LPY587" s="285"/>
      <c r="LPZ587" s="285"/>
      <c r="LQA587" s="285"/>
      <c r="LQB587" s="285"/>
      <c r="LQC587" s="285"/>
      <c r="LQD587" s="285"/>
      <c r="LQE587" s="285"/>
      <c r="LQF587" s="285"/>
      <c r="LQG587" s="285"/>
      <c r="LQH587" s="285"/>
      <c r="LQI587" s="285"/>
      <c r="LQJ587" s="285"/>
      <c r="LQK587" s="285"/>
      <c r="LQL587" s="285"/>
      <c r="LQM587" s="285"/>
      <c r="LQN587" s="285"/>
      <c r="LQO587" s="285"/>
      <c r="LQP587" s="285"/>
      <c r="LQQ587" s="285"/>
      <c r="LQR587" s="285"/>
      <c r="LQS587" s="285"/>
      <c r="LQT587" s="285"/>
      <c r="LQU587" s="285"/>
      <c r="LQV587" s="285"/>
      <c r="LQW587" s="285"/>
      <c r="LQX587" s="285"/>
      <c r="LQY587" s="285"/>
      <c r="LQZ587" s="285"/>
      <c r="LRA587" s="285"/>
      <c r="LRB587" s="285"/>
      <c r="LRC587" s="285"/>
      <c r="LRD587" s="285"/>
      <c r="LRE587" s="285"/>
      <c r="LRF587" s="285"/>
      <c r="LRG587" s="285"/>
      <c r="LRH587" s="285"/>
      <c r="LRI587" s="285"/>
      <c r="LRJ587" s="285"/>
      <c r="LRK587" s="285"/>
      <c r="LRL587" s="285"/>
      <c r="LRM587" s="285"/>
      <c r="LRN587" s="285"/>
      <c r="LRO587" s="285"/>
      <c r="LRP587" s="285"/>
      <c r="LRQ587" s="285"/>
      <c r="LRR587" s="285"/>
      <c r="LRS587" s="285"/>
      <c r="LRT587" s="285"/>
      <c r="LRU587" s="285"/>
      <c r="LRV587" s="285"/>
      <c r="LRW587" s="285"/>
      <c r="LRX587" s="285"/>
      <c r="LRY587" s="285"/>
      <c r="LRZ587" s="285"/>
      <c r="LSA587" s="285"/>
      <c r="LSB587" s="285"/>
      <c r="LSC587" s="285"/>
      <c r="LSD587" s="285"/>
      <c r="LSE587" s="285"/>
      <c r="LSF587" s="285"/>
      <c r="LSG587" s="285"/>
      <c r="LSH587" s="285"/>
      <c r="LSI587" s="285"/>
      <c r="LSJ587" s="285"/>
      <c r="LSK587" s="285"/>
      <c r="LSL587" s="285"/>
      <c r="LSM587" s="285"/>
      <c r="LSN587" s="285"/>
      <c r="LSO587" s="285"/>
      <c r="LSP587" s="285"/>
      <c r="LSQ587" s="285"/>
      <c r="LSR587" s="285"/>
      <c r="LSS587" s="285"/>
      <c r="LST587" s="285"/>
      <c r="LSU587" s="285"/>
      <c r="LSV587" s="285"/>
      <c r="LSW587" s="285"/>
      <c r="LSX587" s="285"/>
      <c r="LSY587" s="285"/>
      <c r="LSZ587" s="285"/>
      <c r="LTA587" s="285"/>
      <c r="LTB587" s="285"/>
      <c r="LTC587" s="285"/>
      <c r="LTD587" s="285"/>
      <c r="LTE587" s="285"/>
      <c r="LTF587" s="285"/>
      <c r="LTG587" s="285"/>
      <c r="LTH587" s="285"/>
      <c r="LTI587" s="285"/>
      <c r="LTJ587" s="285"/>
      <c r="LTK587" s="285"/>
      <c r="LTL587" s="285"/>
      <c r="LTM587" s="285"/>
      <c r="LTN587" s="285"/>
      <c r="LTO587" s="285"/>
      <c r="LTP587" s="285"/>
      <c r="LTQ587" s="285"/>
      <c r="LTR587" s="285"/>
      <c r="LTS587" s="285"/>
      <c r="LTT587" s="285"/>
      <c r="LTU587" s="285"/>
      <c r="LTV587" s="285"/>
      <c r="LTW587" s="285"/>
      <c r="LTX587" s="285"/>
      <c r="LTY587" s="285"/>
      <c r="LTZ587" s="285"/>
      <c r="LUA587" s="285"/>
      <c r="LUB587" s="285"/>
      <c r="LUC587" s="285"/>
      <c r="LUD587" s="285"/>
      <c r="LUE587" s="285"/>
      <c r="LUF587" s="285"/>
      <c r="LUG587" s="285"/>
      <c r="LUH587" s="285"/>
      <c r="LUI587" s="285"/>
      <c r="LUJ587" s="285"/>
      <c r="LUK587" s="285"/>
      <c r="LUL587" s="285"/>
      <c r="LUM587" s="285"/>
      <c r="LUN587" s="285"/>
      <c r="LUO587" s="285"/>
      <c r="LUP587" s="285"/>
      <c r="LUQ587" s="285"/>
      <c r="LUR587" s="285"/>
      <c r="LUS587" s="285"/>
      <c r="LUT587" s="285"/>
      <c r="LUU587" s="285"/>
      <c r="LUV587" s="285"/>
      <c r="LUW587" s="285"/>
      <c r="LUX587" s="285"/>
      <c r="LUY587" s="285"/>
      <c r="LUZ587" s="285"/>
      <c r="LVA587" s="285"/>
      <c r="LVB587" s="285"/>
      <c r="LVC587" s="285"/>
      <c r="LVD587" s="285"/>
      <c r="LVE587" s="285"/>
      <c r="LVF587" s="285"/>
      <c r="LVG587" s="285"/>
      <c r="LVH587" s="285"/>
      <c r="LVI587" s="285"/>
      <c r="LVJ587" s="285"/>
      <c r="LVK587" s="285"/>
      <c r="LVL587" s="285"/>
      <c r="LVM587" s="285"/>
      <c r="LVN587" s="285"/>
      <c r="LVO587" s="285"/>
      <c r="LVP587" s="285"/>
      <c r="LVQ587" s="285"/>
      <c r="LVR587" s="285"/>
      <c r="LVS587" s="285"/>
      <c r="LVT587" s="285"/>
      <c r="LVU587" s="285"/>
      <c r="LVV587" s="285"/>
      <c r="LVW587" s="285"/>
      <c r="LVX587" s="285"/>
      <c r="LVY587" s="285"/>
      <c r="LVZ587" s="285"/>
      <c r="LWA587" s="285"/>
      <c r="LWB587" s="285"/>
      <c r="LWC587" s="285"/>
      <c r="LWD587" s="285"/>
      <c r="LWE587" s="285"/>
      <c r="LWF587" s="285"/>
      <c r="LWG587" s="285"/>
      <c r="LWH587" s="285"/>
      <c r="LWI587" s="285"/>
      <c r="LWJ587" s="285"/>
      <c r="LWK587" s="285"/>
      <c r="LWL587" s="285"/>
      <c r="LWM587" s="285"/>
      <c r="LWN587" s="285"/>
      <c r="LWO587" s="285"/>
      <c r="LWP587" s="285"/>
      <c r="LWQ587" s="285"/>
      <c r="LWR587" s="285"/>
      <c r="LWS587" s="285"/>
      <c r="LWT587" s="285"/>
      <c r="LWU587" s="285"/>
      <c r="LWV587" s="285"/>
      <c r="LWW587" s="285"/>
      <c r="LWX587" s="285"/>
      <c r="LWY587" s="285"/>
      <c r="LWZ587" s="285"/>
      <c r="LXA587" s="285"/>
      <c r="LXB587" s="285"/>
      <c r="LXC587" s="285"/>
      <c r="LXD587" s="285"/>
      <c r="LXE587" s="285"/>
      <c r="LXF587" s="285"/>
      <c r="LXG587" s="285"/>
      <c r="LXH587" s="285"/>
      <c r="LXI587" s="285"/>
      <c r="LXJ587" s="285"/>
      <c r="LXK587" s="285"/>
      <c r="LXL587" s="285"/>
      <c r="LXM587" s="285"/>
      <c r="LXN587" s="285"/>
      <c r="LXO587" s="285"/>
      <c r="LXP587" s="285"/>
      <c r="LXQ587" s="285"/>
      <c r="LXR587" s="285"/>
      <c r="LXS587" s="285"/>
      <c r="LXT587" s="285"/>
      <c r="LXU587" s="285"/>
      <c r="LXV587" s="285"/>
      <c r="LXW587" s="285"/>
      <c r="LXX587" s="285"/>
      <c r="LXY587" s="285"/>
      <c r="LXZ587" s="285"/>
      <c r="LYA587" s="285"/>
      <c r="LYB587" s="285"/>
      <c r="LYC587" s="285"/>
      <c r="LYD587" s="285"/>
      <c r="LYE587" s="285"/>
      <c r="LYF587" s="285"/>
      <c r="LYG587" s="285"/>
      <c r="LYH587" s="285"/>
      <c r="LYI587" s="285"/>
      <c r="LYJ587" s="285"/>
      <c r="LYK587" s="285"/>
      <c r="LYL587" s="285"/>
      <c r="LYM587" s="285"/>
      <c r="LYN587" s="285"/>
      <c r="LYO587" s="285"/>
      <c r="LYP587" s="285"/>
      <c r="LYQ587" s="285"/>
      <c r="LYR587" s="285"/>
      <c r="LYS587" s="285"/>
      <c r="LYT587" s="285"/>
      <c r="LYU587" s="285"/>
      <c r="LYV587" s="285"/>
      <c r="LYW587" s="285"/>
      <c r="LYX587" s="285"/>
      <c r="LYY587" s="285"/>
      <c r="LYZ587" s="285"/>
      <c r="LZA587" s="285"/>
      <c r="LZB587" s="285"/>
      <c r="LZC587" s="285"/>
      <c r="LZD587" s="285"/>
      <c r="LZE587" s="285"/>
      <c r="LZF587" s="285"/>
      <c r="LZG587" s="285"/>
      <c r="LZH587" s="285"/>
      <c r="LZI587" s="285"/>
      <c r="LZJ587" s="285"/>
      <c r="LZK587" s="285"/>
      <c r="LZL587" s="285"/>
      <c r="LZM587" s="285"/>
      <c r="LZN587" s="285"/>
      <c r="LZO587" s="285"/>
      <c r="LZP587" s="285"/>
      <c r="LZQ587" s="285"/>
      <c r="LZR587" s="285"/>
      <c r="LZS587" s="285"/>
      <c r="LZT587" s="285"/>
      <c r="LZU587" s="285"/>
      <c r="LZV587" s="285"/>
      <c r="LZW587" s="285"/>
      <c r="LZX587" s="285"/>
      <c r="LZY587" s="285"/>
      <c r="LZZ587" s="285"/>
      <c r="MAA587" s="285"/>
      <c r="MAB587" s="285"/>
      <c r="MAC587" s="285"/>
      <c r="MAD587" s="285"/>
      <c r="MAE587" s="285"/>
      <c r="MAF587" s="285"/>
      <c r="MAG587" s="285"/>
      <c r="MAH587" s="285"/>
      <c r="MAI587" s="285"/>
      <c r="MAJ587" s="285"/>
      <c r="MAK587" s="285"/>
      <c r="MAL587" s="285"/>
      <c r="MAM587" s="285"/>
      <c r="MAN587" s="285"/>
      <c r="MAO587" s="285"/>
      <c r="MAP587" s="285"/>
      <c r="MAQ587" s="285"/>
      <c r="MAR587" s="285"/>
      <c r="MAS587" s="285"/>
      <c r="MAT587" s="285"/>
      <c r="MAU587" s="285"/>
      <c r="MAV587" s="285"/>
      <c r="MAW587" s="285"/>
      <c r="MAX587" s="285"/>
      <c r="MAY587" s="285"/>
      <c r="MAZ587" s="285"/>
      <c r="MBA587" s="285"/>
      <c r="MBB587" s="285"/>
      <c r="MBC587" s="285"/>
      <c r="MBD587" s="285"/>
      <c r="MBE587" s="285"/>
      <c r="MBF587" s="285"/>
      <c r="MBG587" s="285"/>
      <c r="MBH587" s="285"/>
      <c r="MBI587" s="285"/>
      <c r="MBJ587" s="285"/>
      <c r="MBK587" s="285"/>
      <c r="MBL587" s="285"/>
      <c r="MBM587" s="285"/>
      <c r="MBN587" s="285"/>
      <c r="MBO587" s="285"/>
      <c r="MBP587" s="285"/>
      <c r="MBQ587" s="285"/>
      <c r="MBR587" s="285"/>
      <c r="MBS587" s="285"/>
      <c r="MBT587" s="285"/>
      <c r="MBU587" s="285"/>
      <c r="MBV587" s="285"/>
      <c r="MBW587" s="285"/>
      <c r="MBX587" s="285"/>
      <c r="MBY587" s="285"/>
      <c r="MBZ587" s="285"/>
      <c r="MCA587" s="285"/>
      <c r="MCB587" s="285"/>
      <c r="MCC587" s="285"/>
      <c r="MCD587" s="285"/>
      <c r="MCE587" s="285"/>
      <c r="MCF587" s="285"/>
      <c r="MCG587" s="285"/>
      <c r="MCH587" s="285"/>
      <c r="MCI587" s="285"/>
      <c r="MCJ587" s="285"/>
      <c r="MCK587" s="285"/>
      <c r="MCL587" s="285"/>
      <c r="MCM587" s="285"/>
      <c r="MCN587" s="285"/>
      <c r="MCO587" s="285"/>
      <c r="MCP587" s="285"/>
      <c r="MCQ587" s="285"/>
      <c r="MCR587" s="285"/>
      <c r="MCS587" s="285"/>
      <c r="MCT587" s="285"/>
      <c r="MCU587" s="285"/>
      <c r="MCV587" s="285"/>
      <c r="MCW587" s="285"/>
      <c r="MCX587" s="285"/>
      <c r="MCY587" s="285"/>
      <c r="MCZ587" s="285"/>
      <c r="MDA587" s="285"/>
      <c r="MDB587" s="285"/>
      <c r="MDC587" s="285"/>
      <c r="MDD587" s="285"/>
      <c r="MDE587" s="285"/>
      <c r="MDF587" s="285"/>
      <c r="MDG587" s="285"/>
      <c r="MDH587" s="285"/>
      <c r="MDI587" s="285"/>
      <c r="MDJ587" s="285"/>
      <c r="MDK587" s="285"/>
      <c r="MDL587" s="285"/>
      <c r="MDM587" s="285"/>
      <c r="MDN587" s="285"/>
      <c r="MDO587" s="285"/>
      <c r="MDP587" s="285"/>
      <c r="MDQ587" s="285"/>
      <c r="MDR587" s="285"/>
      <c r="MDS587" s="285"/>
      <c r="MDT587" s="285"/>
      <c r="MDU587" s="285"/>
      <c r="MDV587" s="285"/>
      <c r="MDW587" s="285"/>
      <c r="MDX587" s="285"/>
      <c r="MDY587" s="285"/>
      <c r="MDZ587" s="285"/>
      <c r="MEA587" s="285"/>
      <c r="MEB587" s="285"/>
      <c r="MEC587" s="285"/>
      <c r="MED587" s="285"/>
      <c r="MEE587" s="285"/>
      <c r="MEF587" s="285"/>
      <c r="MEG587" s="285"/>
      <c r="MEH587" s="285"/>
      <c r="MEI587" s="285"/>
      <c r="MEJ587" s="285"/>
      <c r="MEK587" s="285"/>
      <c r="MEL587" s="285"/>
      <c r="MEM587" s="285"/>
      <c r="MEN587" s="285"/>
      <c r="MEO587" s="285"/>
      <c r="MEP587" s="285"/>
      <c r="MEQ587" s="285"/>
      <c r="MER587" s="285"/>
      <c r="MES587" s="285"/>
      <c r="MET587" s="285"/>
      <c r="MEU587" s="285"/>
      <c r="MEV587" s="285"/>
      <c r="MEW587" s="285"/>
      <c r="MEX587" s="285"/>
      <c r="MEY587" s="285"/>
      <c r="MEZ587" s="285"/>
      <c r="MFA587" s="285"/>
      <c r="MFB587" s="285"/>
      <c r="MFC587" s="285"/>
      <c r="MFD587" s="285"/>
      <c r="MFE587" s="285"/>
      <c r="MFF587" s="285"/>
      <c r="MFG587" s="285"/>
      <c r="MFH587" s="285"/>
      <c r="MFI587" s="285"/>
      <c r="MFJ587" s="285"/>
      <c r="MFK587" s="285"/>
      <c r="MFL587" s="285"/>
      <c r="MFM587" s="285"/>
      <c r="MFN587" s="285"/>
      <c r="MFO587" s="285"/>
      <c r="MFP587" s="285"/>
      <c r="MFQ587" s="285"/>
      <c r="MFR587" s="285"/>
      <c r="MFS587" s="285"/>
      <c r="MFT587" s="285"/>
      <c r="MFU587" s="285"/>
      <c r="MFV587" s="285"/>
      <c r="MFW587" s="285"/>
      <c r="MFX587" s="285"/>
      <c r="MFY587" s="285"/>
      <c r="MFZ587" s="285"/>
      <c r="MGA587" s="285"/>
      <c r="MGB587" s="285"/>
      <c r="MGC587" s="285"/>
      <c r="MGD587" s="285"/>
      <c r="MGE587" s="285"/>
      <c r="MGF587" s="285"/>
      <c r="MGG587" s="285"/>
      <c r="MGH587" s="285"/>
      <c r="MGI587" s="285"/>
      <c r="MGJ587" s="285"/>
      <c r="MGK587" s="285"/>
      <c r="MGL587" s="285"/>
      <c r="MGM587" s="285"/>
      <c r="MGN587" s="285"/>
      <c r="MGO587" s="285"/>
      <c r="MGP587" s="285"/>
      <c r="MGQ587" s="285"/>
      <c r="MGR587" s="285"/>
      <c r="MGS587" s="285"/>
      <c r="MGT587" s="285"/>
      <c r="MGU587" s="285"/>
      <c r="MGV587" s="285"/>
      <c r="MGW587" s="285"/>
      <c r="MGX587" s="285"/>
      <c r="MGY587" s="285"/>
      <c r="MGZ587" s="285"/>
      <c r="MHA587" s="285"/>
      <c r="MHB587" s="285"/>
      <c r="MHC587" s="285"/>
      <c r="MHD587" s="285"/>
      <c r="MHE587" s="285"/>
      <c r="MHF587" s="285"/>
      <c r="MHG587" s="285"/>
      <c r="MHH587" s="285"/>
      <c r="MHI587" s="285"/>
      <c r="MHJ587" s="285"/>
      <c r="MHK587" s="285"/>
      <c r="MHL587" s="285"/>
      <c r="MHM587" s="285"/>
      <c r="MHN587" s="285"/>
      <c r="MHO587" s="285"/>
      <c r="MHP587" s="285"/>
      <c r="MHQ587" s="285"/>
      <c r="MHR587" s="285"/>
      <c r="MHS587" s="285"/>
      <c r="MHT587" s="285"/>
      <c r="MHU587" s="285"/>
      <c r="MHV587" s="285"/>
      <c r="MHW587" s="285"/>
      <c r="MHX587" s="285"/>
      <c r="MHY587" s="285"/>
      <c r="MHZ587" s="285"/>
      <c r="MIA587" s="285"/>
      <c r="MIB587" s="285"/>
      <c r="MIC587" s="285"/>
      <c r="MID587" s="285"/>
      <c r="MIE587" s="285"/>
      <c r="MIF587" s="285"/>
      <c r="MIG587" s="285"/>
      <c r="MIH587" s="285"/>
      <c r="MII587" s="285"/>
      <c r="MIJ587" s="285"/>
      <c r="MIK587" s="285"/>
      <c r="MIL587" s="285"/>
      <c r="MIM587" s="285"/>
      <c r="MIN587" s="285"/>
      <c r="MIO587" s="285"/>
      <c r="MIP587" s="285"/>
      <c r="MIQ587" s="285"/>
      <c r="MIR587" s="285"/>
      <c r="MIS587" s="285"/>
      <c r="MIT587" s="285"/>
      <c r="MIU587" s="285"/>
      <c r="MIV587" s="285"/>
      <c r="MIW587" s="285"/>
      <c r="MIX587" s="285"/>
      <c r="MIY587" s="285"/>
      <c r="MIZ587" s="285"/>
      <c r="MJA587" s="285"/>
      <c r="MJB587" s="285"/>
      <c r="MJC587" s="285"/>
      <c r="MJD587" s="285"/>
      <c r="MJE587" s="285"/>
      <c r="MJF587" s="285"/>
      <c r="MJG587" s="285"/>
      <c r="MJH587" s="285"/>
      <c r="MJI587" s="285"/>
      <c r="MJJ587" s="285"/>
      <c r="MJK587" s="285"/>
      <c r="MJL587" s="285"/>
      <c r="MJM587" s="285"/>
      <c r="MJN587" s="285"/>
      <c r="MJO587" s="285"/>
      <c r="MJP587" s="285"/>
      <c r="MJQ587" s="285"/>
      <c r="MJR587" s="285"/>
      <c r="MJS587" s="285"/>
      <c r="MJT587" s="285"/>
      <c r="MJU587" s="285"/>
      <c r="MJV587" s="285"/>
      <c r="MJW587" s="285"/>
      <c r="MJX587" s="285"/>
      <c r="MJY587" s="285"/>
      <c r="MJZ587" s="285"/>
      <c r="MKA587" s="285"/>
      <c r="MKB587" s="285"/>
      <c r="MKC587" s="285"/>
      <c r="MKD587" s="285"/>
      <c r="MKE587" s="285"/>
      <c r="MKF587" s="285"/>
      <c r="MKG587" s="285"/>
      <c r="MKH587" s="285"/>
      <c r="MKI587" s="285"/>
      <c r="MKJ587" s="285"/>
      <c r="MKK587" s="285"/>
      <c r="MKL587" s="285"/>
      <c r="MKM587" s="285"/>
      <c r="MKN587" s="285"/>
      <c r="MKO587" s="285"/>
      <c r="MKP587" s="285"/>
      <c r="MKQ587" s="285"/>
      <c r="MKR587" s="285"/>
      <c r="MKS587" s="285"/>
      <c r="MKT587" s="285"/>
      <c r="MKU587" s="285"/>
      <c r="MKV587" s="285"/>
      <c r="MKW587" s="285"/>
      <c r="MKX587" s="285"/>
      <c r="MKY587" s="285"/>
      <c r="MKZ587" s="285"/>
      <c r="MLA587" s="285"/>
      <c r="MLB587" s="285"/>
      <c r="MLC587" s="285"/>
      <c r="MLD587" s="285"/>
      <c r="MLE587" s="285"/>
      <c r="MLF587" s="285"/>
      <c r="MLG587" s="285"/>
      <c r="MLH587" s="285"/>
      <c r="MLI587" s="285"/>
      <c r="MLJ587" s="285"/>
      <c r="MLK587" s="285"/>
      <c r="MLL587" s="285"/>
      <c r="MLM587" s="285"/>
      <c r="MLN587" s="285"/>
      <c r="MLO587" s="285"/>
      <c r="MLP587" s="285"/>
      <c r="MLQ587" s="285"/>
      <c r="MLR587" s="285"/>
      <c r="MLS587" s="285"/>
      <c r="MLT587" s="285"/>
      <c r="MLU587" s="285"/>
      <c r="MLV587" s="285"/>
      <c r="MLW587" s="285"/>
      <c r="MLX587" s="285"/>
      <c r="MLY587" s="285"/>
      <c r="MLZ587" s="285"/>
      <c r="MMA587" s="285"/>
      <c r="MMB587" s="285"/>
      <c r="MMC587" s="285"/>
      <c r="MMD587" s="285"/>
      <c r="MME587" s="285"/>
      <c r="MMF587" s="285"/>
      <c r="MMG587" s="285"/>
      <c r="MMH587" s="285"/>
      <c r="MMI587" s="285"/>
      <c r="MMJ587" s="285"/>
      <c r="MMK587" s="285"/>
      <c r="MML587" s="285"/>
      <c r="MMM587" s="285"/>
      <c r="MMN587" s="285"/>
      <c r="MMO587" s="285"/>
      <c r="MMP587" s="285"/>
      <c r="MMQ587" s="285"/>
      <c r="MMR587" s="285"/>
      <c r="MMS587" s="285"/>
      <c r="MMT587" s="285"/>
      <c r="MMU587" s="285"/>
      <c r="MMV587" s="285"/>
      <c r="MMW587" s="285"/>
      <c r="MMX587" s="285"/>
      <c r="MMY587" s="285"/>
      <c r="MMZ587" s="285"/>
      <c r="MNA587" s="285"/>
      <c r="MNB587" s="285"/>
      <c r="MNC587" s="285"/>
      <c r="MND587" s="285"/>
      <c r="MNE587" s="285"/>
      <c r="MNF587" s="285"/>
      <c r="MNG587" s="285"/>
      <c r="MNH587" s="285"/>
      <c r="MNI587" s="285"/>
      <c r="MNJ587" s="285"/>
      <c r="MNK587" s="285"/>
      <c r="MNL587" s="285"/>
      <c r="MNM587" s="285"/>
      <c r="MNN587" s="285"/>
      <c r="MNO587" s="285"/>
      <c r="MNP587" s="285"/>
      <c r="MNQ587" s="285"/>
      <c r="MNR587" s="285"/>
      <c r="MNS587" s="285"/>
      <c r="MNT587" s="285"/>
      <c r="MNU587" s="285"/>
      <c r="MNV587" s="285"/>
      <c r="MNW587" s="285"/>
      <c r="MNX587" s="285"/>
      <c r="MNY587" s="285"/>
      <c r="MNZ587" s="285"/>
      <c r="MOA587" s="285"/>
      <c r="MOB587" s="285"/>
      <c r="MOC587" s="285"/>
      <c r="MOD587" s="285"/>
      <c r="MOE587" s="285"/>
      <c r="MOF587" s="285"/>
      <c r="MOG587" s="285"/>
      <c r="MOH587" s="285"/>
      <c r="MOI587" s="285"/>
      <c r="MOJ587" s="285"/>
      <c r="MOK587" s="285"/>
      <c r="MOL587" s="285"/>
      <c r="MOM587" s="285"/>
      <c r="MON587" s="285"/>
      <c r="MOO587" s="285"/>
      <c r="MOP587" s="285"/>
      <c r="MOQ587" s="285"/>
      <c r="MOR587" s="285"/>
      <c r="MOS587" s="285"/>
      <c r="MOT587" s="285"/>
      <c r="MOU587" s="285"/>
      <c r="MOV587" s="285"/>
      <c r="MOW587" s="285"/>
      <c r="MOX587" s="285"/>
      <c r="MOY587" s="285"/>
      <c r="MOZ587" s="285"/>
      <c r="MPA587" s="285"/>
      <c r="MPB587" s="285"/>
      <c r="MPC587" s="285"/>
      <c r="MPD587" s="285"/>
      <c r="MPE587" s="285"/>
      <c r="MPF587" s="285"/>
      <c r="MPG587" s="285"/>
      <c r="MPH587" s="285"/>
      <c r="MPI587" s="285"/>
      <c r="MPJ587" s="285"/>
      <c r="MPK587" s="285"/>
      <c r="MPL587" s="285"/>
      <c r="MPM587" s="285"/>
      <c r="MPN587" s="285"/>
      <c r="MPO587" s="285"/>
      <c r="MPP587" s="285"/>
      <c r="MPQ587" s="285"/>
      <c r="MPR587" s="285"/>
      <c r="MPS587" s="285"/>
      <c r="MPT587" s="285"/>
      <c r="MPU587" s="285"/>
      <c r="MPV587" s="285"/>
      <c r="MPW587" s="285"/>
      <c r="MPX587" s="285"/>
      <c r="MPY587" s="285"/>
      <c r="MPZ587" s="285"/>
      <c r="MQA587" s="285"/>
      <c r="MQB587" s="285"/>
      <c r="MQC587" s="285"/>
      <c r="MQD587" s="285"/>
      <c r="MQE587" s="285"/>
      <c r="MQF587" s="285"/>
      <c r="MQG587" s="285"/>
      <c r="MQH587" s="285"/>
      <c r="MQI587" s="285"/>
      <c r="MQJ587" s="285"/>
      <c r="MQK587" s="285"/>
      <c r="MQL587" s="285"/>
      <c r="MQM587" s="285"/>
      <c r="MQN587" s="285"/>
      <c r="MQO587" s="285"/>
      <c r="MQP587" s="285"/>
      <c r="MQQ587" s="285"/>
      <c r="MQR587" s="285"/>
      <c r="MQS587" s="285"/>
      <c r="MQT587" s="285"/>
      <c r="MQU587" s="285"/>
      <c r="MQV587" s="285"/>
      <c r="MQW587" s="285"/>
      <c r="MQX587" s="285"/>
      <c r="MQY587" s="285"/>
      <c r="MQZ587" s="285"/>
      <c r="MRA587" s="285"/>
      <c r="MRB587" s="285"/>
      <c r="MRC587" s="285"/>
      <c r="MRD587" s="285"/>
      <c r="MRE587" s="285"/>
      <c r="MRF587" s="285"/>
      <c r="MRG587" s="285"/>
      <c r="MRH587" s="285"/>
      <c r="MRI587" s="285"/>
      <c r="MRJ587" s="285"/>
      <c r="MRK587" s="285"/>
      <c r="MRL587" s="285"/>
      <c r="MRM587" s="285"/>
      <c r="MRN587" s="285"/>
      <c r="MRO587" s="285"/>
      <c r="MRP587" s="285"/>
      <c r="MRQ587" s="285"/>
      <c r="MRR587" s="285"/>
      <c r="MRS587" s="285"/>
      <c r="MRT587" s="285"/>
      <c r="MRU587" s="285"/>
      <c r="MRV587" s="285"/>
      <c r="MRW587" s="285"/>
      <c r="MRX587" s="285"/>
      <c r="MRY587" s="285"/>
      <c r="MRZ587" s="285"/>
      <c r="MSA587" s="285"/>
      <c r="MSB587" s="285"/>
      <c r="MSC587" s="285"/>
      <c r="MSD587" s="285"/>
      <c r="MSE587" s="285"/>
      <c r="MSF587" s="285"/>
      <c r="MSG587" s="285"/>
      <c r="MSH587" s="285"/>
      <c r="MSI587" s="285"/>
      <c r="MSJ587" s="285"/>
      <c r="MSK587" s="285"/>
      <c r="MSL587" s="285"/>
      <c r="MSM587" s="285"/>
      <c r="MSN587" s="285"/>
      <c r="MSO587" s="285"/>
      <c r="MSP587" s="285"/>
      <c r="MSQ587" s="285"/>
      <c r="MSR587" s="285"/>
      <c r="MSS587" s="285"/>
      <c r="MST587" s="285"/>
      <c r="MSU587" s="285"/>
      <c r="MSV587" s="285"/>
      <c r="MSW587" s="285"/>
      <c r="MSX587" s="285"/>
      <c r="MSY587" s="285"/>
      <c r="MSZ587" s="285"/>
      <c r="MTA587" s="285"/>
      <c r="MTB587" s="285"/>
      <c r="MTC587" s="285"/>
      <c r="MTD587" s="285"/>
      <c r="MTE587" s="285"/>
      <c r="MTF587" s="285"/>
      <c r="MTG587" s="285"/>
      <c r="MTH587" s="285"/>
      <c r="MTI587" s="285"/>
      <c r="MTJ587" s="285"/>
      <c r="MTK587" s="285"/>
      <c r="MTL587" s="285"/>
      <c r="MTM587" s="285"/>
      <c r="MTN587" s="285"/>
      <c r="MTO587" s="285"/>
      <c r="MTP587" s="285"/>
      <c r="MTQ587" s="285"/>
      <c r="MTR587" s="285"/>
      <c r="MTS587" s="285"/>
      <c r="MTT587" s="285"/>
      <c r="MTU587" s="285"/>
      <c r="MTV587" s="285"/>
      <c r="MTW587" s="285"/>
      <c r="MTX587" s="285"/>
      <c r="MTY587" s="285"/>
      <c r="MTZ587" s="285"/>
      <c r="MUA587" s="285"/>
      <c r="MUB587" s="285"/>
      <c r="MUC587" s="285"/>
      <c r="MUD587" s="285"/>
      <c r="MUE587" s="285"/>
      <c r="MUF587" s="285"/>
      <c r="MUG587" s="285"/>
      <c r="MUH587" s="285"/>
      <c r="MUI587" s="285"/>
      <c r="MUJ587" s="285"/>
      <c r="MUK587" s="285"/>
      <c r="MUL587" s="285"/>
      <c r="MUM587" s="285"/>
      <c r="MUN587" s="285"/>
      <c r="MUO587" s="285"/>
      <c r="MUP587" s="285"/>
      <c r="MUQ587" s="285"/>
      <c r="MUR587" s="285"/>
      <c r="MUS587" s="285"/>
      <c r="MUT587" s="285"/>
      <c r="MUU587" s="285"/>
      <c r="MUV587" s="285"/>
      <c r="MUW587" s="285"/>
      <c r="MUX587" s="285"/>
      <c r="MUY587" s="285"/>
      <c r="MUZ587" s="285"/>
      <c r="MVA587" s="285"/>
      <c r="MVB587" s="285"/>
      <c r="MVC587" s="285"/>
      <c r="MVD587" s="285"/>
      <c r="MVE587" s="285"/>
      <c r="MVF587" s="285"/>
      <c r="MVG587" s="285"/>
      <c r="MVH587" s="285"/>
      <c r="MVI587" s="285"/>
      <c r="MVJ587" s="285"/>
      <c r="MVK587" s="285"/>
      <c r="MVL587" s="285"/>
      <c r="MVM587" s="285"/>
      <c r="MVN587" s="285"/>
      <c r="MVO587" s="285"/>
      <c r="MVP587" s="285"/>
      <c r="MVQ587" s="285"/>
      <c r="MVR587" s="285"/>
      <c r="MVS587" s="285"/>
      <c r="MVT587" s="285"/>
      <c r="MVU587" s="285"/>
      <c r="MVV587" s="285"/>
      <c r="MVW587" s="285"/>
      <c r="MVX587" s="285"/>
      <c r="MVY587" s="285"/>
      <c r="MVZ587" s="285"/>
      <c r="MWA587" s="285"/>
      <c r="MWB587" s="285"/>
      <c r="MWC587" s="285"/>
      <c r="MWD587" s="285"/>
      <c r="MWE587" s="285"/>
      <c r="MWF587" s="285"/>
      <c r="MWG587" s="285"/>
      <c r="MWH587" s="285"/>
      <c r="MWI587" s="285"/>
      <c r="MWJ587" s="285"/>
      <c r="MWK587" s="285"/>
      <c r="MWL587" s="285"/>
      <c r="MWM587" s="285"/>
      <c r="MWN587" s="285"/>
      <c r="MWO587" s="285"/>
      <c r="MWP587" s="285"/>
      <c r="MWQ587" s="285"/>
      <c r="MWR587" s="285"/>
      <c r="MWS587" s="285"/>
      <c r="MWT587" s="285"/>
      <c r="MWU587" s="285"/>
      <c r="MWV587" s="285"/>
      <c r="MWW587" s="285"/>
      <c r="MWX587" s="285"/>
      <c r="MWY587" s="285"/>
      <c r="MWZ587" s="285"/>
      <c r="MXA587" s="285"/>
      <c r="MXB587" s="285"/>
      <c r="MXC587" s="285"/>
      <c r="MXD587" s="285"/>
      <c r="MXE587" s="285"/>
      <c r="MXF587" s="285"/>
      <c r="MXG587" s="285"/>
      <c r="MXH587" s="285"/>
      <c r="MXI587" s="285"/>
      <c r="MXJ587" s="285"/>
      <c r="MXK587" s="285"/>
      <c r="MXL587" s="285"/>
      <c r="MXM587" s="285"/>
      <c r="MXN587" s="285"/>
      <c r="MXO587" s="285"/>
      <c r="MXP587" s="285"/>
      <c r="MXQ587" s="285"/>
      <c r="MXR587" s="285"/>
      <c r="MXS587" s="285"/>
      <c r="MXT587" s="285"/>
      <c r="MXU587" s="285"/>
      <c r="MXV587" s="285"/>
      <c r="MXW587" s="285"/>
      <c r="MXX587" s="285"/>
      <c r="MXY587" s="285"/>
      <c r="MXZ587" s="285"/>
      <c r="MYA587" s="285"/>
      <c r="MYB587" s="285"/>
      <c r="MYC587" s="285"/>
      <c r="MYD587" s="285"/>
      <c r="MYE587" s="285"/>
      <c r="MYF587" s="285"/>
      <c r="MYG587" s="285"/>
      <c r="MYH587" s="285"/>
      <c r="MYI587" s="285"/>
      <c r="MYJ587" s="285"/>
      <c r="MYK587" s="285"/>
      <c r="MYL587" s="285"/>
      <c r="MYM587" s="285"/>
      <c r="MYN587" s="285"/>
      <c r="MYO587" s="285"/>
      <c r="MYP587" s="285"/>
      <c r="MYQ587" s="285"/>
      <c r="MYR587" s="285"/>
      <c r="MYS587" s="285"/>
      <c r="MYT587" s="285"/>
      <c r="MYU587" s="285"/>
      <c r="MYV587" s="285"/>
      <c r="MYW587" s="285"/>
      <c r="MYX587" s="285"/>
      <c r="MYY587" s="285"/>
      <c r="MYZ587" s="285"/>
      <c r="MZA587" s="285"/>
      <c r="MZB587" s="285"/>
      <c r="MZC587" s="285"/>
      <c r="MZD587" s="285"/>
      <c r="MZE587" s="285"/>
      <c r="MZF587" s="285"/>
      <c r="MZG587" s="285"/>
      <c r="MZH587" s="285"/>
      <c r="MZI587" s="285"/>
      <c r="MZJ587" s="285"/>
      <c r="MZK587" s="285"/>
      <c r="MZL587" s="285"/>
      <c r="MZM587" s="285"/>
      <c r="MZN587" s="285"/>
      <c r="MZO587" s="285"/>
      <c r="MZP587" s="285"/>
      <c r="MZQ587" s="285"/>
      <c r="MZR587" s="285"/>
      <c r="MZS587" s="285"/>
      <c r="MZT587" s="285"/>
      <c r="MZU587" s="285"/>
      <c r="MZV587" s="285"/>
      <c r="MZW587" s="285"/>
      <c r="MZX587" s="285"/>
      <c r="MZY587" s="285"/>
      <c r="MZZ587" s="285"/>
      <c r="NAA587" s="285"/>
      <c r="NAB587" s="285"/>
      <c r="NAC587" s="285"/>
      <c r="NAD587" s="285"/>
      <c r="NAE587" s="285"/>
      <c r="NAF587" s="285"/>
      <c r="NAG587" s="285"/>
      <c r="NAH587" s="285"/>
      <c r="NAI587" s="285"/>
      <c r="NAJ587" s="285"/>
      <c r="NAK587" s="285"/>
      <c r="NAL587" s="285"/>
      <c r="NAM587" s="285"/>
      <c r="NAN587" s="285"/>
      <c r="NAO587" s="285"/>
      <c r="NAP587" s="285"/>
      <c r="NAQ587" s="285"/>
      <c r="NAR587" s="285"/>
      <c r="NAS587" s="285"/>
      <c r="NAT587" s="285"/>
      <c r="NAU587" s="285"/>
      <c r="NAV587" s="285"/>
      <c r="NAW587" s="285"/>
      <c r="NAX587" s="285"/>
      <c r="NAY587" s="285"/>
      <c r="NAZ587" s="285"/>
      <c r="NBA587" s="285"/>
      <c r="NBB587" s="285"/>
      <c r="NBC587" s="285"/>
      <c r="NBD587" s="285"/>
      <c r="NBE587" s="285"/>
      <c r="NBF587" s="285"/>
      <c r="NBG587" s="285"/>
      <c r="NBH587" s="285"/>
      <c r="NBI587" s="285"/>
      <c r="NBJ587" s="285"/>
      <c r="NBK587" s="285"/>
      <c r="NBL587" s="285"/>
      <c r="NBM587" s="285"/>
      <c r="NBN587" s="285"/>
      <c r="NBO587" s="285"/>
      <c r="NBP587" s="285"/>
      <c r="NBQ587" s="285"/>
      <c r="NBR587" s="285"/>
      <c r="NBS587" s="285"/>
      <c r="NBT587" s="285"/>
      <c r="NBU587" s="285"/>
      <c r="NBV587" s="285"/>
      <c r="NBW587" s="285"/>
      <c r="NBX587" s="285"/>
      <c r="NBY587" s="285"/>
      <c r="NBZ587" s="285"/>
      <c r="NCA587" s="285"/>
      <c r="NCB587" s="285"/>
      <c r="NCC587" s="285"/>
      <c r="NCD587" s="285"/>
      <c r="NCE587" s="285"/>
      <c r="NCF587" s="285"/>
      <c r="NCG587" s="285"/>
      <c r="NCH587" s="285"/>
      <c r="NCI587" s="285"/>
      <c r="NCJ587" s="285"/>
      <c r="NCK587" s="285"/>
      <c r="NCL587" s="285"/>
      <c r="NCM587" s="285"/>
      <c r="NCN587" s="285"/>
      <c r="NCO587" s="285"/>
      <c r="NCP587" s="285"/>
      <c r="NCQ587" s="285"/>
      <c r="NCR587" s="285"/>
      <c r="NCS587" s="285"/>
      <c r="NCT587" s="285"/>
      <c r="NCU587" s="285"/>
      <c r="NCV587" s="285"/>
      <c r="NCW587" s="285"/>
      <c r="NCX587" s="285"/>
      <c r="NCY587" s="285"/>
      <c r="NCZ587" s="285"/>
      <c r="NDA587" s="285"/>
      <c r="NDB587" s="285"/>
      <c r="NDC587" s="285"/>
      <c r="NDD587" s="285"/>
      <c r="NDE587" s="285"/>
      <c r="NDF587" s="285"/>
      <c r="NDG587" s="285"/>
      <c r="NDH587" s="285"/>
      <c r="NDI587" s="285"/>
      <c r="NDJ587" s="285"/>
      <c r="NDK587" s="285"/>
      <c r="NDL587" s="285"/>
      <c r="NDM587" s="285"/>
      <c r="NDN587" s="285"/>
      <c r="NDO587" s="285"/>
      <c r="NDP587" s="285"/>
      <c r="NDQ587" s="285"/>
      <c r="NDR587" s="285"/>
      <c r="NDS587" s="285"/>
      <c r="NDT587" s="285"/>
      <c r="NDU587" s="285"/>
      <c r="NDV587" s="285"/>
      <c r="NDW587" s="285"/>
      <c r="NDX587" s="285"/>
      <c r="NDY587" s="285"/>
      <c r="NDZ587" s="285"/>
      <c r="NEA587" s="285"/>
      <c r="NEB587" s="285"/>
      <c r="NEC587" s="285"/>
      <c r="NED587" s="285"/>
      <c r="NEE587" s="285"/>
      <c r="NEF587" s="285"/>
      <c r="NEG587" s="285"/>
      <c r="NEH587" s="285"/>
      <c r="NEI587" s="285"/>
      <c r="NEJ587" s="285"/>
      <c r="NEK587" s="285"/>
      <c r="NEL587" s="285"/>
      <c r="NEM587" s="285"/>
      <c r="NEN587" s="285"/>
      <c r="NEO587" s="285"/>
      <c r="NEP587" s="285"/>
      <c r="NEQ587" s="285"/>
      <c r="NER587" s="285"/>
      <c r="NES587" s="285"/>
      <c r="NET587" s="285"/>
      <c r="NEU587" s="285"/>
      <c r="NEV587" s="285"/>
      <c r="NEW587" s="285"/>
      <c r="NEX587" s="285"/>
      <c r="NEY587" s="285"/>
      <c r="NEZ587" s="285"/>
      <c r="NFA587" s="285"/>
      <c r="NFB587" s="285"/>
      <c r="NFC587" s="285"/>
      <c r="NFD587" s="285"/>
      <c r="NFE587" s="285"/>
      <c r="NFF587" s="285"/>
      <c r="NFG587" s="285"/>
      <c r="NFH587" s="285"/>
      <c r="NFI587" s="285"/>
      <c r="NFJ587" s="285"/>
      <c r="NFK587" s="285"/>
      <c r="NFL587" s="285"/>
      <c r="NFM587" s="285"/>
      <c r="NFN587" s="285"/>
      <c r="NFO587" s="285"/>
      <c r="NFP587" s="285"/>
      <c r="NFQ587" s="285"/>
      <c r="NFR587" s="285"/>
      <c r="NFS587" s="285"/>
      <c r="NFT587" s="285"/>
      <c r="NFU587" s="285"/>
      <c r="NFV587" s="285"/>
      <c r="NFW587" s="285"/>
      <c r="NFX587" s="285"/>
      <c r="NFY587" s="285"/>
      <c r="NFZ587" s="285"/>
      <c r="NGA587" s="285"/>
      <c r="NGB587" s="285"/>
      <c r="NGC587" s="285"/>
      <c r="NGD587" s="285"/>
      <c r="NGE587" s="285"/>
      <c r="NGF587" s="285"/>
      <c r="NGG587" s="285"/>
      <c r="NGH587" s="285"/>
      <c r="NGI587" s="285"/>
      <c r="NGJ587" s="285"/>
      <c r="NGK587" s="285"/>
      <c r="NGL587" s="285"/>
      <c r="NGM587" s="285"/>
      <c r="NGN587" s="285"/>
      <c r="NGO587" s="285"/>
      <c r="NGP587" s="285"/>
      <c r="NGQ587" s="285"/>
      <c r="NGR587" s="285"/>
      <c r="NGS587" s="285"/>
      <c r="NGT587" s="285"/>
      <c r="NGU587" s="285"/>
      <c r="NGV587" s="285"/>
      <c r="NGW587" s="285"/>
      <c r="NGX587" s="285"/>
      <c r="NGY587" s="285"/>
      <c r="NGZ587" s="285"/>
      <c r="NHA587" s="285"/>
      <c r="NHB587" s="285"/>
      <c r="NHC587" s="285"/>
      <c r="NHD587" s="285"/>
      <c r="NHE587" s="285"/>
      <c r="NHF587" s="285"/>
      <c r="NHG587" s="285"/>
      <c r="NHH587" s="285"/>
      <c r="NHI587" s="285"/>
      <c r="NHJ587" s="285"/>
      <c r="NHK587" s="285"/>
      <c r="NHL587" s="285"/>
      <c r="NHM587" s="285"/>
      <c r="NHN587" s="285"/>
      <c r="NHO587" s="285"/>
      <c r="NHP587" s="285"/>
      <c r="NHQ587" s="285"/>
      <c r="NHR587" s="285"/>
      <c r="NHS587" s="285"/>
      <c r="NHT587" s="285"/>
      <c r="NHU587" s="285"/>
      <c r="NHV587" s="285"/>
      <c r="NHW587" s="285"/>
      <c r="NHX587" s="285"/>
      <c r="NHY587" s="285"/>
      <c r="NHZ587" s="285"/>
      <c r="NIA587" s="285"/>
      <c r="NIB587" s="285"/>
      <c r="NIC587" s="285"/>
      <c r="NID587" s="285"/>
      <c r="NIE587" s="285"/>
      <c r="NIF587" s="285"/>
      <c r="NIG587" s="285"/>
      <c r="NIH587" s="285"/>
      <c r="NII587" s="285"/>
      <c r="NIJ587" s="285"/>
      <c r="NIK587" s="285"/>
      <c r="NIL587" s="285"/>
      <c r="NIM587" s="285"/>
      <c r="NIN587" s="285"/>
      <c r="NIO587" s="285"/>
      <c r="NIP587" s="285"/>
      <c r="NIQ587" s="285"/>
      <c r="NIR587" s="285"/>
      <c r="NIS587" s="285"/>
      <c r="NIT587" s="285"/>
      <c r="NIU587" s="285"/>
      <c r="NIV587" s="285"/>
      <c r="NIW587" s="285"/>
      <c r="NIX587" s="285"/>
      <c r="NIY587" s="285"/>
      <c r="NIZ587" s="285"/>
      <c r="NJA587" s="285"/>
      <c r="NJB587" s="285"/>
      <c r="NJC587" s="285"/>
      <c r="NJD587" s="285"/>
      <c r="NJE587" s="285"/>
      <c r="NJF587" s="285"/>
      <c r="NJG587" s="285"/>
      <c r="NJH587" s="285"/>
      <c r="NJI587" s="285"/>
      <c r="NJJ587" s="285"/>
      <c r="NJK587" s="285"/>
      <c r="NJL587" s="285"/>
      <c r="NJM587" s="285"/>
      <c r="NJN587" s="285"/>
      <c r="NJO587" s="285"/>
      <c r="NJP587" s="285"/>
      <c r="NJQ587" s="285"/>
      <c r="NJR587" s="285"/>
      <c r="NJS587" s="285"/>
      <c r="NJT587" s="285"/>
      <c r="NJU587" s="285"/>
      <c r="NJV587" s="285"/>
      <c r="NJW587" s="285"/>
      <c r="NJX587" s="285"/>
      <c r="NJY587" s="285"/>
      <c r="NJZ587" s="285"/>
      <c r="NKA587" s="285"/>
      <c r="NKB587" s="285"/>
      <c r="NKC587" s="285"/>
      <c r="NKD587" s="285"/>
      <c r="NKE587" s="285"/>
      <c r="NKF587" s="285"/>
      <c r="NKG587" s="285"/>
      <c r="NKH587" s="285"/>
      <c r="NKI587" s="285"/>
      <c r="NKJ587" s="285"/>
      <c r="NKK587" s="285"/>
      <c r="NKL587" s="285"/>
      <c r="NKM587" s="285"/>
      <c r="NKN587" s="285"/>
      <c r="NKO587" s="285"/>
      <c r="NKP587" s="285"/>
      <c r="NKQ587" s="285"/>
      <c r="NKR587" s="285"/>
      <c r="NKS587" s="285"/>
      <c r="NKT587" s="285"/>
      <c r="NKU587" s="285"/>
      <c r="NKV587" s="285"/>
      <c r="NKW587" s="285"/>
      <c r="NKX587" s="285"/>
      <c r="NKY587" s="285"/>
      <c r="NKZ587" s="285"/>
      <c r="NLA587" s="285"/>
      <c r="NLB587" s="285"/>
      <c r="NLC587" s="285"/>
      <c r="NLD587" s="285"/>
      <c r="NLE587" s="285"/>
      <c r="NLF587" s="285"/>
      <c r="NLG587" s="285"/>
      <c r="NLH587" s="285"/>
      <c r="NLI587" s="285"/>
      <c r="NLJ587" s="285"/>
      <c r="NLK587" s="285"/>
      <c r="NLL587" s="285"/>
      <c r="NLM587" s="285"/>
      <c r="NLN587" s="285"/>
      <c r="NLO587" s="285"/>
      <c r="NLP587" s="285"/>
      <c r="NLQ587" s="285"/>
      <c r="NLR587" s="285"/>
      <c r="NLS587" s="285"/>
      <c r="NLT587" s="285"/>
      <c r="NLU587" s="285"/>
      <c r="NLV587" s="285"/>
      <c r="NLW587" s="285"/>
      <c r="NLX587" s="285"/>
      <c r="NLY587" s="285"/>
      <c r="NLZ587" s="285"/>
      <c r="NMA587" s="285"/>
      <c r="NMB587" s="285"/>
      <c r="NMC587" s="285"/>
      <c r="NMD587" s="285"/>
      <c r="NME587" s="285"/>
      <c r="NMF587" s="285"/>
      <c r="NMG587" s="285"/>
      <c r="NMH587" s="285"/>
      <c r="NMI587" s="285"/>
      <c r="NMJ587" s="285"/>
      <c r="NMK587" s="285"/>
      <c r="NML587" s="285"/>
      <c r="NMM587" s="285"/>
      <c r="NMN587" s="285"/>
      <c r="NMO587" s="285"/>
      <c r="NMP587" s="285"/>
      <c r="NMQ587" s="285"/>
      <c r="NMR587" s="285"/>
      <c r="NMS587" s="285"/>
      <c r="NMT587" s="285"/>
      <c r="NMU587" s="285"/>
      <c r="NMV587" s="285"/>
      <c r="NMW587" s="285"/>
      <c r="NMX587" s="285"/>
      <c r="NMY587" s="285"/>
      <c r="NMZ587" s="285"/>
      <c r="NNA587" s="285"/>
      <c r="NNB587" s="285"/>
      <c r="NNC587" s="285"/>
      <c r="NND587" s="285"/>
      <c r="NNE587" s="285"/>
      <c r="NNF587" s="285"/>
      <c r="NNG587" s="285"/>
      <c r="NNH587" s="285"/>
      <c r="NNI587" s="285"/>
      <c r="NNJ587" s="285"/>
      <c r="NNK587" s="285"/>
      <c r="NNL587" s="285"/>
      <c r="NNM587" s="285"/>
      <c r="NNN587" s="285"/>
      <c r="NNO587" s="285"/>
      <c r="NNP587" s="285"/>
      <c r="NNQ587" s="285"/>
      <c r="NNR587" s="285"/>
      <c r="NNS587" s="285"/>
      <c r="NNT587" s="285"/>
      <c r="NNU587" s="285"/>
      <c r="NNV587" s="285"/>
      <c r="NNW587" s="285"/>
      <c r="NNX587" s="285"/>
      <c r="NNY587" s="285"/>
      <c r="NNZ587" s="285"/>
      <c r="NOA587" s="285"/>
      <c r="NOB587" s="285"/>
      <c r="NOC587" s="285"/>
      <c r="NOD587" s="285"/>
      <c r="NOE587" s="285"/>
      <c r="NOF587" s="285"/>
      <c r="NOG587" s="285"/>
      <c r="NOH587" s="285"/>
      <c r="NOI587" s="285"/>
      <c r="NOJ587" s="285"/>
      <c r="NOK587" s="285"/>
      <c r="NOL587" s="285"/>
      <c r="NOM587" s="285"/>
      <c r="NON587" s="285"/>
      <c r="NOO587" s="285"/>
      <c r="NOP587" s="285"/>
      <c r="NOQ587" s="285"/>
      <c r="NOR587" s="285"/>
      <c r="NOS587" s="285"/>
      <c r="NOT587" s="285"/>
      <c r="NOU587" s="285"/>
      <c r="NOV587" s="285"/>
      <c r="NOW587" s="285"/>
      <c r="NOX587" s="285"/>
      <c r="NOY587" s="285"/>
      <c r="NOZ587" s="285"/>
      <c r="NPA587" s="285"/>
      <c r="NPB587" s="285"/>
      <c r="NPC587" s="285"/>
      <c r="NPD587" s="285"/>
      <c r="NPE587" s="285"/>
      <c r="NPF587" s="285"/>
      <c r="NPG587" s="285"/>
      <c r="NPH587" s="285"/>
      <c r="NPI587" s="285"/>
      <c r="NPJ587" s="285"/>
      <c r="NPK587" s="285"/>
      <c r="NPL587" s="285"/>
      <c r="NPM587" s="285"/>
      <c r="NPN587" s="285"/>
      <c r="NPO587" s="285"/>
      <c r="NPP587" s="285"/>
      <c r="NPQ587" s="285"/>
      <c r="NPR587" s="285"/>
      <c r="NPS587" s="285"/>
      <c r="NPT587" s="285"/>
      <c r="NPU587" s="285"/>
      <c r="NPV587" s="285"/>
      <c r="NPW587" s="285"/>
      <c r="NPX587" s="285"/>
      <c r="NPY587" s="285"/>
      <c r="NPZ587" s="285"/>
      <c r="NQA587" s="285"/>
      <c r="NQB587" s="285"/>
      <c r="NQC587" s="285"/>
      <c r="NQD587" s="285"/>
      <c r="NQE587" s="285"/>
      <c r="NQF587" s="285"/>
      <c r="NQG587" s="285"/>
      <c r="NQH587" s="285"/>
      <c r="NQI587" s="285"/>
      <c r="NQJ587" s="285"/>
      <c r="NQK587" s="285"/>
      <c r="NQL587" s="285"/>
      <c r="NQM587" s="285"/>
      <c r="NQN587" s="285"/>
      <c r="NQO587" s="285"/>
      <c r="NQP587" s="285"/>
      <c r="NQQ587" s="285"/>
      <c r="NQR587" s="285"/>
      <c r="NQS587" s="285"/>
      <c r="NQT587" s="285"/>
      <c r="NQU587" s="285"/>
      <c r="NQV587" s="285"/>
      <c r="NQW587" s="285"/>
      <c r="NQX587" s="285"/>
      <c r="NQY587" s="285"/>
      <c r="NQZ587" s="285"/>
      <c r="NRA587" s="285"/>
      <c r="NRB587" s="285"/>
      <c r="NRC587" s="285"/>
      <c r="NRD587" s="285"/>
      <c r="NRE587" s="285"/>
      <c r="NRF587" s="285"/>
      <c r="NRG587" s="285"/>
      <c r="NRH587" s="285"/>
      <c r="NRI587" s="285"/>
      <c r="NRJ587" s="285"/>
      <c r="NRK587" s="285"/>
      <c r="NRL587" s="285"/>
      <c r="NRM587" s="285"/>
      <c r="NRN587" s="285"/>
      <c r="NRO587" s="285"/>
      <c r="NRP587" s="285"/>
      <c r="NRQ587" s="285"/>
      <c r="NRR587" s="285"/>
      <c r="NRS587" s="285"/>
      <c r="NRT587" s="285"/>
      <c r="NRU587" s="285"/>
      <c r="NRV587" s="285"/>
      <c r="NRW587" s="285"/>
      <c r="NRX587" s="285"/>
      <c r="NRY587" s="285"/>
      <c r="NRZ587" s="285"/>
      <c r="NSA587" s="285"/>
      <c r="NSB587" s="285"/>
      <c r="NSC587" s="285"/>
      <c r="NSD587" s="285"/>
      <c r="NSE587" s="285"/>
      <c r="NSF587" s="285"/>
      <c r="NSG587" s="285"/>
      <c r="NSH587" s="285"/>
      <c r="NSI587" s="285"/>
      <c r="NSJ587" s="285"/>
      <c r="NSK587" s="285"/>
      <c r="NSL587" s="285"/>
      <c r="NSM587" s="285"/>
      <c r="NSN587" s="285"/>
      <c r="NSO587" s="285"/>
      <c r="NSP587" s="285"/>
      <c r="NSQ587" s="285"/>
      <c r="NSR587" s="285"/>
      <c r="NSS587" s="285"/>
      <c r="NST587" s="285"/>
      <c r="NSU587" s="285"/>
      <c r="NSV587" s="285"/>
      <c r="NSW587" s="285"/>
      <c r="NSX587" s="285"/>
      <c r="NSY587" s="285"/>
      <c r="NSZ587" s="285"/>
      <c r="NTA587" s="285"/>
      <c r="NTB587" s="285"/>
      <c r="NTC587" s="285"/>
      <c r="NTD587" s="285"/>
      <c r="NTE587" s="285"/>
      <c r="NTF587" s="285"/>
      <c r="NTG587" s="285"/>
      <c r="NTH587" s="285"/>
      <c r="NTI587" s="285"/>
      <c r="NTJ587" s="285"/>
      <c r="NTK587" s="285"/>
      <c r="NTL587" s="285"/>
      <c r="NTM587" s="285"/>
      <c r="NTN587" s="285"/>
      <c r="NTO587" s="285"/>
      <c r="NTP587" s="285"/>
      <c r="NTQ587" s="285"/>
      <c r="NTR587" s="285"/>
      <c r="NTS587" s="285"/>
      <c r="NTT587" s="285"/>
      <c r="NTU587" s="285"/>
      <c r="NTV587" s="285"/>
      <c r="NTW587" s="285"/>
      <c r="NTX587" s="285"/>
      <c r="NTY587" s="285"/>
      <c r="NTZ587" s="285"/>
      <c r="NUA587" s="285"/>
      <c r="NUB587" s="285"/>
      <c r="NUC587" s="285"/>
      <c r="NUD587" s="285"/>
      <c r="NUE587" s="285"/>
      <c r="NUF587" s="285"/>
      <c r="NUG587" s="285"/>
      <c r="NUH587" s="285"/>
      <c r="NUI587" s="285"/>
      <c r="NUJ587" s="285"/>
      <c r="NUK587" s="285"/>
      <c r="NUL587" s="285"/>
      <c r="NUM587" s="285"/>
      <c r="NUN587" s="285"/>
      <c r="NUO587" s="285"/>
      <c r="NUP587" s="285"/>
      <c r="NUQ587" s="285"/>
      <c r="NUR587" s="285"/>
      <c r="NUS587" s="285"/>
      <c r="NUT587" s="285"/>
      <c r="NUU587" s="285"/>
      <c r="NUV587" s="285"/>
      <c r="NUW587" s="285"/>
      <c r="NUX587" s="285"/>
      <c r="NUY587" s="285"/>
      <c r="NUZ587" s="285"/>
      <c r="NVA587" s="285"/>
      <c r="NVB587" s="285"/>
      <c r="NVC587" s="285"/>
      <c r="NVD587" s="285"/>
      <c r="NVE587" s="285"/>
      <c r="NVF587" s="285"/>
      <c r="NVG587" s="285"/>
      <c r="NVH587" s="285"/>
      <c r="NVI587" s="285"/>
      <c r="NVJ587" s="285"/>
      <c r="NVK587" s="285"/>
      <c r="NVL587" s="285"/>
      <c r="NVM587" s="285"/>
      <c r="NVN587" s="285"/>
      <c r="NVO587" s="285"/>
      <c r="NVP587" s="285"/>
      <c r="NVQ587" s="285"/>
      <c r="NVR587" s="285"/>
      <c r="NVS587" s="285"/>
      <c r="NVT587" s="285"/>
      <c r="NVU587" s="285"/>
      <c r="NVV587" s="285"/>
      <c r="NVW587" s="285"/>
      <c r="NVX587" s="285"/>
      <c r="NVY587" s="285"/>
      <c r="NVZ587" s="285"/>
      <c r="NWA587" s="285"/>
      <c r="NWB587" s="285"/>
      <c r="NWC587" s="285"/>
      <c r="NWD587" s="285"/>
      <c r="NWE587" s="285"/>
      <c r="NWF587" s="285"/>
      <c r="NWG587" s="285"/>
      <c r="NWH587" s="285"/>
      <c r="NWI587" s="285"/>
      <c r="NWJ587" s="285"/>
      <c r="NWK587" s="285"/>
      <c r="NWL587" s="285"/>
      <c r="NWM587" s="285"/>
      <c r="NWN587" s="285"/>
      <c r="NWO587" s="285"/>
      <c r="NWP587" s="285"/>
      <c r="NWQ587" s="285"/>
      <c r="NWR587" s="285"/>
      <c r="NWS587" s="285"/>
      <c r="NWT587" s="285"/>
      <c r="NWU587" s="285"/>
      <c r="NWV587" s="285"/>
      <c r="NWW587" s="285"/>
      <c r="NWX587" s="285"/>
      <c r="NWY587" s="285"/>
      <c r="NWZ587" s="285"/>
      <c r="NXA587" s="285"/>
      <c r="NXB587" s="285"/>
      <c r="NXC587" s="285"/>
      <c r="NXD587" s="285"/>
      <c r="NXE587" s="285"/>
      <c r="NXF587" s="285"/>
      <c r="NXG587" s="285"/>
      <c r="NXH587" s="285"/>
      <c r="NXI587" s="285"/>
      <c r="NXJ587" s="285"/>
      <c r="NXK587" s="285"/>
      <c r="NXL587" s="285"/>
      <c r="NXM587" s="285"/>
      <c r="NXN587" s="285"/>
      <c r="NXO587" s="285"/>
      <c r="NXP587" s="285"/>
      <c r="NXQ587" s="285"/>
      <c r="NXR587" s="285"/>
      <c r="NXS587" s="285"/>
      <c r="NXT587" s="285"/>
      <c r="NXU587" s="285"/>
      <c r="NXV587" s="285"/>
      <c r="NXW587" s="285"/>
      <c r="NXX587" s="285"/>
      <c r="NXY587" s="285"/>
      <c r="NXZ587" s="285"/>
      <c r="NYA587" s="285"/>
      <c r="NYB587" s="285"/>
      <c r="NYC587" s="285"/>
      <c r="NYD587" s="285"/>
      <c r="NYE587" s="285"/>
      <c r="NYF587" s="285"/>
      <c r="NYG587" s="285"/>
      <c r="NYH587" s="285"/>
      <c r="NYI587" s="285"/>
      <c r="NYJ587" s="285"/>
      <c r="NYK587" s="285"/>
      <c r="NYL587" s="285"/>
      <c r="NYM587" s="285"/>
      <c r="NYN587" s="285"/>
      <c r="NYO587" s="285"/>
      <c r="NYP587" s="285"/>
      <c r="NYQ587" s="285"/>
      <c r="NYR587" s="285"/>
      <c r="NYS587" s="285"/>
      <c r="NYT587" s="285"/>
      <c r="NYU587" s="285"/>
      <c r="NYV587" s="285"/>
      <c r="NYW587" s="285"/>
      <c r="NYX587" s="285"/>
      <c r="NYY587" s="285"/>
      <c r="NYZ587" s="285"/>
      <c r="NZA587" s="285"/>
      <c r="NZB587" s="285"/>
      <c r="NZC587" s="285"/>
      <c r="NZD587" s="285"/>
      <c r="NZE587" s="285"/>
      <c r="NZF587" s="285"/>
      <c r="NZG587" s="285"/>
      <c r="NZH587" s="285"/>
      <c r="NZI587" s="285"/>
      <c r="NZJ587" s="285"/>
      <c r="NZK587" s="285"/>
      <c r="NZL587" s="285"/>
      <c r="NZM587" s="285"/>
      <c r="NZN587" s="285"/>
      <c r="NZO587" s="285"/>
      <c r="NZP587" s="285"/>
      <c r="NZQ587" s="285"/>
      <c r="NZR587" s="285"/>
      <c r="NZS587" s="285"/>
      <c r="NZT587" s="285"/>
      <c r="NZU587" s="285"/>
      <c r="NZV587" s="285"/>
      <c r="NZW587" s="285"/>
      <c r="NZX587" s="285"/>
      <c r="NZY587" s="285"/>
      <c r="NZZ587" s="285"/>
      <c r="OAA587" s="285"/>
      <c r="OAB587" s="285"/>
      <c r="OAC587" s="285"/>
      <c r="OAD587" s="285"/>
      <c r="OAE587" s="285"/>
      <c r="OAF587" s="285"/>
      <c r="OAG587" s="285"/>
      <c r="OAH587" s="285"/>
      <c r="OAI587" s="285"/>
      <c r="OAJ587" s="285"/>
      <c r="OAK587" s="285"/>
      <c r="OAL587" s="285"/>
      <c r="OAM587" s="285"/>
      <c r="OAN587" s="285"/>
      <c r="OAO587" s="285"/>
      <c r="OAP587" s="285"/>
      <c r="OAQ587" s="285"/>
      <c r="OAR587" s="285"/>
      <c r="OAS587" s="285"/>
      <c r="OAT587" s="285"/>
      <c r="OAU587" s="285"/>
      <c r="OAV587" s="285"/>
      <c r="OAW587" s="285"/>
      <c r="OAX587" s="285"/>
      <c r="OAY587" s="285"/>
      <c r="OAZ587" s="285"/>
      <c r="OBA587" s="285"/>
      <c r="OBB587" s="285"/>
      <c r="OBC587" s="285"/>
      <c r="OBD587" s="285"/>
      <c r="OBE587" s="285"/>
      <c r="OBF587" s="285"/>
      <c r="OBG587" s="285"/>
      <c r="OBH587" s="285"/>
      <c r="OBI587" s="285"/>
      <c r="OBJ587" s="285"/>
      <c r="OBK587" s="285"/>
      <c r="OBL587" s="285"/>
      <c r="OBM587" s="285"/>
      <c r="OBN587" s="285"/>
      <c r="OBO587" s="285"/>
      <c r="OBP587" s="285"/>
      <c r="OBQ587" s="285"/>
      <c r="OBR587" s="285"/>
      <c r="OBS587" s="285"/>
      <c r="OBT587" s="285"/>
      <c r="OBU587" s="285"/>
      <c r="OBV587" s="285"/>
      <c r="OBW587" s="285"/>
      <c r="OBX587" s="285"/>
      <c r="OBY587" s="285"/>
      <c r="OBZ587" s="285"/>
      <c r="OCA587" s="285"/>
      <c r="OCB587" s="285"/>
      <c r="OCC587" s="285"/>
      <c r="OCD587" s="285"/>
      <c r="OCE587" s="285"/>
      <c r="OCF587" s="285"/>
      <c r="OCG587" s="285"/>
      <c r="OCH587" s="285"/>
      <c r="OCI587" s="285"/>
      <c r="OCJ587" s="285"/>
      <c r="OCK587" s="285"/>
      <c r="OCL587" s="285"/>
      <c r="OCM587" s="285"/>
      <c r="OCN587" s="285"/>
      <c r="OCO587" s="285"/>
      <c r="OCP587" s="285"/>
      <c r="OCQ587" s="285"/>
      <c r="OCR587" s="285"/>
      <c r="OCS587" s="285"/>
      <c r="OCT587" s="285"/>
      <c r="OCU587" s="285"/>
      <c r="OCV587" s="285"/>
      <c r="OCW587" s="285"/>
      <c r="OCX587" s="285"/>
      <c r="OCY587" s="285"/>
      <c r="OCZ587" s="285"/>
      <c r="ODA587" s="285"/>
      <c r="ODB587" s="285"/>
      <c r="ODC587" s="285"/>
      <c r="ODD587" s="285"/>
      <c r="ODE587" s="285"/>
      <c r="ODF587" s="285"/>
      <c r="ODG587" s="285"/>
      <c r="ODH587" s="285"/>
      <c r="ODI587" s="285"/>
      <c r="ODJ587" s="285"/>
      <c r="ODK587" s="285"/>
      <c r="ODL587" s="285"/>
      <c r="ODM587" s="285"/>
      <c r="ODN587" s="285"/>
      <c r="ODO587" s="285"/>
      <c r="ODP587" s="285"/>
      <c r="ODQ587" s="285"/>
      <c r="ODR587" s="285"/>
      <c r="ODS587" s="285"/>
      <c r="ODT587" s="285"/>
      <c r="ODU587" s="285"/>
      <c r="ODV587" s="285"/>
      <c r="ODW587" s="285"/>
      <c r="ODX587" s="285"/>
      <c r="ODY587" s="285"/>
      <c r="ODZ587" s="285"/>
      <c r="OEA587" s="285"/>
      <c r="OEB587" s="285"/>
      <c r="OEC587" s="285"/>
      <c r="OED587" s="285"/>
      <c r="OEE587" s="285"/>
      <c r="OEF587" s="285"/>
      <c r="OEG587" s="285"/>
      <c r="OEH587" s="285"/>
      <c r="OEI587" s="285"/>
      <c r="OEJ587" s="285"/>
      <c r="OEK587" s="285"/>
      <c r="OEL587" s="285"/>
      <c r="OEM587" s="285"/>
      <c r="OEN587" s="285"/>
      <c r="OEO587" s="285"/>
      <c r="OEP587" s="285"/>
      <c r="OEQ587" s="285"/>
      <c r="OER587" s="285"/>
      <c r="OES587" s="285"/>
      <c r="OET587" s="285"/>
      <c r="OEU587" s="285"/>
      <c r="OEV587" s="285"/>
      <c r="OEW587" s="285"/>
      <c r="OEX587" s="285"/>
      <c r="OEY587" s="285"/>
      <c r="OEZ587" s="285"/>
      <c r="OFA587" s="285"/>
      <c r="OFB587" s="285"/>
      <c r="OFC587" s="285"/>
      <c r="OFD587" s="285"/>
      <c r="OFE587" s="285"/>
      <c r="OFF587" s="285"/>
      <c r="OFG587" s="285"/>
      <c r="OFH587" s="285"/>
      <c r="OFI587" s="285"/>
      <c r="OFJ587" s="285"/>
      <c r="OFK587" s="285"/>
      <c r="OFL587" s="285"/>
      <c r="OFM587" s="285"/>
      <c r="OFN587" s="285"/>
      <c r="OFO587" s="285"/>
      <c r="OFP587" s="285"/>
      <c r="OFQ587" s="285"/>
      <c r="OFR587" s="285"/>
      <c r="OFS587" s="285"/>
      <c r="OFT587" s="285"/>
      <c r="OFU587" s="285"/>
      <c r="OFV587" s="285"/>
      <c r="OFW587" s="285"/>
      <c r="OFX587" s="285"/>
      <c r="OFY587" s="285"/>
      <c r="OFZ587" s="285"/>
      <c r="OGA587" s="285"/>
      <c r="OGB587" s="285"/>
      <c r="OGC587" s="285"/>
      <c r="OGD587" s="285"/>
      <c r="OGE587" s="285"/>
      <c r="OGF587" s="285"/>
      <c r="OGG587" s="285"/>
      <c r="OGH587" s="285"/>
      <c r="OGI587" s="285"/>
      <c r="OGJ587" s="285"/>
      <c r="OGK587" s="285"/>
      <c r="OGL587" s="285"/>
      <c r="OGM587" s="285"/>
      <c r="OGN587" s="285"/>
      <c r="OGO587" s="285"/>
      <c r="OGP587" s="285"/>
      <c r="OGQ587" s="285"/>
      <c r="OGR587" s="285"/>
      <c r="OGS587" s="285"/>
      <c r="OGT587" s="285"/>
      <c r="OGU587" s="285"/>
      <c r="OGV587" s="285"/>
      <c r="OGW587" s="285"/>
      <c r="OGX587" s="285"/>
      <c r="OGY587" s="285"/>
      <c r="OGZ587" s="285"/>
      <c r="OHA587" s="285"/>
      <c r="OHB587" s="285"/>
      <c r="OHC587" s="285"/>
      <c r="OHD587" s="285"/>
      <c r="OHE587" s="285"/>
      <c r="OHF587" s="285"/>
      <c r="OHG587" s="285"/>
      <c r="OHH587" s="285"/>
      <c r="OHI587" s="285"/>
      <c r="OHJ587" s="285"/>
      <c r="OHK587" s="285"/>
      <c r="OHL587" s="285"/>
      <c r="OHM587" s="285"/>
      <c r="OHN587" s="285"/>
      <c r="OHO587" s="285"/>
      <c r="OHP587" s="285"/>
      <c r="OHQ587" s="285"/>
      <c r="OHR587" s="285"/>
      <c r="OHS587" s="285"/>
      <c r="OHT587" s="285"/>
      <c r="OHU587" s="285"/>
      <c r="OHV587" s="285"/>
      <c r="OHW587" s="285"/>
      <c r="OHX587" s="285"/>
      <c r="OHY587" s="285"/>
      <c r="OHZ587" s="285"/>
      <c r="OIA587" s="285"/>
      <c r="OIB587" s="285"/>
      <c r="OIC587" s="285"/>
      <c r="OID587" s="285"/>
      <c r="OIE587" s="285"/>
      <c r="OIF587" s="285"/>
      <c r="OIG587" s="285"/>
      <c r="OIH587" s="285"/>
      <c r="OII587" s="285"/>
      <c r="OIJ587" s="285"/>
      <c r="OIK587" s="285"/>
      <c r="OIL587" s="285"/>
      <c r="OIM587" s="285"/>
      <c r="OIN587" s="285"/>
      <c r="OIO587" s="285"/>
      <c r="OIP587" s="285"/>
      <c r="OIQ587" s="285"/>
      <c r="OIR587" s="285"/>
      <c r="OIS587" s="285"/>
      <c r="OIT587" s="285"/>
      <c r="OIU587" s="285"/>
      <c r="OIV587" s="285"/>
      <c r="OIW587" s="285"/>
      <c r="OIX587" s="285"/>
      <c r="OIY587" s="285"/>
      <c r="OIZ587" s="285"/>
      <c r="OJA587" s="285"/>
      <c r="OJB587" s="285"/>
      <c r="OJC587" s="285"/>
      <c r="OJD587" s="285"/>
      <c r="OJE587" s="285"/>
      <c r="OJF587" s="285"/>
      <c r="OJG587" s="285"/>
      <c r="OJH587" s="285"/>
      <c r="OJI587" s="285"/>
      <c r="OJJ587" s="285"/>
      <c r="OJK587" s="285"/>
      <c r="OJL587" s="285"/>
      <c r="OJM587" s="285"/>
      <c r="OJN587" s="285"/>
      <c r="OJO587" s="285"/>
      <c r="OJP587" s="285"/>
      <c r="OJQ587" s="285"/>
      <c r="OJR587" s="285"/>
      <c r="OJS587" s="285"/>
      <c r="OJT587" s="285"/>
      <c r="OJU587" s="285"/>
      <c r="OJV587" s="285"/>
      <c r="OJW587" s="285"/>
      <c r="OJX587" s="285"/>
      <c r="OJY587" s="285"/>
      <c r="OJZ587" s="285"/>
      <c r="OKA587" s="285"/>
      <c r="OKB587" s="285"/>
      <c r="OKC587" s="285"/>
      <c r="OKD587" s="285"/>
      <c r="OKE587" s="285"/>
      <c r="OKF587" s="285"/>
      <c r="OKG587" s="285"/>
      <c r="OKH587" s="285"/>
      <c r="OKI587" s="285"/>
      <c r="OKJ587" s="285"/>
      <c r="OKK587" s="285"/>
      <c r="OKL587" s="285"/>
      <c r="OKM587" s="285"/>
      <c r="OKN587" s="285"/>
      <c r="OKO587" s="285"/>
      <c r="OKP587" s="285"/>
      <c r="OKQ587" s="285"/>
      <c r="OKR587" s="285"/>
      <c r="OKS587" s="285"/>
      <c r="OKT587" s="285"/>
      <c r="OKU587" s="285"/>
      <c r="OKV587" s="285"/>
      <c r="OKW587" s="285"/>
      <c r="OKX587" s="285"/>
      <c r="OKY587" s="285"/>
      <c r="OKZ587" s="285"/>
      <c r="OLA587" s="285"/>
      <c r="OLB587" s="285"/>
      <c r="OLC587" s="285"/>
      <c r="OLD587" s="285"/>
      <c r="OLE587" s="285"/>
      <c r="OLF587" s="285"/>
      <c r="OLG587" s="285"/>
      <c r="OLH587" s="285"/>
      <c r="OLI587" s="285"/>
      <c r="OLJ587" s="285"/>
      <c r="OLK587" s="285"/>
      <c r="OLL587" s="285"/>
      <c r="OLM587" s="285"/>
      <c r="OLN587" s="285"/>
      <c r="OLO587" s="285"/>
      <c r="OLP587" s="285"/>
      <c r="OLQ587" s="285"/>
      <c r="OLR587" s="285"/>
      <c r="OLS587" s="285"/>
      <c r="OLT587" s="285"/>
      <c r="OLU587" s="285"/>
      <c r="OLV587" s="285"/>
      <c r="OLW587" s="285"/>
      <c r="OLX587" s="285"/>
      <c r="OLY587" s="285"/>
      <c r="OLZ587" s="285"/>
      <c r="OMA587" s="285"/>
      <c r="OMB587" s="285"/>
      <c r="OMC587" s="285"/>
      <c r="OMD587" s="285"/>
      <c r="OME587" s="285"/>
      <c r="OMF587" s="285"/>
      <c r="OMG587" s="285"/>
      <c r="OMH587" s="285"/>
      <c r="OMI587" s="285"/>
      <c r="OMJ587" s="285"/>
      <c r="OMK587" s="285"/>
      <c r="OML587" s="285"/>
      <c r="OMM587" s="285"/>
      <c r="OMN587" s="285"/>
      <c r="OMO587" s="285"/>
      <c r="OMP587" s="285"/>
      <c r="OMQ587" s="285"/>
      <c r="OMR587" s="285"/>
      <c r="OMS587" s="285"/>
      <c r="OMT587" s="285"/>
      <c r="OMU587" s="285"/>
      <c r="OMV587" s="285"/>
      <c r="OMW587" s="285"/>
      <c r="OMX587" s="285"/>
      <c r="OMY587" s="285"/>
      <c r="OMZ587" s="285"/>
      <c r="ONA587" s="285"/>
      <c r="ONB587" s="285"/>
      <c r="ONC587" s="285"/>
      <c r="OND587" s="285"/>
      <c r="ONE587" s="285"/>
      <c r="ONF587" s="285"/>
      <c r="ONG587" s="285"/>
      <c r="ONH587" s="285"/>
      <c r="ONI587" s="285"/>
      <c r="ONJ587" s="285"/>
      <c r="ONK587" s="285"/>
      <c r="ONL587" s="285"/>
      <c r="ONM587" s="285"/>
      <c r="ONN587" s="285"/>
      <c r="ONO587" s="285"/>
      <c r="ONP587" s="285"/>
      <c r="ONQ587" s="285"/>
      <c r="ONR587" s="285"/>
      <c r="ONS587" s="285"/>
      <c r="ONT587" s="285"/>
      <c r="ONU587" s="285"/>
      <c r="ONV587" s="285"/>
      <c r="ONW587" s="285"/>
      <c r="ONX587" s="285"/>
      <c r="ONY587" s="285"/>
      <c r="ONZ587" s="285"/>
      <c r="OOA587" s="285"/>
      <c r="OOB587" s="285"/>
      <c r="OOC587" s="285"/>
      <c r="OOD587" s="285"/>
      <c r="OOE587" s="285"/>
      <c r="OOF587" s="285"/>
      <c r="OOG587" s="285"/>
      <c r="OOH587" s="285"/>
      <c r="OOI587" s="285"/>
      <c r="OOJ587" s="285"/>
      <c r="OOK587" s="285"/>
      <c r="OOL587" s="285"/>
      <c r="OOM587" s="285"/>
      <c r="OON587" s="285"/>
      <c r="OOO587" s="285"/>
      <c r="OOP587" s="285"/>
      <c r="OOQ587" s="285"/>
      <c r="OOR587" s="285"/>
      <c r="OOS587" s="285"/>
      <c r="OOT587" s="285"/>
      <c r="OOU587" s="285"/>
      <c r="OOV587" s="285"/>
      <c r="OOW587" s="285"/>
      <c r="OOX587" s="285"/>
      <c r="OOY587" s="285"/>
      <c r="OOZ587" s="285"/>
      <c r="OPA587" s="285"/>
      <c r="OPB587" s="285"/>
      <c r="OPC587" s="285"/>
      <c r="OPD587" s="285"/>
      <c r="OPE587" s="285"/>
      <c r="OPF587" s="285"/>
      <c r="OPG587" s="285"/>
      <c r="OPH587" s="285"/>
      <c r="OPI587" s="285"/>
      <c r="OPJ587" s="285"/>
      <c r="OPK587" s="285"/>
      <c r="OPL587" s="285"/>
      <c r="OPM587" s="285"/>
      <c r="OPN587" s="285"/>
      <c r="OPO587" s="285"/>
      <c r="OPP587" s="285"/>
      <c r="OPQ587" s="285"/>
      <c r="OPR587" s="285"/>
      <c r="OPS587" s="285"/>
      <c r="OPT587" s="285"/>
      <c r="OPU587" s="285"/>
      <c r="OPV587" s="285"/>
      <c r="OPW587" s="285"/>
      <c r="OPX587" s="285"/>
      <c r="OPY587" s="285"/>
      <c r="OPZ587" s="285"/>
      <c r="OQA587" s="285"/>
      <c r="OQB587" s="285"/>
      <c r="OQC587" s="285"/>
      <c r="OQD587" s="285"/>
      <c r="OQE587" s="285"/>
      <c r="OQF587" s="285"/>
      <c r="OQG587" s="285"/>
      <c r="OQH587" s="285"/>
      <c r="OQI587" s="285"/>
      <c r="OQJ587" s="285"/>
      <c r="OQK587" s="285"/>
      <c r="OQL587" s="285"/>
      <c r="OQM587" s="285"/>
      <c r="OQN587" s="285"/>
      <c r="OQO587" s="285"/>
      <c r="OQP587" s="285"/>
      <c r="OQQ587" s="285"/>
      <c r="OQR587" s="285"/>
      <c r="OQS587" s="285"/>
      <c r="OQT587" s="285"/>
      <c r="OQU587" s="285"/>
      <c r="OQV587" s="285"/>
      <c r="OQW587" s="285"/>
      <c r="OQX587" s="285"/>
      <c r="OQY587" s="285"/>
      <c r="OQZ587" s="285"/>
      <c r="ORA587" s="285"/>
      <c r="ORB587" s="285"/>
      <c r="ORC587" s="285"/>
      <c r="ORD587" s="285"/>
      <c r="ORE587" s="285"/>
      <c r="ORF587" s="285"/>
      <c r="ORG587" s="285"/>
      <c r="ORH587" s="285"/>
      <c r="ORI587" s="285"/>
      <c r="ORJ587" s="285"/>
      <c r="ORK587" s="285"/>
      <c r="ORL587" s="285"/>
      <c r="ORM587" s="285"/>
      <c r="ORN587" s="285"/>
      <c r="ORO587" s="285"/>
      <c r="ORP587" s="285"/>
      <c r="ORQ587" s="285"/>
      <c r="ORR587" s="285"/>
      <c r="ORS587" s="285"/>
      <c r="ORT587" s="285"/>
      <c r="ORU587" s="285"/>
      <c r="ORV587" s="285"/>
      <c r="ORW587" s="285"/>
      <c r="ORX587" s="285"/>
      <c r="ORY587" s="285"/>
      <c r="ORZ587" s="285"/>
      <c r="OSA587" s="285"/>
      <c r="OSB587" s="285"/>
      <c r="OSC587" s="285"/>
      <c r="OSD587" s="285"/>
      <c r="OSE587" s="285"/>
      <c r="OSF587" s="285"/>
      <c r="OSG587" s="285"/>
      <c r="OSH587" s="285"/>
      <c r="OSI587" s="285"/>
      <c r="OSJ587" s="285"/>
      <c r="OSK587" s="285"/>
      <c r="OSL587" s="285"/>
      <c r="OSM587" s="285"/>
      <c r="OSN587" s="285"/>
      <c r="OSO587" s="285"/>
      <c r="OSP587" s="285"/>
      <c r="OSQ587" s="285"/>
      <c r="OSR587" s="285"/>
      <c r="OSS587" s="285"/>
      <c r="OST587" s="285"/>
      <c r="OSU587" s="285"/>
      <c r="OSV587" s="285"/>
      <c r="OSW587" s="285"/>
      <c r="OSX587" s="285"/>
      <c r="OSY587" s="285"/>
      <c r="OSZ587" s="285"/>
      <c r="OTA587" s="285"/>
      <c r="OTB587" s="285"/>
      <c r="OTC587" s="285"/>
      <c r="OTD587" s="285"/>
      <c r="OTE587" s="285"/>
      <c r="OTF587" s="285"/>
      <c r="OTG587" s="285"/>
      <c r="OTH587" s="285"/>
      <c r="OTI587" s="285"/>
      <c r="OTJ587" s="285"/>
      <c r="OTK587" s="285"/>
      <c r="OTL587" s="285"/>
      <c r="OTM587" s="285"/>
      <c r="OTN587" s="285"/>
      <c r="OTO587" s="285"/>
      <c r="OTP587" s="285"/>
      <c r="OTQ587" s="285"/>
      <c r="OTR587" s="285"/>
      <c r="OTS587" s="285"/>
      <c r="OTT587" s="285"/>
      <c r="OTU587" s="285"/>
      <c r="OTV587" s="285"/>
      <c r="OTW587" s="285"/>
      <c r="OTX587" s="285"/>
      <c r="OTY587" s="285"/>
      <c r="OTZ587" s="285"/>
      <c r="OUA587" s="285"/>
      <c r="OUB587" s="285"/>
      <c r="OUC587" s="285"/>
      <c r="OUD587" s="285"/>
      <c r="OUE587" s="285"/>
      <c r="OUF587" s="285"/>
      <c r="OUG587" s="285"/>
      <c r="OUH587" s="285"/>
      <c r="OUI587" s="285"/>
      <c r="OUJ587" s="285"/>
      <c r="OUK587" s="285"/>
      <c r="OUL587" s="285"/>
      <c r="OUM587" s="285"/>
      <c r="OUN587" s="285"/>
      <c r="OUO587" s="285"/>
      <c r="OUP587" s="285"/>
      <c r="OUQ587" s="285"/>
      <c r="OUR587" s="285"/>
      <c r="OUS587" s="285"/>
      <c r="OUT587" s="285"/>
      <c r="OUU587" s="285"/>
      <c r="OUV587" s="285"/>
      <c r="OUW587" s="285"/>
      <c r="OUX587" s="285"/>
      <c r="OUY587" s="285"/>
      <c r="OUZ587" s="285"/>
      <c r="OVA587" s="285"/>
      <c r="OVB587" s="285"/>
      <c r="OVC587" s="285"/>
      <c r="OVD587" s="285"/>
      <c r="OVE587" s="285"/>
      <c r="OVF587" s="285"/>
      <c r="OVG587" s="285"/>
      <c r="OVH587" s="285"/>
      <c r="OVI587" s="285"/>
      <c r="OVJ587" s="285"/>
      <c r="OVK587" s="285"/>
      <c r="OVL587" s="285"/>
      <c r="OVM587" s="285"/>
      <c r="OVN587" s="285"/>
      <c r="OVO587" s="285"/>
      <c r="OVP587" s="285"/>
      <c r="OVQ587" s="285"/>
      <c r="OVR587" s="285"/>
      <c r="OVS587" s="285"/>
      <c r="OVT587" s="285"/>
      <c r="OVU587" s="285"/>
      <c r="OVV587" s="285"/>
      <c r="OVW587" s="285"/>
      <c r="OVX587" s="285"/>
      <c r="OVY587" s="285"/>
      <c r="OVZ587" s="285"/>
      <c r="OWA587" s="285"/>
      <c r="OWB587" s="285"/>
      <c r="OWC587" s="285"/>
      <c r="OWD587" s="285"/>
      <c r="OWE587" s="285"/>
      <c r="OWF587" s="285"/>
      <c r="OWG587" s="285"/>
      <c r="OWH587" s="285"/>
      <c r="OWI587" s="285"/>
      <c r="OWJ587" s="285"/>
      <c r="OWK587" s="285"/>
      <c r="OWL587" s="285"/>
      <c r="OWM587" s="285"/>
      <c r="OWN587" s="285"/>
      <c r="OWO587" s="285"/>
      <c r="OWP587" s="285"/>
      <c r="OWQ587" s="285"/>
      <c r="OWR587" s="285"/>
      <c r="OWS587" s="285"/>
      <c r="OWT587" s="285"/>
      <c r="OWU587" s="285"/>
      <c r="OWV587" s="285"/>
      <c r="OWW587" s="285"/>
      <c r="OWX587" s="285"/>
      <c r="OWY587" s="285"/>
      <c r="OWZ587" s="285"/>
      <c r="OXA587" s="285"/>
      <c r="OXB587" s="285"/>
      <c r="OXC587" s="285"/>
      <c r="OXD587" s="285"/>
      <c r="OXE587" s="285"/>
      <c r="OXF587" s="285"/>
      <c r="OXG587" s="285"/>
      <c r="OXH587" s="285"/>
      <c r="OXI587" s="285"/>
      <c r="OXJ587" s="285"/>
      <c r="OXK587" s="285"/>
      <c r="OXL587" s="285"/>
      <c r="OXM587" s="285"/>
      <c r="OXN587" s="285"/>
      <c r="OXO587" s="285"/>
      <c r="OXP587" s="285"/>
      <c r="OXQ587" s="285"/>
      <c r="OXR587" s="285"/>
      <c r="OXS587" s="285"/>
      <c r="OXT587" s="285"/>
      <c r="OXU587" s="285"/>
      <c r="OXV587" s="285"/>
      <c r="OXW587" s="285"/>
      <c r="OXX587" s="285"/>
      <c r="OXY587" s="285"/>
      <c r="OXZ587" s="285"/>
      <c r="OYA587" s="285"/>
      <c r="OYB587" s="285"/>
      <c r="OYC587" s="285"/>
      <c r="OYD587" s="285"/>
      <c r="OYE587" s="285"/>
      <c r="OYF587" s="285"/>
      <c r="OYG587" s="285"/>
      <c r="OYH587" s="285"/>
      <c r="OYI587" s="285"/>
      <c r="OYJ587" s="285"/>
      <c r="OYK587" s="285"/>
      <c r="OYL587" s="285"/>
      <c r="OYM587" s="285"/>
      <c r="OYN587" s="285"/>
      <c r="OYO587" s="285"/>
      <c r="OYP587" s="285"/>
      <c r="OYQ587" s="285"/>
      <c r="OYR587" s="285"/>
      <c r="OYS587" s="285"/>
      <c r="OYT587" s="285"/>
      <c r="OYU587" s="285"/>
      <c r="OYV587" s="285"/>
      <c r="OYW587" s="285"/>
      <c r="OYX587" s="285"/>
      <c r="OYY587" s="285"/>
      <c r="OYZ587" s="285"/>
      <c r="OZA587" s="285"/>
      <c r="OZB587" s="285"/>
      <c r="OZC587" s="285"/>
      <c r="OZD587" s="285"/>
      <c r="OZE587" s="285"/>
      <c r="OZF587" s="285"/>
      <c r="OZG587" s="285"/>
      <c r="OZH587" s="285"/>
      <c r="OZI587" s="285"/>
      <c r="OZJ587" s="285"/>
      <c r="OZK587" s="285"/>
      <c r="OZL587" s="285"/>
      <c r="OZM587" s="285"/>
      <c r="OZN587" s="285"/>
      <c r="OZO587" s="285"/>
      <c r="OZP587" s="285"/>
      <c r="OZQ587" s="285"/>
      <c r="OZR587" s="285"/>
      <c r="OZS587" s="285"/>
      <c r="OZT587" s="285"/>
      <c r="OZU587" s="285"/>
      <c r="OZV587" s="285"/>
      <c r="OZW587" s="285"/>
      <c r="OZX587" s="285"/>
      <c r="OZY587" s="285"/>
      <c r="OZZ587" s="285"/>
      <c r="PAA587" s="285"/>
      <c r="PAB587" s="285"/>
      <c r="PAC587" s="285"/>
      <c r="PAD587" s="285"/>
      <c r="PAE587" s="285"/>
      <c r="PAF587" s="285"/>
      <c r="PAG587" s="285"/>
      <c r="PAH587" s="285"/>
      <c r="PAI587" s="285"/>
      <c r="PAJ587" s="285"/>
      <c r="PAK587" s="285"/>
      <c r="PAL587" s="285"/>
      <c r="PAM587" s="285"/>
      <c r="PAN587" s="285"/>
      <c r="PAO587" s="285"/>
      <c r="PAP587" s="285"/>
      <c r="PAQ587" s="285"/>
      <c r="PAR587" s="285"/>
      <c r="PAS587" s="285"/>
      <c r="PAT587" s="285"/>
      <c r="PAU587" s="285"/>
      <c r="PAV587" s="285"/>
      <c r="PAW587" s="285"/>
      <c r="PAX587" s="285"/>
      <c r="PAY587" s="285"/>
      <c r="PAZ587" s="285"/>
      <c r="PBA587" s="285"/>
      <c r="PBB587" s="285"/>
      <c r="PBC587" s="285"/>
      <c r="PBD587" s="285"/>
      <c r="PBE587" s="285"/>
      <c r="PBF587" s="285"/>
      <c r="PBG587" s="285"/>
      <c r="PBH587" s="285"/>
      <c r="PBI587" s="285"/>
      <c r="PBJ587" s="285"/>
      <c r="PBK587" s="285"/>
      <c r="PBL587" s="285"/>
      <c r="PBM587" s="285"/>
      <c r="PBN587" s="285"/>
      <c r="PBO587" s="285"/>
      <c r="PBP587" s="285"/>
      <c r="PBQ587" s="285"/>
      <c r="PBR587" s="285"/>
      <c r="PBS587" s="285"/>
      <c r="PBT587" s="285"/>
      <c r="PBU587" s="285"/>
      <c r="PBV587" s="285"/>
      <c r="PBW587" s="285"/>
      <c r="PBX587" s="285"/>
      <c r="PBY587" s="285"/>
      <c r="PBZ587" s="285"/>
      <c r="PCA587" s="285"/>
      <c r="PCB587" s="285"/>
      <c r="PCC587" s="285"/>
      <c r="PCD587" s="285"/>
      <c r="PCE587" s="285"/>
      <c r="PCF587" s="285"/>
      <c r="PCG587" s="285"/>
      <c r="PCH587" s="285"/>
      <c r="PCI587" s="285"/>
      <c r="PCJ587" s="285"/>
      <c r="PCK587" s="285"/>
      <c r="PCL587" s="285"/>
      <c r="PCM587" s="285"/>
      <c r="PCN587" s="285"/>
      <c r="PCO587" s="285"/>
      <c r="PCP587" s="285"/>
      <c r="PCQ587" s="285"/>
      <c r="PCR587" s="285"/>
      <c r="PCS587" s="285"/>
      <c r="PCT587" s="285"/>
      <c r="PCU587" s="285"/>
      <c r="PCV587" s="285"/>
      <c r="PCW587" s="285"/>
      <c r="PCX587" s="285"/>
      <c r="PCY587" s="285"/>
      <c r="PCZ587" s="285"/>
      <c r="PDA587" s="285"/>
      <c r="PDB587" s="285"/>
      <c r="PDC587" s="285"/>
      <c r="PDD587" s="285"/>
      <c r="PDE587" s="285"/>
      <c r="PDF587" s="285"/>
      <c r="PDG587" s="285"/>
      <c r="PDH587" s="285"/>
      <c r="PDI587" s="285"/>
      <c r="PDJ587" s="285"/>
      <c r="PDK587" s="285"/>
      <c r="PDL587" s="285"/>
      <c r="PDM587" s="285"/>
      <c r="PDN587" s="285"/>
      <c r="PDO587" s="285"/>
      <c r="PDP587" s="285"/>
      <c r="PDQ587" s="285"/>
      <c r="PDR587" s="285"/>
      <c r="PDS587" s="285"/>
      <c r="PDT587" s="285"/>
      <c r="PDU587" s="285"/>
      <c r="PDV587" s="285"/>
      <c r="PDW587" s="285"/>
      <c r="PDX587" s="285"/>
      <c r="PDY587" s="285"/>
      <c r="PDZ587" s="285"/>
      <c r="PEA587" s="285"/>
      <c r="PEB587" s="285"/>
      <c r="PEC587" s="285"/>
      <c r="PED587" s="285"/>
      <c r="PEE587" s="285"/>
      <c r="PEF587" s="285"/>
      <c r="PEG587" s="285"/>
      <c r="PEH587" s="285"/>
      <c r="PEI587" s="285"/>
      <c r="PEJ587" s="285"/>
      <c r="PEK587" s="285"/>
      <c r="PEL587" s="285"/>
      <c r="PEM587" s="285"/>
      <c r="PEN587" s="285"/>
      <c r="PEO587" s="285"/>
      <c r="PEP587" s="285"/>
      <c r="PEQ587" s="285"/>
      <c r="PER587" s="285"/>
      <c r="PES587" s="285"/>
      <c r="PET587" s="285"/>
      <c r="PEU587" s="285"/>
      <c r="PEV587" s="285"/>
      <c r="PEW587" s="285"/>
      <c r="PEX587" s="285"/>
      <c r="PEY587" s="285"/>
      <c r="PEZ587" s="285"/>
      <c r="PFA587" s="285"/>
      <c r="PFB587" s="285"/>
      <c r="PFC587" s="285"/>
      <c r="PFD587" s="285"/>
      <c r="PFE587" s="285"/>
      <c r="PFF587" s="285"/>
      <c r="PFG587" s="285"/>
      <c r="PFH587" s="285"/>
      <c r="PFI587" s="285"/>
      <c r="PFJ587" s="285"/>
      <c r="PFK587" s="285"/>
      <c r="PFL587" s="285"/>
      <c r="PFM587" s="285"/>
      <c r="PFN587" s="285"/>
      <c r="PFO587" s="285"/>
      <c r="PFP587" s="285"/>
      <c r="PFQ587" s="285"/>
      <c r="PFR587" s="285"/>
      <c r="PFS587" s="285"/>
      <c r="PFT587" s="285"/>
      <c r="PFU587" s="285"/>
      <c r="PFV587" s="285"/>
      <c r="PFW587" s="285"/>
      <c r="PFX587" s="285"/>
      <c r="PFY587" s="285"/>
      <c r="PFZ587" s="285"/>
      <c r="PGA587" s="285"/>
      <c r="PGB587" s="285"/>
      <c r="PGC587" s="285"/>
      <c r="PGD587" s="285"/>
      <c r="PGE587" s="285"/>
      <c r="PGF587" s="285"/>
      <c r="PGG587" s="285"/>
      <c r="PGH587" s="285"/>
      <c r="PGI587" s="285"/>
      <c r="PGJ587" s="285"/>
      <c r="PGK587" s="285"/>
      <c r="PGL587" s="285"/>
      <c r="PGM587" s="285"/>
      <c r="PGN587" s="285"/>
      <c r="PGO587" s="285"/>
      <c r="PGP587" s="285"/>
      <c r="PGQ587" s="285"/>
      <c r="PGR587" s="285"/>
      <c r="PGS587" s="285"/>
      <c r="PGT587" s="285"/>
      <c r="PGU587" s="285"/>
      <c r="PGV587" s="285"/>
      <c r="PGW587" s="285"/>
      <c r="PGX587" s="285"/>
      <c r="PGY587" s="285"/>
      <c r="PGZ587" s="285"/>
      <c r="PHA587" s="285"/>
      <c r="PHB587" s="285"/>
      <c r="PHC587" s="285"/>
      <c r="PHD587" s="285"/>
      <c r="PHE587" s="285"/>
      <c r="PHF587" s="285"/>
      <c r="PHG587" s="285"/>
      <c r="PHH587" s="285"/>
      <c r="PHI587" s="285"/>
      <c r="PHJ587" s="285"/>
      <c r="PHK587" s="285"/>
      <c r="PHL587" s="285"/>
      <c r="PHM587" s="285"/>
      <c r="PHN587" s="285"/>
      <c r="PHO587" s="285"/>
      <c r="PHP587" s="285"/>
      <c r="PHQ587" s="285"/>
      <c r="PHR587" s="285"/>
      <c r="PHS587" s="285"/>
      <c r="PHT587" s="285"/>
      <c r="PHU587" s="285"/>
      <c r="PHV587" s="285"/>
      <c r="PHW587" s="285"/>
      <c r="PHX587" s="285"/>
      <c r="PHY587" s="285"/>
      <c r="PHZ587" s="285"/>
      <c r="PIA587" s="285"/>
      <c r="PIB587" s="285"/>
      <c r="PIC587" s="285"/>
      <c r="PID587" s="285"/>
      <c r="PIE587" s="285"/>
      <c r="PIF587" s="285"/>
      <c r="PIG587" s="285"/>
      <c r="PIH587" s="285"/>
      <c r="PII587" s="285"/>
      <c r="PIJ587" s="285"/>
      <c r="PIK587" s="285"/>
      <c r="PIL587" s="285"/>
      <c r="PIM587" s="285"/>
      <c r="PIN587" s="285"/>
      <c r="PIO587" s="285"/>
      <c r="PIP587" s="285"/>
      <c r="PIQ587" s="285"/>
      <c r="PIR587" s="285"/>
      <c r="PIS587" s="285"/>
      <c r="PIT587" s="285"/>
      <c r="PIU587" s="285"/>
      <c r="PIV587" s="285"/>
      <c r="PIW587" s="285"/>
      <c r="PIX587" s="285"/>
      <c r="PIY587" s="285"/>
      <c r="PIZ587" s="285"/>
      <c r="PJA587" s="285"/>
      <c r="PJB587" s="285"/>
      <c r="PJC587" s="285"/>
      <c r="PJD587" s="285"/>
      <c r="PJE587" s="285"/>
      <c r="PJF587" s="285"/>
      <c r="PJG587" s="285"/>
      <c r="PJH587" s="285"/>
      <c r="PJI587" s="285"/>
      <c r="PJJ587" s="285"/>
      <c r="PJK587" s="285"/>
      <c r="PJL587" s="285"/>
      <c r="PJM587" s="285"/>
      <c r="PJN587" s="285"/>
      <c r="PJO587" s="285"/>
      <c r="PJP587" s="285"/>
      <c r="PJQ587" s="285"/>
      <c r="PJR587" s="285"/>
      <c r="PJS587" s="285"/>
      <c r="PJT587" s="285"/>
      <c r="PJU587" s="285"/>
      <c r="PJV587" s="285"/>
      <c r="PJW587" s="285"/>
      <c r="PJX587" s="285"/>
      <c r="PJY587" s="285"/>
      <c r="PJZ587" s="285"/>
      <c r="PKA587" s="285"/>
      <c r="PKB587" s="285"/>
      <c r="PKC587" s="285"/>
      <c r="PKD587" s="285"/>
      <c r="PKE587" s="285"/>
      <c r="PKF587" s="285"/>
      <c r="PKG587" s="285"/>
      <c r="PKH587" s="285"/>
      <c r="PKI587" s="285"/>
      <c r="PKJ587" s="285"/>
      <c r="PKK587" s="285"/>
      <c r="PKL587" s="285"/>
      <c r="PKM587" s="285"/>
      <c r="PKN587" s="285"/>
      <c r="PKO587" s="285"/>
      <c r="PKP587" s="285"/>
      <c r="PKQ587" s="285"/>
      <c r="PKR587" s="285"/>
      <c r="PKS587" s="285"/>
      <c r="PKT587" s="285"/>
      <c r="PKU587" s="285"/>
      <c r="PKV587" s="285"/>
      <c r="PKW587" s="285"/>
      <c r="PKX587" s="285"/>
      <c r="PKY587" s="285"/>
      <c r="PKZ587" s="285"/>
      <c r="PLA587" s="285"/>
      <c r="PLB587" s="285"/>
      <c r="PLC587" s="285"/>
      <c r="PLD587" s="285"/>
      <c r="PLE587" s="285"/>
      <c r="PLF587" s="285"/>
      <c r="PLG587" s="285"/>
      <c r="PLH587" s="285"/>
      <c r="PLI587" s="285"/>
      <c r="PLJ587" s="285"/>
      <c r="PLK587" s="285"/>
      <c r="PLL587" s="285"/>
      <c r="PLM587" s="285"/>
      <c r="PLN587" s="285"/>
      <c r="PLO587" s="285"/>
      <c r="PLP587" s="285"/>
      <c r="PLQ587" s="285"/>
      <c r="PLR587" s="285"/>
      <c r="PLS587" s="285"/>
      <c r="PLT587" s="285"/>
      <c r="PLU587" s="285"/>
      <c r="PLV587" s="285"/>
      <c r="PLW587" s="285"/>
      <c r="PLX587" s="285"/>
      <c r="PLY587" s="285"/>
      <c r="PLZ587" s="285"/>
      <c r="PMA587" s="285"/>
      <c r="PMB587" s="285"/>
      <c r="PMC587" s="285"/>
      <c r="PMD587" s="285"/>
      <c r="PME587" s="285"/>
      <c r="PMF587" s="285"/>
      <c r="PMG587" s="285"/>
      <c r="PMH587" s="285"/>
      <c r="PMI587" s="285"/>
      <c r="PMJ587" s="285"/>
      <c r="PMK587" s="285"/>
      <c r="PML587" s="285"/>
      <c r="PMM587" s="285"/>
      <c r="PMN587" s="285"/>
      <c r="PMO587" s="285"/>
      <c r="PMP587" s="285"/>
      <c r="PMQ587" s="285"/>
      <c r="PMR587" s="285"/>
      <c r="PMS587" s="285"/>
      <c r="PMT587" s="285"/>
      <c r="PMU587" s="285"/>
      <c r="PMV587" s="285"/>
      <c r="PMW587" s="285"/>
      <c r="PMX587" s="285"/>
      <c r="PMY587" s="285"/>
      <c r="PMZ587" s="285"/>
      <c r="PNA587" s="285"/>
      <c r="PNB587" s="285"/>
      <c r="PNC587" s="285"/>
      <c r="PND587" s="285"/>
      <c r="PNE587" s="285"/>
      <c r="PNF587" s="285"/>
      <c r="PNG587" s="285"/>
      <c r="PNH587" s="285"/>
      <c r="PNI587" s="285"/>
      <c r="PNJ587" s="285"/>
      <c r="PNK587" s="285"/>
      <c r="PNL587" s="285"/>
      <c r="PNM587" s="285"/>
      <c r="PNN587" s="285"/>
      <c r="PNO587" s="285"/>
      <c r="PNP587" s="285"/>
      <c r="PNQ587" s="285"/>
      <c r="PNR587" s="285"/>
      <c r="PNS587" s="285"/>
      <c r="PNT587" s="285"/>
      <c r="PNU587" s="285"/>
      <c r="PNV587" s="285"/>
      <c r="PNW587" s="285"/>
      <c r="PNX587" s="285"/>
      <c r="PNY587" s="285"/>
      <c r="PNZ587" s="285"/>
      <c r="POA587" s="285"/>
      <c r="POB587" s="285"/>
      <c r="POC587" s="285"/>
      <c r="POD587" s="285"/>
      <c r="POE587" s="285"/>
      <c r="POF587" s="285"/>
      <c r="POG587" s="285"/>
      <c r="POH587" s="285"/>
      <c r="POI587" s="285"/>
      <c r="POJ587" s="285"/>
      <c r="POK587" s="285"/>
      <c r="POL587" s="285"/>
      <c r="POM587" s="285"/>
      <c r="PON587" s="285"/>
      <c r="POO587" s="285"/>
      <c r="POP587" s="285"/>
      <c r="POQ587" s="285"/>
      <c r="POR587" s="285"/>
      <c r="POS587" s="285"/>
      <c r="POT587" s="285"/>
      <c r="POU587" s="285"/>
      <c r="POV587" s="285"/>
      <c r="POW587" s="285"/>
      <c r="POX587" s="285"/>
      <c r="POY587" s="285"/>
      <c r="POZ587" s="285"/>
      <c r="PPA587" s="285"/>
      <c r="PPB587" s="285"/>
      <c r="PPC587" s="285"/>
      <c r="PPD587" s="285"/>
      <c r="PPE587" s="285"/>
      <c r="PPF587" s="285"/>
      <c r="PPG587" s="285"/>
      <c r="PPH587" s="285"/>
      <c r="PPI587" s="285"/>
      <c r="PPJ587" s="285"/>
      <c r="PPK587" s="285"/>
      <c r="PPL587" s="285"/>
      <c r="PPM587" s="285"/>
      <c r="PPN587" s="285"/>
      <c r="PPO587" s="285"/>
      <c r="PPP587" s="285"/>
      <c r="PPQ587" s="285"/>
      <c r="PPR587" s="285"/>
      <c r="PPS587" s="285"/>
      <c r="PPT587" s="285"/>
      <c r="PPU587" s="285"/>
      <c r="PPV587" s="285"/>
      <c r="PPW587" s="285"/>
      <c r="PPX587" s="285"/>
      <c r="PPY587" s="285"/>
      <c r="PPZ587" s="285"/>
      <c r="PQA587" s="285"/>
      <c r="PQB587" s="285"/>
      <c r="PQC587" s="285"/>
      <c r="PQD587" s="285"/>
      <c r="PQE587" s="285"/>
      <c r="PQF587" s="285"/>
      <c r="PQG587" s="285"/>
      <c r="PQH587" s="285"/>
      <c r="PQI587" s="285"/>
      <c r="PQJ587" s="285"/>
      <c r="PQK587" s="285"/>
      <c r="PQL587" s="285"/>
      <c r="PQM587" s="285"/>
      <c r="PQN587" s="285"/>
      <c r="PQO587" s="285"/>
      <c r="PQP587" s="285"/>
      <c r="PQQ587" s="285"/>
      <c r="PQR587" s="285"/>
      <c r="PQS587" s="285"/>
      <c r="PQT587" s="285"/>
      <c r="PQU587" s="285"/>
      <c r="PQV587" s="285"/>
      <c r="PQW587" s="285"/>
      <c r="PQX587" s="285"/>
      <c r="PQY587" s="285"/>
      <c r="PQZ587" s="285"/>
      <c r="PRA587" s="285"/>
      <c r="PRB587" s="285"/>
      <c r="PRC587" s="285"/>
      <c r="PRD587" s="285"/>
      <c r="PRE587" s="285"/>
      <c r="PRF587" s="285"/>
      <c r="PRG587" s="285"/>
      <c r="PRH587" s="285"/>
      <c r="PRI587" s="285"/>
      <c r="PRJ587" s="285"/>
      <c r="PRK587" s="285"/>
      <c r="PRL587" s="285"/>
      <c r="PRM587" s="285"/>
      <c r="PRN587" s="285"/>
      <c r="PRO587" s="285"/>
      <c r="PRP587" s="285"/>
      <c r="PRQ587" s="285"/>
      <c r="PRR587" s="285"/>
      <c r="PRS587" s="285"/>
      <c r="PRT587" s="285"/>
      <c r="PRU587" s="285"/>
      <c r="PRV587" s="285"/>
      <c r="PRW587" s="285"/>
      <c r="PRX587" s="285"/>
      <c r="PRY587" s="285"/>
      <c r="PRZ587" s="285"/>
      <c r="PSA587" s="285"/>
      <c r="PSB587" s="285"/>
      <c r="PSC587" s="285"/>
      <c r="PSD587" s="285"/>
      <c r="PSE587" s="285"/>
      <c r="PSF587" s="285"/>
      <c r="PSG587" s="285"/>
      <c r="PSH587" s="285"/>
      <c r="PSI587" s="285"/>
      <c r="PSJ587" s="285"/>
      <c r="PSK587" s="285"/>
      <c r="PSL587" s="285"/>
      <c r="PSM587" s="285"/>
      <c r="PSN587" s="285"/>
      <c r="PSO587" s="285"/>
      <c r="PSP587" s="285"/>
      <c r="PSQ587" s="285"/>
      <c r="PSR587" s="285"/>
      <c r="PSS587" s="285"/>
      <c r="PST587" s="285"/>
      <c r="PSU587" s="285"/>
      <c r="PSV587" s="285"/>
      <c r="PSW587" s="285"/>
      <c r="PSX587" s="285"/>
      <c r="PSY587" s="285"/>
      <c r="PSZ587" s="285"/>
      <c r="PTA587" s="285"/>
      <c r="PTB587" s="285"/>
      <c r="PTC587" s="285"/>
      <c r="PTD587" s="285"/>
      <c r="PTE587" s="285"/>
      <c r="PTF587" s="285"/>
      <c r="PTG587" s="285"/>
      <c r="PTH587" s="285"/>
      <c r="PTI587" s="285"/>
      <c r="PTJ587" s="285"/>
      <c r="PTK587" s="285"/>
      <c r="PTL587" s="285"/>
      <c r="PTM587" s="285"/>
      <c r="PTN587" s="285"/>
      <c r="PTO587" s="285"/>
      <c r="PTP587" s="285"/>
      <c r="PTQ587" s="285"/>
      <c r="PTR587" s="285"/>
      <c r="PTS587" s="285"/>
      <c r="PTT587" s="285"/>
      <c r="PTU587" s="285"/>
      <c r="PTV587" s="285"/>
      <c r="PTW587" s="285"/>
      <c r="PTX587" s="285"/>
      <c r="PTY587" s="285"/>
      <c r="PTZ587" s="285"/>
      <c r="PUA587" s="285"/>
      <c r="PUB587" s="285"/>
      <c r="PUC587" s="285"/>
      <c r="PUD587" s="285"/>
      <c r="PUE587" s="285"/>
      <c r="PUF587" s="285"/>
      <c r="PUG587" s="285"/>
      <c r="PUH587" s="285"/>
      <c r="PUI587" s="285"/>
      <c r="PUJ587" s="285"/>
      <c r="PUK587" s="285"/>
      <c r="PUL587" s="285"/>
      <c r="PUM587" s="285"/>
      <c r="PUN587" s="285"/>
      <c r="PUO587" s="285"/>
      <c r="PUP587" s="285"/>
      <c r="PUQ587" s="285"/>
      <c r="PUR587" s="285"/>
      <c r="PUS587" s="285"/>
      <c r="PUT587" s="285"/>
      <c r="PUU587" s="285"/>
      <c r="PUV587" s="285"/>
      <c r="PUW587" s="285"/>
      <c r="PUX587" s="285"/>
      <c r="PUY587" s="285"/>
      <c r="PUZ587" s="285"/>
      <c r="PVA587" s="285"/>
      <c r="PVB587" s="285"/>
      <c r="PVC587" s="285"/>
      <c r="PVD587" s="285"/>
      <c r="PVE587" s="285"/>
      <c r="PVF587" s="285"/>
      <c r="PVG587" s="285"/>
      <c r="PVH587" s="285"/>
      <c r="PVI587" s="285"/>
      <c r="PVJ587" s="285"/>
      <c r="PVK587" s="285"/>
      <c r="PVL587" s="285"/>
      <c r="PVM587" s="285"/>
      <c r="PVN587" s="285"/>
      <c r="PVO587" s="285"/>
      <c r="PVP587" s="285"/>
      <c r="PVQ587" s="285"/>
      <c r="PVR587" s="285"/>
      <c r="PVS587" s="285"/>
      <c r="PVT587" s="285"/>
      <c r="PVU587" s="285"/>
      <c r="PVV587" s="285"/>
      <c r="PVW587" s="285"/>
      <c r="PVX587" s="285"/>
      <c r="PVY587" s="285"/>
      <c r="PVZ587" s="285"/>
      <c r="PWA587" s="285"/>
      <c r="PWB587" s="285"/>
      <c r="PWC587" s="285"/>
      <c r="PWD587" s="285"/>
      <c r="PWE587" s="285"/>
      <c r="PWF587" s="285"/>
      <c r="PWG587" s="285"/>
      <c r="PWH587" s="285"/>
      <c r="PWI587" s="285"/>
      <c r="PWJ587" s="285"/>
      <c r="PWK587" s="285"/>
      <c r="PWL587" s="285"/>
      <c r="PWM587" s="285"/>
      <c r="PWN587" s="285"/>
      <c r="PWO587" s="285"/>
      <c r="PWP587" s="285"/>
      <c r="PWQ587" s="285"/>
      <c r="PWR587" s="285"/>
      <c r="PWS587" s="285"/>
      <c r="PWT587" s="285"/>
      <c r="PWU587" s="285"/>
      <c r="PWV587" s="285"/>
      <c r="PWW587" s="285"/>
      <c r="PWX587" s="285"/>
      <c r="PWY587" s="285"/>
      <c r="PWZ587" s="285"/>
      <c r="PXA587" s="285"/>
      <c r="PXB587" s="285"/>
      <c r="PXC587" s="285"/>
      <c r="PXD587" s="285"/>
      <c r="PXE587" s="285"/>
      <c r="PXF587" s="285"/>
      <c r="PXG587" s="285"/>
      <c r="PXH587" s="285"/>
      <c r="PXI587" s="285"/>
      <c r="PXJ587" s="285"/>
      <c r="PXK587" s="285"/>
      <c r="PXL587" s="285"/>
      <c r="PXM587" s="285"/>
      <c r="PXN587" s="285"/>
      <c r="PXO587" s="285"/>
      <c r="PXP587" s="285"/>
      <c r="PXQ587" s="285"/>
      <c r="PXR587" s="285"/>
      <c r="PXS587" s="285"/>
      <c r="PXT587" s="285"/>
      <c r="PXU587" s="285"/>
      <c r="PXV587" s="285"/>
      <c r="PXW587" s="285"/>
      <c r="PXX587" s="285"/>
      <c r="PXY587" s="285"/>
      <c r="PXZ587" s="285"/>
      <c r="PYA587" s="285"/>
      <c r="PYB587" s="285"/>
      <c r="PYC587" s="285"/>
      <c r="PYD587" s="285"/>
      <c r="PYE587" s="285"/>
      <c r="PYF587" s="285"/>
      <c r="PYG587" s="285"/>
      <c r="PYH587" s="285"/>
      <c r="PYI587" s="285"/>
      <c r="PYJ587" s="285"/>
      <c r="PYK587" s="285"/>
      <c r="PYL587" s="285"/>
      <c r="PYM587" s="285"/>
      <c r="PYN587" s="285"/>
      <c r="PYO587" s="285"/>
      <c r="PYP587" s="285"/>
      <c r="PYQ587" s="285"/>
      <c r="PYR587" s="285"/>
      <c r="PYS587" s="285"/>
      <c r="PYT587" s="285"/>
      <c r="PYU587" s="285"/>
      <c r="PYV587" s="285"/>
      <c r="PYW587" s="285"/>
      <c r="PYX587" s="285"/>
      <c r="PYY587" s="285"/>
      <c r="PYZ587" s="285"/>
      <c r="PZA587" s="285"/>
      <c r="PZB587" s="285"/>
      <c r="PZC587" s="285"/>
      <c r="PZD587" s="285"/>
      <c r="PZE587" s="285"/>
      <c r="PZF587" s="285"/>
      <c r="PZG587" s="285"/>
      <c r="PZH587" s="285"/>
      <c r="PZI587" s="285"/>
      <c r="PZJ587" s="285"/>
      <c r="PZK587" s="285"/>
      <c r="PZL587" s="285"/>
      <c r="PZM587" s="285"/>
      <c r="PZN587" s="285"/>
      <c r="PZO587" s="285"/>
      <c r="PZP587" s="285"/>
      <c r="PZQ587" s="285"/>
      <c r="PZR587" s="285"/>
      <c r="PZS587" s="285"/>
      <c r="PZT587" s="285"/>
      <c r="PZU587" s="285"/>
      <c r="PZV587" s="285"/>
      <c r="PZW587" s="285"/>
      <c r="PZX587" s="285"/>
      <c r="PZY587" s="285"/>
      <c r="PZZ587" s="285"/>
      <c r="QAA587" s="285"/>
      <c r="QAB587" s="285"/>
      <c r="QAC587" s="285"/>
      <c r="QAD587" s="285"/>
      <c r="QAE587" s="285"/>
      <c r="QAF587" s="285"/>
      <c r="QAG587" s="285"/>
      <c r="QAH587" s="285"/>
      <c r="QAI587" s="285"/>
      <c r="QAJ587" s="285"/>
      <c r="QAK587" s="285"/>
      <c r="QAL587" s="285"/>
      <c r="QAM587" s="285"/>
      <c r="QAN587" s="285"/>
      <c r="QAO587" s="285"/>
      <c r="QAP587" s="285"/>
      <c r="QAQ587" s="285"/>
      <c r="QAR587" s="285"/>
      <c r="QAS587" s="285"/>
      <c r="QAT587" s="285"/>
      <c r="QAU587" s="285"/>
      <c r="QAV587" s="285"/>
      <c r="QAW587" s="285"/>
      <c r="QAX587" s="285"/>
      <c r="QAY587" s="285"/>
      <c r="QAZ587" s="285"/>
      <c r="QBA587" s="285"/>
      <c r="QBB587" s="285"/>
      <c r="QBC587" s="285"/>
      <c r="QBD587" s="285"/>
      <c r="QBE587" s="285"/>
      <c r="QBF587" s="285"/>
      <c r="QBG587" s="285"/>
      <c r="QBH587" s="285"/>
      <c r="QBI587" s="285"/>
      <c r="QBJ587" s="285"/>
      <c r="QBK587" s="285"/>
      <c r="QBL587" s="285"/>
      <c r="QBM587" s="285"/>
      <c r="QBN587" s="285"/>
      <c r="QBO587" s="285"/>
      <c r="QBP587" s="285"/>
      <c r="QBQ587" s="285"/>
      <c r="QBR587" s="285"/>
      <c r="QBS587" s="285"/>
      <c r="QBT587" s="285"/>
      <c r="QBU587" s="285"/>
      <c r="QBV587" s="285"/>
      <c r="QBW587" s="285"/>
      <c r="QBX587" s="285"/>
      <c r="QBY587" s="285"/>
      <c r="QBZ587" s="285"/>
      <c r="QCA587" s="285"/>
      <c r="QCB587" s="285"/>
      <c r="QCC587" s="285"/>
      <c r="QCD587" s="285"/>
      <c r="QCE587" s="285"/>
      <c r="QCF587" s="285"/>
      <c r="QCG587" s="285"/>
      <c r="QCH587" s="285"/>
      <c r="QCI587" s="285"/>
      <c r="QCJ587" s="285"/>
      <c r="QCK587" s="285"/>
      <c r="QCL587" s="285"/>
      <c r="QCM587" s="285"/>
      <c r="QCN587" s="285"/>
      <c r="QCO587" s="285"/>
      <c r="QCP587" s="285"/>
      <c r="QCQ587" s="285"/>
      <c r="QCR587" s="285"/>
      <c r="QCS587" s="285"/>
      <c r="QCT587" s="285"/>
      <c r="QCU587" s="285"/>
      <c r="QCV587" s="285"/>
      <c r="QCW587" s="285"/>
      <c r="QCX587" s="285"/>
      <c r="QCY587" s="285"/>
      <c r="QCZ587" s="285"/>
      <c r="QDA587" s="285"/>
      <c r="QDB587" s="285"/>
      <c r="QDC587" s="285"/>
      <c r="QDD587" s="285"/>
      <c r="QDE587" s="285"/>
      <c r="QDF587" s="285"/>
      <c r="QDG587" s="285"/>
      <c r="QDH587" s="285"/>
      <c r="QDI587" s="285"/>
      <c r="QDJ587" s="285"/>
      <c r="QDK587" s="285"/>
      <c r="QDL587" s="285"/>
      <c r="QDM587" s="285"/>
      <c r="QDN587" s="285"/>
      <c r="QDO587" s="285"/>
      <c r="QDP587" s="285"/>
      <c r="QDQ587" s="285"/>
      <c r="QDR587" s="285"/>
      <c r="QDS587" s="285"/>
      <c r="QDT587" s="285"/>
      <c r="QDU587" s="285"/>
      <c r="QDV587" s="285"/>
      <c r="QDW587" s="285"/>
      <c r="QDX587" s="285"/>
      <c r="QDY587" s="285"/>
      <c r="QDZ587" s="285"/>
      <c r="QEA587" s="285"/>
      <c r="QEB587" s="285"/>
      <c r="QEC587" s="285"/>
      <c r="QED587" s="285"/>
      <c r="QEE587" s="285"/>
      <c r="QEF587" s="285"/>
      <c r="QEG587" s="285"/>
      <c r="QEH587" s="285"/>
      <c r="QEI587" s="285"/>
      <c r="QEJ587" s="285"/>
      <c r="QEK587" s="285"/>
      <c r="QEL587" s="285"/>
      <c r="QEM587" s="285"/>
      <c r="QEN587" s="285"/>
      <c r="QEO587" s="285"/>
      <c r="QEP587" s="285"/>
      <c r="QEQ587" s="285"/>
      <c r="QER587" s="285"/>
      <c r="QES587" s="285"/>
      <c r="QET587" s="285"/>
      <c r="QEU587" s="285"/>
      <c r="QEV587" s="285"/>
      <c r="QEW587" s="285"/>
      <c r="QEX587" s="285"/>
      <c r="QEY587" s="285"/>
      <c r="QEZ587" s="285"/>
      <c r="QFA587" s="285"/>
      <c r="QFB587" s="285"/>
      <c r="QFC587" s="285"/>
      <c r="QFD587" s="285"/>
      <c r="QFE587" s="285"/>
      <c r="QFF587" s="285"/>
      <c r="QFG587" s="285"/>
      <c r="QFH587" s="285"/>
      <c r="QFI587" s="285"/>
      <c r="QFJ587" s="285"/>
      <c r="QFK587" s="285"/>
      <c r="QFL587" s="285"/>
      <c r="QFM587" s="285"/>
      <c r="QFN587" s="285"/>
      <c r="QFO587" s="285"/>
      <c r="QFP587" s="285"/>
      <c r="QFQ587" s="285"/>
      <c r="QFR587" s="285"/>
      <c r="QFS587" s="285"/>
      <c r="QFT587" s="285"/>
      <c r="QFU587" s="285"/>
      <c r="QFV587" s="285"/>
      <c r="QFW587" s="285"/>
      <c r="QFX587" s="285"/>
      <c r="QFY587" s="285"/>
      <c r="QFZ587" s="285"/>
      <c r="QGA587" s="285"/>
      <c r="QGB587" s="285"/>
      <c r="QGC587" s="285"/>
      <c r="QGD587" s="285"/>
      <c r="QGE587" s="285"/>
      <c r="QGF587" s="285"/>
      <c r="QGG587" s="285"/>
      <c r="QGH587" s="285"/>
      <c r="QGI587" s="285"/>
      <c r="QGJ587" s="285"/>
      <c r="QGK587" s="285"/>
      <c r="QGL587" s="285"/>
      <c r="QGM587" s="285"/>
      <c r="QGN587" s="285"/>
      <c r="QGO587" s="285"/>
      <c r="QGP587" s="285"/>
      <c r="QGQ587" s="285"/>
      <c r="QGR587" s="285"/>
      <c r="QGS587" s="285"/>
      <c r="QGT587" s="285"/>
      <c r="QGU587" s="285"/>
      <c r="QGV587" s="285"/>
      <c r="QGW587" s="285"/>
      <c r="QGX587" s="285"/>
      <c r="QGY587" s="285"/>
      <c r="QGZ587" s="285"/>
      <c r="QHA587" s="285"/>
      <c r="QHB587" s="285"/>
      <c r="QHC587" s="285"/>
      <c r="QHD587" s="285"/>
      <c r="QHE587" s="285"/>
      <c r="QHF587" s="285"/>
      <c r="QHG587" s="285"/>
      <c r="QHH587" s="285"/>
      <c r="QHI587" s="285"/>
      <c r="QHJ587" s="285"/>
      <c r="QHK587" s="285"/>
      <c r="QHL587" s="285"/>
      <c r="QHM587" s="285"/>
      <c r="QHN587" s="285"/>
      <c r="QHO587" s="285"/>
      <c r="QHP587" s="285"/>
      <c r="QHQ587" s="285"/>
      <c r="QHR587" s="285"/>
      <c r="QHS587" s="285"/>
      <c r="QHT587" s="285"/>
      <c r="QHU587" s="285"/>
      <c r="QHV587" s="285"/>
      <c r="QHW587" s="285"/>
      <c r="QHX587" s="285"/>
      <c r="QHY587" s="285"/>
      <c r="QHZ587" s="285"/>
      <c r="QIA587" s="285"/>
      <c r="QIB587" s="285"/>
      <c r="QIC587" s="285"/>
      <c r="QID587" s="285"/>
      <c r="QIE587" s="285"/>
      <c r="QIF587" s="285"/>
      <c r="QIG587" s="285"/>
      <c r="QIH587" s="285"/>
      <c r="QII587" s="285"/>
      <c r="QIJ587" s="285"/>
      <c r="QIK587" s="285"/>
      <c r="QIL587" s="285"/>
      <c r="QIM587" s="285"/>
      <c r="QIN587" s="285"/>
      <c r="QIO587" s="285"/>
      <c r="QIP587" s="285"/>
      <c r="QIQ587" s="285"/>
      <c r="QIR587" s="285"/>
      <c r="QIS587" s="285"/>
      <c r="QIT587" s="285"/>
      <c r="QIU587" s="285"/>
      <c r="QIV587" s="285"/>
      <c r="QIW587" s="285"/>
      <c r="QIX587" s="285"/>
      <c r="QIY587" s="285"/>
      <c r="QIZ587" s="285"/>
      <c r="QJA587" s="285"/>
      <c r="QJB587" s="285"/>
      <c r="QJC587" s="285"/>
      <c r="QJD587" s="285"/>
      <c r="QJE587" s="285"/>
      <c r="QJF587" s="285"/>
      <c r="QJG587" s="285"/>
      <c r="QJH587" s="285"/>
      <c r="QJI587" s="285"/>
      <c r="QJJ587" s="285"/>
      <c r="QJK587" s="285"/>
      <c r="QJL587" s="285"/>
      <c r="QJM587" s="285"/>
      <c r="QJN587" s="285"/>
      <c r="QJO587" s="285"/>
      <c r="QJP587" s="285"/>
      <c r="QJQ587" s="285"/>
      <c r="QJR587" s="285"/>
      <c r="QJS587" s="285"/>
      <c r="QJT587" s="285"/>
      <c r="QJU587" s="285"/>
      <c r="QJV587" s="285"/>
      <c r="QJW587" s="285"/>
      <c r="QJX587" s="285"/>
      <c r="QJY587" s="285"/>
      <c r="QJZ587" s="285"/>
      <c r="QKA587" s="285"/>
      <c r="QKB587" s="285"/>
      <c r="QKC587" s="285"/>
      <c r="QKD587" s="285"/>
      <c r="QKE587" s="285"/>
      <c r="QKF587" s="285"/>
      <c r="QKG587" s="285"/>
      <c r="QKH587" s="285"/>
      <c r="QKI587" s="285"/>
      <c r="QKJ587" s="285"/>
      <c r="QKK587" s="285"/>
      <c r="QKL587" s="285"/>
      <c r="QKM587" s="285"/>
      <c r="QKN587" s="285"/>
      <c r="QKO587" s="285"/>
      <c r="QKP587" s="285"/>
      <c r="QKQ587" s="285"/>
      <c r="QKR587" s="285"/>
      <c r="QKS587" s="285"/>
      <c r="QKT587" s="285"/>
      <c r="QKU587" s="285"/>
      <c r="QKV587" s="285"/>
      <c r="QKW587" s="285"/>
      <c r="QKX587" s="285"/>
      <c r="QKY587" s="285"/>
      <c r="QKZ587" s="285"/>
      <c r="QLA587" s="285"/>
      <c r="QLB587" s="285"/>
      <c r="QLC587" s="285"/>
      <c r="QLD587" s="285"/>
      <c r="QLE587" s="285"/>
      <c r="QLF587" s="285"/>
      <c r="QLG587" s="285"/>
      <c r="QLH587" s="285"/>
      <c r="QLI587" s="285"/>
      <c r="QLJ587" s="285"/>
      <c r="QLK587" s="285"/>
      <c r="QLL587" s="285"/>
      <c r="QLM587" s="285"/>
      <c r="QLN587" s="285"/>
      <c r="QLO587" s="285"/>
      <c r="QLP587" s="285"/>
      <c r="QLQ587" s="285"/>
      <c r="QLR587" s="285"/>
      <c r="QLS587" s="285"/>
      <c r="QLT587" s="285"/>
      <c r="QLU587" s="285"/>
      <c r="QLV587" s="285"/>
      <c r="QLW587" s="285"/>
      <c r="QLX587" s="285"/>
      <c r="QLY587" s="285"/>
      <c r="QLZ587" s="285"/>
      <c r="QMA587" s="285"/>
      <c r="QMB587" s="285"/>
      <c r="QMC587" s="285"/>
      <c r="QMD587" s="285"/>
      <c r="QME587" s="285"/>
      <c r="QMF587" s="285"/>
      <c r="QMG587" s="285"/>
      <c r="QMH587" s="285"/>
      <c r="QMI587" s="285"/>
      <c r="QMJ587" s="285"/>
      <c r="QMK587" s="285"/>
      <c r="QML587" s="285"/>
      <c r="QMM587" s="285"/>
      <c r="QMN587" s="285"/>
      <c r="QMO587" s="285"/>
      <c r="QMP587" s="285"/>
      <c r="QMQ587" s="285"/>
      <c r="QMR587" s="285"/>
      <c r="QMS587" s="285"/>
      <c r="QMT587" s="285"/>
      <c r="QMU587" s="285"/>
      <c r="QMV587" s="285"/>
      <c r="QMW587" s="285"/>
      <c r="QMX587" s="285"/>
      <c r="QMY587" s="285"/>
      <c r="QMZ587" s="285"/>
      <c r="QNA587" s="285"/>
      <c r="QNB587" s="285"/>
      <c r="QNC587" s="285"/>
      <c r="QND587" s="285"/>
      <c r="QNE587" s="285"/>
      <c r="QNF587" s="285"/>
      <c r="QNG587" s="285"/>
      <c r="QNH587" s="285"/>
      <c r="QNI587" s="285"/>
      <c r="QNJ587" s="285"/>
      <c r="QNK587" s="285"/>
      <c r="QNL587" s="285"/>
      <c r="QNM587" s="285"/>
      <c r="QNN587" s="285"/>
      <c r="QNO587" s="285"/>
      <c r="QNP587" s="285"/>
      <c r="QNQ587" s="285"/>
      <c r="QNR587" s="285"/>
      <c r="QNS587" s="285"/>
      <c r="QNT587" s="285"/>
      <c r="QNU587" s="285"/>
      <c r="QNV587" s="285"/>
      <c r="QNW587" s="285"/>
      <c r="QNX587" s="285"/>
      <c r="QNY587" s="285"/>
      <c r="QNZ587" s="285"/>
      <c r="QOA587" s="285"/>
      <c r="QOB587" s="285"/>
      <c r="QOC587" s="285"/>
      <c r="QOD587" s="285"/>
      <c r="QOE587" s="285"/>
      <c r="QOF587" s="285"/>
      <c r="QOG587" s="285"/>
      <c r="QOH587" s="285"/>
      <c r="QOI587" s="285"/>
      <c r="QOJ587" s="285"/>
      <c r="QOK587" s="285"/>
      <c r="QOL587" s="285"/>
      <c r="QOM587" s="285"/>
      <c r="QON587" s="285"/>
      <c r="QOO587" s="285"/>
      <c r="QOP587" s="285"/>
      <c r="QOQ587" s="285"/>
      <c r="QOR587" s="285"/>
      <c r="QOS587" s="285"/>
      <c r="QOT587" s="285"/>
      <c r="QOU587" s="285"/>
      <c r="QOV587" s="285"/>
      <c r="QOW587" s="285"/>
      <c r="QOX587" s="285"/>
      <c r="QOY587" s="285"/>
      <c r="QOZ587" s="285"/>
      <c r="QPA587" s="285"/>
      <c r="QPB587" s="285"/>
      <c r="QPC587" s="285"/>
      <c r="QPD587" s="285"/>
      <c r="QPE587" s="285"/>
      <c r="QPF587" s="285"/>
      <c r="QPG587" s="285"/>
      <c r="QPH587" s="285"/>
      <c r="QPI587" s="285"/>
      <c r="QPJ587" s="285"/>
      <c r="QPK587" s="285"/>
      <c r="QPL587" s="285"/>
      <c r="QPM587" s="285"/>
      <c r="QPN587" s="285"/>
      <c r="QPO587" s="285"/>
      <c r="QPP587" s="285"/>
      <c r="QPQ587" s="285"/>
      <c r="QPR587" s="285"/>
      <c r="QPS587" s="285"/>
      <c r="QPT587" s="285"/>
      <c r="QPU587" s="285"/>
      <c r="QPV587" s="285"/>
      <c r="QPW587" s="285"/>
      <c r="QPX587" s="285"/>
      <c r="QPY587" s="285"/>
      <c r="QPZ587" s="285"/>
      <c r="QQA587" s="285"/>
      <c r="QQB587" s="285"/>
      <c r="QQC587" s="285"/>
      <c r="QQD587" s="285"/>
      <c r="QQE587" s="285"/>
      <c r="QQF587" s="285"/>
      <c r="QQG587" s="285"/>
      <c r="QQH587" s="285"/>
      <c r="QQI587" s="285"/>
      <c r="QQJ587" s="285"/>
      <c r="QQK587" s="285"/>
      <c r="QQL587" s="285"/>
      <c r="QQM587" s="285"/>
      <c r="QQN587" s="285"/>
      <c r="QQO587" s="285"/>
      <c r="QQP587" s="285"/>
      <c r="QQQ587" s="285"/>
      <c r="QQR587" s="285"/>
      <c r="QQS587" s="285"/>
      <c r="QQT587" s="285"/>
      <c r="QQU587" s="285"/>
      <c r="QQV587" s="285"/>
      <c r="QQW587" s="285"/>
      <c r="QQX587" s="285"/>
      <c r="QQY587" s="285"/>
      <c r="QQZ587" s="285"/>
      <c r="QRA587" s="285"/>
      <c r="QRB587" s="285"/>
      <c r="QRC587" s="285"/>
      <c r="QRD587" s="285"/>
      <c r="QRE587" s="285"/>
      <c r="QRF587" s="285"/>
      <c r="QRG587" s="285"/>
      <c r="QRH587" s="285"/>
      <c r="QRI587" s="285"/>
      <c r="QRJ587" s="285"/>
      <c r="QRK587" s="285"/>
      <c r="QRL587" s="285"/>
      <c r="QRM587" s="285"/>
      <c r="QRN587" s="285"/>
      <c r="QRO587" s="285"/>
      <c r="QRP587" s="285"/>
      <c r="QRQ587" s="285"/>
      <c r="QRR587" s="285"/>
      <c r="QRS587" s="285"/>
      <c r="QRT587" s="285"/>
      <c r="QRU587" s="285"/>
      <c r="QRV587" s="285"/>
      <c r="QRW587" s="285"/>
      <c r="QRX587" s="285"/>
      <c r="QRY587" s="285"/>
      <c r="QRZ587" s="285"/>
      <c r="QSA587" s="285"/>
      <c r="QSB587" s="285"/>
      <c r="QSC587" s="285"/>
      <c r="QSD587" s="285"/>
      <c r="QSE587" s="285"/>
      <c r="QSF587" s="285"/>
      <c r="QSG587" s="285"/>
      <c r="QSH587" s="285"/>
      <c r="QSI587" s="285"/>
      <c r="QSJ587" s="285"/>
      <c r="QSK587" s="285"/>
      <c r="QSL587" s="285"/>
      <c r="QSM587" s="285"/>
      <c r="QSN587" s="285"/>
      <c r="QSO587" s="285"/>
      <c r="QSP587" s="285"/>
      <c r="QSQ587" s="285"/>
      <c r="QSR587" s="285"/>
      <c r="QSS587" s="285"/>
      <c r="QST587" s="285"/>
      <c r="QSU587" s="285"/>
      <c r="QSV587" s="285"/>
      <c r="QSW587" s="285"/>
      <c r="QSX587" s="285"/>
      <c r="QSY587" s="285"/>
      <c r="QSZ587" s="285"/>
      <c r="QTA587" s="285"/>
      <c r="QTB587" s="285"/>
      <c r="QTC587" s="285"/>
      <c r="QTD587" s="285"/>
      <c r="QTE587" s="285"/>
      <c r="QTF587" s="285"/>
      <c r="QTG587" s="285"/>
      <c r="QTH587" s="285"/>
      <c r="QTI587" s="285"/>
      <c r="QTJ587" s="285"/>
      <c r="QTK587" s="285"/>
      <c r="QTL587" s="285"/>
      <c r="QTM587" s="285"/>
      <c r="QTN587" s="285"/>
      <c r="QTO587" s="285"/>
      <c r="QTP587" s="285"/>
      <c r="QTQ587" s="285"/>
      <c r="QTR587" s="285"/>
      <c r="QTS587" s="285"/>
      <c r="QTT587" s="285"/>
      <c r="QTU587" s="285"/>
      <c r="QTV587" s="285"/>
      <c r="QTW587" s="285"/>
      <c r="QTX587" s="285"/>
      <c r="QTY587" s="285"/>
      <c r="QTZ587" s="285"/>
      <c r="QUA587" s="285"/>
      <c r="QUB587" s="285"/>
      <c r="QUC587" s="285"/>
      <c r="QUD587" s="285"/>
      <c r="QUE587" s="285"/>
      <c r="QUF587" s="285"/>
      <c r="QUG587" s="285"/>
      <c r="QUH587" s="285"/>
      <c r="QUI587" s="285"/>
      <c r="QUJ587" s="285"/>
      <c r="QUK587" s="285"/>
      <c r="QUL587" s="285"/>
      <c r="QUM587" s="285"/>
      <c r="QUN587" s="285"/>
      <c r="QUO587" s="285"/>
      <c r="QUP587" s="285"/>
      <c r="QUQ587" s="285"/>
      <c r="QUR587" s="285"/>
      <c r="QUS587" s="285"/>
      <c r="QUT587" s="285"/>
      <c r="QUU587" s="285"/>
      <c r="QUV587" s="285"/>
      <c r="QUW587" s="285"/>
      <c r="QUX587" s="285"/>
      <c r="QUY587" s="285"/>
      <c r="QUZ587" s="285"/>
      <c r="QVA587" s="285"/>
      <c r="QVB587" s="285"/>
      <c r="QVC587" s="285"/>
      <c r="QVD587" s="285"/>
      <c r="QVE587" s="285"/>
      <c r="QVF587" s="285"/>
      <c r="QVG587" s="285"/>
      <c r="QVH587" s="285"/>
      <c r="QVI587" s="285"/>
      <c r="QVJ587" s="285"/>
      <c r="QVK587" s="285"/>
      <c r="QVL587" s="285"/>
      <c r="QVM587" s="285"/>
      <c r="QVN587" s="285"/>
      <c r="QVO587" s="285"/>
      <c r="QVP587" s="285"/>
      <c r="QVQ587" s="285"/>
      <c r="QVR587" s="285"/>
      <c r="QVS587" s="285"/>
      <c r="QVT587" s="285"/>
      <c r="QVU587" s="285"/>
      <c r="QVV587" s="285"/>
      <c r="QVW587" s="285"/>
      <c r="QVX587" s="285"/>
      <c r="QVY587" s="285"/>
      <c r="QVZ587" s="285"/>
      <c r="QWA587" s="285"/>
      <c r="QWB587" s="285"/>
      <c r="QWC587" s="285"/>
      <c r="QWD587" s="285"/>
      <c r="QWE587" s="285"/>
      <c r="QWF587" s="285"/>
      <c r="QWG587" s="285"/>
      <c r="QWH587" s="285"/>
      <c r="QWI587" s="285"/>
      <c r="QWJ587" s="285"/>
      <c r="QWK587" s="285"/>
      <c r="QWL587" s="285"/>
      <c r="QWM587" s="285"/>
      <c r="QWN587" s="285"/>
      <c r="QWO587" s="285"/>
      <c r="QWP587" s="285"/>
      <c r="QWQ587" s="285"/>
      <c r="QWR587" s="285"/>
      <c r="QWS587" s="285"/>
      <c r="QWT587" s="285"/>
      <c r="QWU587" s="285"/>
      <c r="QWV587" s="285"/>
      <c r="QWW587" s="285"/>
      <c r="QWX587" s="285"/>
      <c r="QWY587" s="285"/>
      <c r="QWZ587" s="285"/>
      <c r="QXA587" s="285"/>
      <c r="QXB587" s="285"/>
      <c r="QXC587" s="285"/>
      <c r="QXD587" s="285"/>
      <c r="QXE587" s="285"/>
      <c r="QXF587" s="285"/>
      <c r="QXG587" s="285"/>
      <c r="QXH587" s="285"/>
      <c r="QXI587" s="285"/>
      <c r="QXJ587" s="285"/>
      <c r="QXK587" s="285"/>
      <c r="QXL587" s="285"/>
      <c r="QXM587" s="285"/>
      <c r="QXN587" s="285"/>
      <c r="QXO587" s="285"/>
      <c r="QXP587" s="285"/>
      <c r="QXQ587" s="285"/>
      <c r="QXR587" s="285"/>
      <c r="QXS587" s="285"/>
      <c r="QXT587" s="285"/>
      <c r="QXU587" s="285"/>
      <c r="QXV587" s="285"/>
      <c r="QXW587" s="285"/>
      <c r="QXX587" s="285"/>
      <c r="QXY587" s="285"/>
      <c r="QXZ587" s="285"/>
      <c r="QYA587" s="285"/>
      <c r="QYB587" s="285"/>
      <c r="QYC587" s="285"/>
      <c r="QYD587" s="285"/>
      <c r="QYE587" s="285"/>
      <c r="QYF587" s="285"/>
      <c r="QYG587" s="285"/>
      <c r="QYH587" s="285"/>
      <c r="QYI587" s="285"/>
      <c r="QYJ587" s="285"/>
      <c r="QYK587" s="285"/>
      <c r="QYL587" s="285"/>
      <c r="QYM587" s="285"/>
      <c r="QYN587" s="285"/>
      <c r="QYO587" s="285"/>
      <c r="QYP587" s="285"/>
      <c r="QYQ587" s="285"/>
      <c r="QYR587" s="285"/>
      <c r="QYS587" s="285"/>
      <c r="QYT587" s="285"/>
      <c r="QYU587" s="285"/>
      <c r="QYV587" s="285"/>
      <c r="QYW587" s="285"/>
      <c r="QYX587" s="285"/>
      <c r="QYY587" s="285"/>
      <c r="QYZ587" s="285"/>
      <c r="QZA587" s="285"/>
      <c r="QZB587" s="285"/>
      <c r="QZC587" s="285"/>
      <c r="QZD587" s="285"/>
      <c r="QZE587" s="285"/>
      <c r="QZF587" s="285"/>
      <c r="QZG587" s="285"/>
      <c r="QZH587" s="285"/>
      <c r="QZI587" s="285"/>
      <c r="QZJ587" s="285"/>
      <c r="QZK587" s="285"/>
      <c r="QZL587" s="285"/>
      <c r="QZM587" s="285"/>
      <c r="QZN587" s="285"/>
      <c r="QZO587" s="285"/>
      <c r="QZP587" s="285"/>
      <c r="QZQ587" s="285"/>
      <c r="QZR587" s="285"/>
      <c r="QZS587" s="285"/>
      <c r="QZT587" s="285"/>
      <c r="QZU587" s="285"/>
      <c r="QZV587" s="285"/>
      <c r="QZW587" s="285"/>
      <c r="QZX587" s="285"/>
      <c r="QZY587" s="285"/>
      <c r="QZZ587" s="285"/>
      <c r="RAA587" s="285"/>
      <c r="RAB587" s="285"/>
      <c r="RAC587" s="285"/>
      <c r="RAD587" s="285"/>
      <c r="RAE587" s="285"/>
      <c r="RAF587" s="285"/>
      <c r="RAG587" s="285"/>
      <c r="RAH587" s="285"/>
      <c r="RAI587" s="285"/>
      <c r="RAJ587" s="285"/>
      <c r="RAK587" s="285"/>
      <c r="RAL587" s="285"/>
      <c r="RAM587" s="285"/>
      <c r="RAN587" s="285"/>
      <c r="RAO587" s="285"/>
      <c r="RAP587" s="285"/>
      <c r="RAQ587" s="285"/>
      <c r="RAR587" s="285"/>
      <c r="RAS587" s="285"/>
      <c r="RAT587" s="285"/>
      <c r="RAU587" s="285"/>
      <c r="RAV587" s="285"/>
      <c r="RAW587" s="285"/>
      <c r="RAX587" s="285"/>
      <c r="RAY587" s="285"/>
      <c r="RAZ587" s="285"/>
      <c r="RBA587" s="285"/>
      <c r="RBB587" s="285"/>
      <c r="RBC587" s="285"/>
      <c r="RBD587" s="285"/>
      <c r="RBE587" s="285"/>
      <c r="RBF587" s="285"/>
      <c r="RBG587" s="285"/>
      <c r="RBH587" s="285"/>
      <c r="RBI587" s="285"/>
      <c r="RBJ587" s="285"/>
      <c r="RBK587" s="285"/>
      <c r="RBL587" s="285"/>
      <c r="RBM587" s="285"/>
      <c r="RBN587" s="285"/>
      <c r="RBO587" s="285"/>
      <c r="RBP587" s="285"/>
      <c r="RBQ587" s="285"/>
      <c r="RBR587" s="285"/>
      <c r="RBS587" s="285"/>
      <c r="RBT587" s="285"/>
      <c r="RBU587" s="285"/>
      <c r="RBV587" s="285"/>
      <c r="RBW587" s="285"/>
      <c r="RBX587" s="285"/>
      <c r="RBY587" s="285"/>
      <c r="RBZ587" s="285"/>
      <c r="RCA587" s="285"/>
      <c r="RCB587" s="285"/>
      <c r="RCC587" s="285"/>
      <c r="RCD587" s="285"/>
      <c r="RCE587" s="285"/>
      <c r="RCF587" s="285"/>
      <c r="RCG587" s="285"/>
      <c r="RCH587" s="285"/>
      <c r="RCI587" s="285"/>
      <c r="RCJ587" s="285"/>
      <c r="RCK587" s="285"/>
      <c r="RCL587" s="285"/>
      <c r="RCM587" s="285"/>
      <c r="RCN587" s="285"/>
      <c r="RCO587" s="285"/>
      <c r="RCP587" s="285"/>
      <c r="RCQ587" s="285"/>
      <c r="RCR587" s="285"/>
      <c r="RCS587" s="285"/>
      <c r="RCT587" s="285"/>
      <c r="RCU587" s="285"/>
      <c r="RCV587" s="285"/>
      <c r="RCW587" s="285"/>
      <c r="RCX587" s="285"/>
      <c r="RCY587" s="285"/>
      <c r="RCZ587" s="285"/>
      <c r="RDA587" s="285"/>
      <c r="RDB587" s="285"/>
      <c r="RDC587" s="285"/>
      <c r="RDD587" s="285"/>
      <c r="RDE587" s="285"/>
      <c r="RDF587" s="285"/>
      <c r="RDG587" s="285"/>
      <c r="RDH587" s="285"/>
      <c r="RDI587" s="285"/>
      <c r="RDJ587" s="285"/>
      <c r="RDK587" s="285"/>
      <c r="RDL587" s="285"/>
      <c r="RDM587" s="285"/>
      <c r="RDN587" s="285"/>
      <c r="RDO587" s="285"/>
      <c r="RDP587" s="285"/>
      <c r="RDQ587" s="285"/>
      <c r="RDR587" s="285"/>
      <c r="RDS587" s="285"/>
      <c r="RDT587" s="285"/>
      <c r="RDU587" s="285"/>
      <c r="RDV587" s="285"/>
      <c r="RDW587" s="285"/>
      <c r="RDX587" s="285"/>
      <c r="RDY587" s="285"/>
      <c r="RDZ587" s="285"/>
      <c r="REA587" s="285"/>
      <c r="REB587" s="285"/>
      <c r="REC587" s="285"/>
      <c r="RED587" s="285"/>
      <c r="REE587" s="285"/>
      <c r="REF587" s="285"/>
      <c r="REG587" s="285"/>
      <c r="REH587" s="285"/>
      <c r="REI587" s="285"/>
      <c r="REJ587" s="285"/>
      <c r="REK587" s="285"/>
      <c r="REL587" s="285"/>
      <c r="REM587" s="285"/>
      <c r="REN587" s="285"/>
      <c r="REO587" s="285"/>
      <c r="REP587" s="285"/>
      <c r="REQ587" s="285"/>
      <c r="RER587" s="285"/>
      <c r="RES587" s="285"/>
      <c r="RET587" s="285"/>
      <c r="REU587" s="285"/>
      <c r="REV587" s="285"/>
      <c r="REW587" s="285"/>
      <c r="REX587" s="285"/>
      <c r="REY587" s="285"/>
      <c r="REZ587" s="285"/>
      <c r="RFA587" s="285"/>
      <c r="RFB587" s="285"/>
      <c r="RFC587" s="285"/>
      <c r="RFD587" s="285"/>
      <c r="RFE587" s="285"/>
      <c r="RFF587" s="285"/>
      <c r="RFG587" s="285"/>
      <c r="RFH587" s="285"/>
      <c r="RFI587" s="285"/>
      <c r="RFJ587" s="285"/>
      <c r="RFK587" s="285"/>
      <c r="RFL587" s="285"/>
      <c r="RFM587" s="285"/>
      <c r="RFN587" s="285"/>
      <c r="RFO587" s="285"/>
      <c r="RFP587" s="285"/>
      <c r="RFQ587" s="285"/>
      <c r="RFR587" s="285"/>
      <c r="RFS587" s="285"/>
      <c r="RFT587" s="285"/>
      <c r="RFU587" s="285"/>
      <c r="RFV587" s="285"/>
      <c r="RFW587" s="285"/>
      <c r="RFX587" s="285"/>
      <c r="RFY587" s="285"/>
      <c r="RFZ587" s="285"/>
      <c r="RGA587" s="285"/>
      <c r="RGB587" s="285"/>
      <c r="RGC587" s="285"/>
      <c r="RGD587" s="285"/>
      <c r="RGE587" s="285"/>
      <c r="RGF587" s="285"/>
      <c r="RGG587" s="285"/>
      <c r="RGH587" s="285"/>
      <c r="RGI587" s="285"/>
      <c r="RGJ587" s="285"/>
      <c r="RGK587" s="285"/>
      <c r="RGL587" s="285"/>
      <c r="RGM587" s="285"/>
      <c r="RGN587" s="285"/>
      <c r="RGO587" s="285"/>
      <c r="RGP587" s="285"/>
      <c r="RGQ587" s="285"/>
      <c r="RGR587" s="285"/>
      <c r="RGS587" s="285"/>
      <c r="RGT587" s="285"/>
      <c r="RGU587" s="285"/>
      <c r="RGV587" s="285"/>
      <c r="RGW587" s="285"/>
      <c r="RGX587" s="285"/>
      <c r="RGY587" s="285"/>
      <c r="RGZ587" s="285"/>
      <c r="RHA587" s="285"/>
      <c r="RHB587" s="285"/>
      <c r="RHC587" s="285"/>
      <c r="RHD587" s="285"/>
      <c r="RHE587" s="285"/>
      <c r="RHF587" s="285"/>
      <c r="RHG587" s="285"/>
      <c r="RHH587" s="285"/>
      <c r="RHI587" s="285"/>
      <c r="RHJ587" s="285"/>
      <c r="RHK587" s="285"/>
      <c r="RHL587" s="285"/>
      <c r="RHM587" s="285"/>
      <c r="RHN587" s="285"/>
      <c r="RHO587" s="285"/>
      <c r="RHP587" s="285"/>
      <c r="RHQ587" s="285"/>
      <c r="RHR587" s="285"/>
      <c r="RHS587" s="285"/>
      <c r="RHT587" s="285"/>
      <c r="RHU587" s="285"/>
      <c r="RHV587" s="285"/>
      <c r="RHW587" s="285"/>
      <c r="RHX587" s="285"/>
      <c r="RHY587" s="285"/>
      <c r="RHZ587" s="285"/>
      <c r="RIA587" s="285"/>
      <c r="RIB587" s="285"/>
      <c r="RIC587" s="285"/>
      <c r="RID587" s="285"/>
      <c r="RIE587" s="285"/>
      <c r="RIF587" s="285"/>
      <c r="RIG587" s="285"/>
      <c r="RIH587" s="285"/>
      <c r="RII587" s="285"/>
      <c r="RIJ587" s="285"/>
      <c r="RIK587" s="285"/>
      <c r="RIL587" s="285"/>
      <c r="RIM587" s="285"/>
      <c r="RIN587" s="285"/>
      <c r="RIO587" s="285"/>
      <c r="RIP587" s="285"/>
      <c r="RIQ587" s="285"/>
      <c r="RIR587" s="285"/>
      <c r="RIS587" s="285"/>
      <c r="RIT587" s="285"/>
      <c r="RIU587" s="285"/>
      <c r="RIV587" s="285"/>
      <c r="RIW587" s="285"/>
      <c r="RIX587" s="285"/>
      <c r="RIY587" s="285"/>
      <c r="RIZ587" s="285"/>
      <c r="RJA587" s="285"/>
      <c r="RJB587" s="285"/>
      <c r="RJC587" s="285"/>
      <c r="RJD587" s="285"/>
      <c r="RJE587" s="285"/>
      <c r="RJF587" s="285"/>
      <c r="RJG587" s="285"/>
      <c r="RJH587" s="285"/>
      <c r="RJI587" s="285"/>
      <c r="RJJ587" s="285"/>
      <c r="RJK587" s="285"/>
      <c r="RJL587" s="285"/>
      <c r="RJM587" s="285"/>
      <c r="RJN587" s="285"/>
      <c r="RJO587" s="285"/>
      <c r="RJP587" s="285"/>
      <c r="RJQ587" s="285"/>
      <c r="RJR587" s="285"/>
      <c r="RJS587" s="285"/>
      <c r="RJT587" s="285"/>
      <c r="RJU587" s="285"/>
      <c r="RJV587" s="285"/>
      <c r="RJW587" s="285"/>
      <c r="RJX587" s="285"/>
      <c r="RJY587" s="285"/>
      <c r="RJZ587" s="285"/>
      <c r="RKA587" s="285"/>
      <c r="RKB587" s="285"/>
      <c r="RKC587" s="285"/>
      <c r="RKD587" s="285"/>
      <c r="RKE587" s="285"/>
      <c r="RKF587" s="285"/>
      <c r="RKG587" s="285"/>
      <c r="RKH587" s="285"/>
      <c r="RKI587" s="285"/>
      <c r="RKJ587" s="285"/>
      <c r="RKK587" s="285"/>
      <c r="RKL587" s="285"/>
      <c r="RKM587" s="285"/>
      <c r="RKN587" s="285"/>
      <c r="RKO587" s="285"/>
      <c r="RKP587" s="285"/>
      <c r="RKQ587" s="285"/>
      <c r="RKR587" s="285"/>
      <c r="RKS587" s="285"/>
      <c r="RKT587" s="285"/>
      <c r="RKU587" s="285"/>
      <c r="RKV587" s="285"/>
      <c r="RKW587" s="285"/>
      <c r="RKX587" s="285"/>
      <c r="RKY587" s="285"/>
      <c r="RKZ587" s="285"/>
      <c r="RLA587" s="285"/>
      <c r="RLB587" s="285"/>
      <c r="RLC587" s="285"/>
      <c r="RLD587" s="285"/>
      <c r="RLE587" s="285"/>
      <c r="RLF587" s="285"/>
      <c r="RLG587" s="285"/>
      <c r="RLH587" s="285"/>
      <c r="RLI587" s="285"/>
      <c r="RLJ587" s="285"/>
      <c r="RLK587" s="285"/>
      <c r="RLL587" s="285"/>
      <c r="RLM587" s="285"/>
      <c r="RLN587" s="285"/>
      <c r="RLO587" s="285"/>
      <c r="RLP587" s="285"/>
      <c r="RLQ587" s="285"/>
      <c r="RLR587" s="285"/>
      <c r="RLS587" s="285"/>
      <c r="RLT587" s="285"/>
      <c r="RLU587" s="285"/>
      <c r="RLV587" s="285"/>
      <c r="RLW587" s="285"/>
      <c r="RLX587" s="285"/>
      <c r="RLY587" s="285"/>
      <c r="RLZ587" s="285"/>
      <c r="RMA587" s="285"/>
      <c r="RMB587" s="285"/>
      <c r="RMC587" s="285"/>
      <c r="RMD587" s="285"/>
      <c r="RME587" s="285"/>
      <c r="RMF587" s="285"/>
      <c r="RMG587" s="285"/>
      <c r="RMH587" s="285"/>
      <c r="RMI587" s="285"/>
      <c r="RMJ587" s="285"/>
      <c r="RMK587" s="285"/>
      <c r="RML587" s="285"/>
      <c r="RMM587" s="285"/>
      <c r="RMN587" s="285"/>
      <c r="RMO587" s="285"/>
      <c r="RMP587" s="285"/>
      <c r="RMQ587" s="285"/>
      <c r="RMR587" s="285"/>
      <c r="RMS587" s="285"/>
      <c r="RMT587" s="285"/>
      <c r="RMU587" s="285"/>
      <c r="RMV587" s="285"/>
      <c r="RMW587" s="285"/>
      <c r="RMX587" s="285"/>
      <c r="RMY587" s="285"/>
      <c r="RMZ587" s="285"/>
      <c r="RNA587" s="285"/>
      <c r="RNB587" s="285"/>
      <c r="RNC587" s="285"/>
      <c r="RND587" s="285"/>
      <c r="RNE587" s="285"/>
      <c r="RNF587" s="285"/>
      <c r="RNG587" s="285"/>
      <c r="RNH587" s="285"/>
      <c r="RNI587" s="285"/>
      <c r="RNJ587" s="285"/>
      <c r="RNK587" s="285"/>
      <c r="RNL587" s="285"/>
      <c r="RNM587" s="285"/>
      <c r="RNN587" s="285"/>
      <c r="RNO587" s="285"/>
      <c r="RNP587" s="285"/>
      <c r="RNQ587" s="285"/>
      <c r="RNR587" s="285"/>
      <c r="RNS587" s="285"/>
      <c r="RNT587" s="285"/>
      <c r="RNU587" s="285"/>
      <c r="RNV587" s="285"/>
      <c r="RNW587" s="285"/>
      <c r="RNX587" s="285"/>
      <c r="RNY587" s="285"/>
      <c r="RNZ587" s="285"/>
      <c r="ROA587" s="285"/>
      <c r="ROB587" s="285"/>
      <c r="ROC587" s="285"/>
      <c r="ROD587" s="285"/>
      <c r="ROE587" s="285"/>
      <c r="ROF587" s="285"/>
      <c r="ROG587" s="285"/>
      <c r="ROH587" s="285"/>
      <c r="ROI587" s="285"/>
      <c r="ROJ587" s="285"/>
      <c r="ROK587" s="285"/>
      <c r="ROL587" s="285"/>
      <c r="ROM587" s="285"/>
      <c r="RON587" s="285"/>
      <c r="ROO587" s="285"/>
      <c r="ROP587" s="285"/>
      <c r="ROQ587" s="285"/>
      <c r="ROR587" s="285"/>
      <c r="ROS587" s="285"/>
      <c r="ROT587" s="285"/>
      <c r="ROU587" s="285"/>
      <c r="ROV587" s="285"/>
      <c r="ROW587" s="285"/>
      <c r="ROX587" s="285"/>
      <c r="ROY587" s="285"/>
      <c r="ROZ587" s="285"/>
      <c r="RPA587" s="285"/>
      <c r="RPB587" s="285"/>
      <c r="RPC587" s="285"/>
      <c r="RPD587" s="285"/>
      <c r="RPE587" s="285"/>
      <c r="RPF587" s="285"/>
      <c r="RPG587" s="285"/>
      <c r="RPH587" s="285"/>
      <c r="RPI587" s="285"/>
      <c r="RPJ587" s="285"/>
      <c r="RPK587" s="285"/>
      <c r="RPL587" s="285"/>
      <c r="RPM587" s="285"/>
      <c r="RPN587" s="285"/>
      <c r="RPO587" s="285"/>
      <c r="RPP587" s="285"/>
      <c r="RPQ587" s="285"/>
      <c r="RPR587" s="285"/>
      <c r="RPS587" s="285"/>
      <c r="RPT587" s="285"/>
      <c r="RPU587" s="285"/>
      <c r="RPV587" s="285"/>
      <c r="RPW587" s="285"/>
      <c r="RPX587" s="285"/>
      <c r="RPY587" s="285"/>
      <c r="RPZ587" s="285"/>
      <c r="RQA587" s="285"/>
      <c r="RQB587" s="285"/>
      <c r="RQC587" s="285"/>
      <c r="RQD587" s="285"/>
      <c r="RQE587" s="285"/>
      <c r="RQF587" s="285"/>
      <c r="RQG587" s="285"/>
      <c r="RQH587" s="285"/>
      <c r="RQI587" s="285"/>
      <c r="RQJ587" s="285"/>
      <c r="RQK587" s="285"/>
      <c r="RQL587" s="285"/>
      <c r="RQM587" s="285"/>
      <c r="RQN587" s="285"/>
      <c r="RQO587" s="285"/>
      <c r="RQP587" s="285"/>
      <c r="RQQ587" s="285"/>
      <c r="RQR587" s="285"/>
      <c r="RQS587" s="285"/>
      <c r="RQT587" s="285"/>
      <c r="RQU587" s="285"/>
      <c r="RQV587" s="285"/>
      <c r="RQW587" s="285"/>
      <c r="RQX587" s="285"/>
      <c r="RQY587" s="285"/>
      <c r="RQZ587" s="285"/>
      <c r="RRA587" s="285"/>
      <c r="RRB587" s="285"/>
      <c r="RRC587" s="285"/>
      <c r="RRD587" s="285"/>
      <c r="RRE587" s="285"/>
      <c r="RRF587" s="285"/>
      <c r="RRG587" s="285"/>
      <c r="RRH587" s="285"/>
      <c r="RRI587" s="285"/>
      <c r="RRJ587" s="285"/>
      <c r="RRK587" s="285"/>
      <c r="RRL587" s="285"/>
      <c r="RRM587" s="285"/>
      <c r="RRN587" s="285"/>
      <c r="RRO587" s="285"/>
      <c r="RRP587" s="285"/>
      <c r="RRQ587" s="285"/>
      <c r="RRR587" s="285"/>
      <c r="RRS587" s="285"/>
      <c r="RRT587" s="285"/>
      <c r="RRU587" s="285"/>
      <c r="RRV587" s="285"/>
      <c r="RRW587" s="285"/>
      <c r="RRX587" s="285"/>
      <c r="RRY587" s="285"/>
      <c r="RRZ587" s="285"/>
      <c r="RSA587" s="285"/>
      <c r="RSB587" s="285"/>
      <c r="RSC587" s="285"/>
      <c r="RSD587" s="285"/>
      <c r="RSE587" s="285"/>
      <c r="RSF587" s="285"/>
      <c r="RSG587" s="285"/>
      <c r="RSH587" s="285"/>
      <c r="RSI587" s="285"/>
      <c r="RSJ587" s="285"/>
      <c r="RSK587" s="285"/>
      <c r="RSL587" s="285"/>
      <c r="RSM587" s="285"/>
      <c r="RSN587" s="285"/>
      <c r="RSO587" s="285"/>
      <c r="RSP587" s="285"/>
      <c r="RSQ587" s="285"/>
      <c r="RSR587" s="285"/>
      <c r="RSS587" s="285"/>
      <c r="RST587" s="285"/>
      <c r="RSU587" s="285"/>
      <c r="RSV587" s="285"/>
      <c r="RSW587" s="285"/>
      <c r="RSX587" s="285"/>
      <c r="RSY587" s="285"/>
      <c r="RSZ587" s="285"/>
      <c r="RTA587" s="285"/>
      <c r="RTB587" s="285"/>
      <c r="RTC587" s="285"/>
      <c r="RTD587" s="285"/>
      <c r="RTE587" s="285"/>
      <c r="RTF587" s="285"/>
      <c r="RTG587" s="285"/>
      <c r="RTH587" s="285"/>
      <c r="RTI587" s="285"/>
      <c r="RTJ587" s="285"/>
      <c r="RTK587" s="285"/>
      <c r="RTL587" s="285"/>
      <c r="RTM587" s="285"/>
      <c r="RTN587" s="285"/>
      <c r="RTO587" s="285"/>
      <c r="RTP587" s="285"/>
      <c r="RTQ587" s="285"/>
      <c r="RTR587" s="285"/>
      <c r="RTS587" s="285"/>
      <c r="RTT587" s="285"/>
      <c r="RTU587" s="285"/>
      <c r="RTV587" s="285"/>
      <c r="RTW587" s="285"/>
      <c r="RTX587" s="285"/>
      <c r="RTY587" s="285"/>
      <c r="RTZ587" s="285"/>
      <c r="RUA587" s="285"/>
      <c r="RUB587" s="285"/>
      <c r="RUC587" s="285"/>
      <c r="RUD587" s="285"/>
      <c r="RUE587" s="285"/>
      <c r="RUF587" s="285"/>
      <c r="RUG587" s="285"/>
      <c r="RUH587" s="285"/>
      <c r="RUI587" s="285"/>
      <c r="RUJ587" s="285"/>
      <c r="RUK587" s="285"/>
      <c r="RUL587" s="285"/>
      <c r="RUM587" s="285"/>
      <c r="RUN587" s="285"/>
      <c r="RUO587" s="285"/>
      <c r="RUP587" s="285"/>
      <c r="RUQ587" s="285"/>
      <c r="RUR587" s="285"/>
      <c r="RUS587" s="285"/>
      <c r="RUT587" s="285"/>
      <c r="RUU587" s="285"/>
      <c r="RUV587" s="285"/>
      <c r="RUW587" s="285"/>
      <c r="RUX587" s="285"/>
      <c r="RUY587" s="285"/>
      <c r="RUZ587" s="285"/>
      <c r="RVA587" s="285"/>
      <c r="RVB587" s="285"/>
      <c r="RVC587" s="285"/>
      <c r="RVD587" s="285"/>
      <c r="RVE587" s="285"/>
      <c r="RVF587" s="285"/>
      <c r="RVG587" s="285"/>
      <c r="RVH587" s="285"/>
      <c r="RVI587" s="285"/>
      <c r="RVJ587" s="285"/>
      <c r="RVK587" s="285"/>
      <c r="RVL587" s="285"/>
      <c r="RVM587" s="285"/>
      <c r="RVN587" s="285"/>
      <c r="RVO587" s="285"/>
      <c r="RVP587" s="285"/>
      <c r="RVQ587" s="285"/>
      <c r="RVR587" s="285"/>
      <c r="RVS587" s="285"/>
      <c r="RVT587" s="285"/>
      <c r="RVU587" s="285"/>
      <c r="RVV587" s="285"/>
      <c r="RVW587" s="285"/>
      <c r="RVX587" s="285"/>
      <c r="RVY587" s="285"/>
      <c r="RVZ587" s="285"/>
      <c r="RWA587" s="285"/>
      <c r="RWB587" s="285"/>
      <c r="RWC587" s="285"/>
      <c r="RWD587" s="285"/>
      <c r="RWE587" s="285"/>
      <c r="RWF587" s="285"/>
      <c r="RWG587" s="285"/>
      <c r="RWH587" s="285"/>
      <c r="RWI587" s="285"/>
      <c r="RWJ587" s="285"/>
      <c r="RWK587" s="285"/>
      <c r="RWL587" s="285"/>
      <c r="RWM587" s="285"/>
      <c r="RWN587" s="285"/>
      <c r="RWO587" s="285"/>
      <c r="RWP587" s="285"/>
      <c r="RWQ587" s="285"/>
      <c r="RWR587" s="285"/>
      <c r="RWS587" s="285"/>
      <c r="RWT587" s="285"/>
      <c r="RWU587" s="285"/>
      <c r="RWV587" s="285"/>
      <c r="RWW587" s="285"/>
      <c r="RWX587" s="285"/>
      <c r="RWY587" s="285"/>
      <c r="RWZ587" s="285"/>
      <c r="RXA587" s="285"/>
      <c r="RXB587" s="285"/>
      <c r="RXC587" s="285"/>
      <c r="RXD587" s="285"/>
      <c r="RXE587" s="285"/>
      <c r="RXF587" s="285"/>
      <c r="RXG587" s="285"/>
      <c r="RXH587" s="285"/>
      <c r="RXI587" s="285"/>
      <c r="RXJ587" s="285"/>
      <c r="RXK587" s="285"/>
      <c r="RXL587" s="285"/>
      <c r="RXM587" s="285"/>
      <c r="RXN587" s="285"/>
      <c r="RXO587" s="285"/>
      <c r="RXP587" s="285"/>
      <c r="RXQ587" s="285"/>
      <c r="RXR587" s="285"/>
      <c r="RXS587" s="285"/>
      <c r="RXT587" s="285"/>
      <c r="RXU587" s="285"/>
      <c r="RXV587" s="285"/>
      <c r="RXW587" s="285"/>
      <c r="RXX587" s="285"/>
      <c r="RXY587" s="285"/>
      <c r="RXZ587" s="285"/>
      <c r="RYA587" s="285"/>
      <c r="RYB587" s="285"/>
      <c r="RYC587" s="285"/>
      <c r="RYD587" s="285"/>
      <c r="RYE587" s="285"/>
      <c r="RYF587" s="285"/>
      <c r="RYG587" s="285"/>
      <c r="RYH587" s="285"/>
      <c r="RYI587" s="285"/>
      <c r="RYJ587" s="285"/>
      <c r="RYK587" s="285"/>
      <c r="RYL587" s="285"/>
      <c r="RYM587" s="285"/>
      <c r="RYN587" s="285"/>
      <c r="RYO587" s="285"/>
      <c r="RYP587" s="285"/>
      <c r="RYQ587" s="285"/>
      <c r="RYR587" s="285"/>
      <c r="RYS587" s="285"/>
      <c r="RYT587" s="285"/>
      <c r="RYU587" s="285"/>
      <c r="RYV587" s="285"/>
      <c r="RYW587" s="285"/>
      <c r="RYX587" s="285"/>
      <c r="RYY587" s="285"/>
      <c r="RYZ587" s="285"/>
      <c r="RZA587" s="285"/>
      <c r="RZB587" s="285"/>
      <c r="RZC587" s="285"/>
      <c r="RZD587" s="285"/>
      <c r="RZE587" s="285"/>
      <c r="RZF587" s="285"/>
      <c r="RZG587" s="285"/>
      <c r="RZH587" s="285"/>
      <c r="RZI587" s="285"/>
      <c r="RZJ587" s="285"/>
      <c r="RZK587" s="285"/>
      <c r="RZL587" s="285"/>
      <c r="RZM587" s="285"/>
      <c r="RZN587" s="285"/>
      <c r="RZO587" s="285"/>
      <c r="RZP587" s="285"/>
      <c r="RZQ587" s="285"/>
      <c r="RZR587" s="285"/>
      <c r="RZS587" s="285"/>
      <c r="RZT587" s="285"/>
      <c r="RZU587" s="285"/>
      <c r="RZV587" s="285"/>
      <c r="RZW587" s="285"/>
      <c r="RZX587" s="285"/>
      <c r="RZY587" s="285"/>
      <c r="RZZ587" s="285"/>
      <c r="SAA587" s="285"/>
      <c r="SAB587" s="285"/>
      <c r="SAC587" s="285"/>
      <c r="SAD587" s="285"/>
      <c r="SAE587" s="285"/>
      <c r="SAF587" s="285"/>
      <c r="SAG587" s="285"/>
      <c r="SAH587" s="285"/>
      <c r="SAI587" s="285"/>
      <c r="SAJ587" s="285"/>
      <c r="SAK587" s="285"/>
      <c r="SAL587" s="285"/>
      <c r="SAM587" s="285"/>
      <c r="SAN587" s="285"/>
      <c r="SAO587" s="285"/>
      <c r="SAP587" s="285"/>
      <c r="SAQ587" s="285"/>
      <c r="SAR587" s="285"/>
      <c r="SAS587" s="285"/>
      <c r="SAT587" s="285"/>
      <c r="SAU587" s="285"/>
      <c r="SAV587" s="285"/>
      <c r="SAW587" s="285"/>
      <c r="SAX587" s="285"/>
      <c r="SAY587" s="285"/>
      <c r="SAZ587" s="285"/>
      <c r="SBA587" s="285"/>
      <c r="SBB587" s="285"/>
      <c r="SBC587" s="285"/>
      <c r="SBD587" s="285"/>
      <c r="SBE587" s="285"/>
      <c r="SBF587" s="285"/>
      <c r="SBG587" s="285"/>
      <c r="SBH587" s="285"/>
      <c r="SBI587" s="285"/>
      <c r="SBJ587" s="285"/>
      <c r="SBK587" s="285"/>
      <c r="SBL587" s="285"/>
      <c r="SBM587" s="285"/>
      <c r="SBN587" s="285"/>
      <c r="SBO587" s="285"/>
      <c r="SBP587" s="285"/>
      <c r="SBQ587" s="285"/>
      <c r="SBR587" s="285"/>
      <c r="SBS587" s="285"/>
      <c r="SBT587" s="285"/>
      <c r="SBU587" s="285"/>
      <c r="SBV587" s="285"/>
      <c r="SBW587" s="285"/>
      <c r="SBX587" s="285"/>
      <c r="SBY587" s="285"/>
      <c r="SBZ587" s="285"/>
      <c r="SCA587" s="285"/>
      <c r="SCB587" s="285"/>
      <c r="SCC587" s="285"/>
      <c r="SCD587" s="285"/>
      <c r="SCE587" s="285"/>
      <c r="SCF587" s="285"/>
      <c r="SCG587" s="285"/>
      <c r="SCH587" s="285"/>
      <c r="SCI587" s="285"/>
      <c r="SCJ587" s="285"/>
      <c r="SCK587" s="285"/>
      <c r="SCL587" s="285"/>
      <c r="SCM587" s="285"/>
      <c r="SCN587" s="285"/>
      <c r="SCO587" s="285"/>
      <c r="SCP587" s="285"/>
      <c r="SCQ587" s="285"/>
      <c r="SCR587" s="285"/>
      <c r="SCS587" s="285"/>
      <c r="SCT587" s="285"/>
      <c r="SCU587" s="285"/>
      <c r="SCV587" s="285"/>
      <c r="SCW587" s="285"/>
      <c r="SCX587" s="285"/>
      <c r="SCY587" s="285"/>
      <c r="SCZ587" s="285"/>
      <c r="SDA587" s="285"/>
      <c r="SDB587" s="285"/>
      <c r="SDC587" s="285"/>
      <c r="SDD587" s="285"/>
      <c r="SDE587" s="285"/>
      <c r="SDF587" s="285"/>
      <c r="SDG587" s="285"/>
      <c r="SDH587" s="285"/>
      <c r="SDI587" s="285"/>
      <c r="SDJ587" s="285"/>
      <c r="SDK587" s="285"/>
      <c r="SDL587" s="285"/>
      <c r="SDM587" s="285"/>
      <c r="SDN587" s="285"/>
      <c r="SDO587" s="285"/>
      <c r="SDP587" s="285"/>
      <c r="SDQ587" s="285"/>
      <c r="SDR587" s="285"/>
      <c r="SDS587" s="285"/>
      <c r="SDT587" s="285"/>
      <c r="SDU587" s="285"/>
      <c r="SDV587" s="285"/>
      <c r="SDW587" s="285"/>
      <c r="SDX587" s="285"/>
      <c r="SDY587" s="285"/>
      <c r="SDZ587" s="285"/>
      <c r="SEA587" s="285"/>
      <c r="SEB587" s="285"/>
      <c r="SEC587" s="285"/>
      <c r="SED587" s="285"/>
      <c r="SEE587" s="285"/>
      <c r="SEF587" s="285"/>
      <c r="SEG587" s="285"/>
      <c r="SEH587" s="285"/>
      <c r="SEI587" s="285"/>
      <c r="SEJ587" s="285"/>
      <c r="SEK587" s="285"/>
      <c r="SEL587" s="285"/>
      <c r="SEM587" s="285"/>
      <c r="SEN587" s="285"/>
      <c r="SEO587" s="285"/>
      <c r="SEP587" s="285"/>
      <c r="SEQ587" s="285"/>
      <c r="SER587" s="285"/>
      <c r="SES587" s="285"/>
      <c r="SET587" s="285"/>
      <c r="SEU587" s="285"/>
      <c r="SEV587" s="285"/>
      <c r="SEW587" s="285"/>
      <c r="SEX587" s="285"/>
      <c r="SEY587" s="285"/>
      <c r="SEZ587" s="285"/>
      <c r="SFA587" s="285"/>
      <c r="SFB587" s="285"/>
      <c r="SFC587" s="285"/>
      <c r="SFD587" s="285"/>
      <c r="SFE587" s="285"/>
      <c r="SFF587" s="285"/>
      <c r="SFG587" s="285"/>
      <c r="SFH587" s="285"/>
      <c r="SFI587" s="285"/>
      <c r="SFJ587" s="285"/>
      <c r="SFK587" s="285"/>
      <c r="SFL587" s="285"/>
      <c r="SFM587" s="285"/>
      <c r="SFN587" s="285"/>
      <c r="SFO587" s="285"/>
      <c r="SFP587" s="285"/>
      <c r="SFQ587" s="285"/>
      <c r="SFR587" s="285"/>
      <c r="SFS587" s="285"/>
      <c r="SFT587" s="285"/>
      <c r="SFU587" s="285"/>
      <c r="SFV587" s="285"/>
      <c r="SFW587" s="285"/>
      <c r="SFX587" s="285"/>
      <c r="SFY587" s="285"/>
      <c r="SFZ587" s="285"/>
      <c r="SGA587" s="285"/>
      <c r="SGB587" s="285"/>
      <c r="SGC587" s="285"/>
      <c r="SGD587" s="285"/>
      <c r="SGE587" s="285"/>
      <c r="SGF587" s="285"/>
      <c r="SGG587" s="285"/>
      <c r="SGH587" s="285"/>
      <c r="SGI587" s="285"/>
      <c r="SGJ587" s="285"/>
      <c r="SGK587" s="285"/>
      <c r="SGL587" s="285"/>
      <c r="SGM587" s="285"/>
      <c r="SGN587" s="285"/>
      <c r="SGO587" s="285"/>
      <c r="SGP587" s="285"/>
      <c r="SGQ587" s="285"/>
      <c r="SGR587" s="285"/>
      <c r="SGS587" s="285"/>
      <c r="SGT587" s="285"/>
      <c r="SGU587" s="285"/>
      <c r="SGV587" s="285"/>
      <c r="SGW587" s="285"/>
      <c r="SGX587" s="285"/>
      <c r="SGY587" s="285"/>
      <c r="SGZ587" s="285"/>
      <c r="SHA587" s="285"/>
      <c r="SHB587" s="285"/>
      <c r="SHC587" s="285"/>
      <c r="SHD587" s="285"/>
      <c r="SHE587" s="285"/>
      <c r="SHF587" s="285"/>
      <c r="SHG587" s="285"/>
      <c r="SHH587" s="285"/>
      <c r="SHI587" s="285"/>
      <c r="SHJ587" s="285"/>
      <c r="SHK587" s="285"/>
      <c r="SHL587" s="285"/>
      <c r="SHM587" s="285"/>
      <c r="SHN587" s="285"/>
      <c r="SHO587" s="285"/>
      <c r="SHP587" s="285"/>
      <c r="SHQ587" s="285"/>
      <c r="SHR587" s="285"/>
      <c r="SHS587" s="285"/>
      <c r="SHT587" s="285"/>
      <c r="SHU587" s="285"/>
      <c r="SHV587" s="285"/>
      <c r="SHW587" s="285"/>
      <c r="SHX587" s="285"/>
      <c r="SHY587" s="285"/>
      <c r="SHZ587" s="285"/>
      <c r="SIA587" s="285"/>
      <c r="SIB587" s="285"/>
      <c r="SIC587" s="285"/>
      <c r="SID587" s="285"/>
      <c r="SIE587" s="285"/>
      <c r="SIF587" s="285"/>
      <c r="SIG587" s="285"/>
      <c r="SIH587" s="285"/>
      <c r="SII587" s="285"/>
      <c r="SIJ587" s="285"/>
      <c r="SIK587" s="285"/>
      <c r="SIL587" s="285"/>
      <c r="SIM587" s="285"/>
      <c r="SIN587" s="285"/>
      <c r="SIO587" s="285"/>
      <c r="SIP587" s="285"/>
      <c r="SIQ587" s="285"/>
      <c r="SIR587" s="285"/>
      <c r="SIS587" s="285"/>
      <c r="SIT587" s="285"/>
      <c r="SIU587" s="285"/>
      <c r="SIV587" s="285"/>
      <c r="SIW587" s="285"/>
      <c r="SIX587" s="285"/>
      <c r="SIY587" s="285"/>
      <c r="SIZ587" s="285"/>
      <c r="SJA587" s="285"/>
      <c r="SJB587" s="285"/>
      <c r="SJC587" s="285"/>
      <c r="SJD587" s="285"/>
      <c r="SJE587" s="285"/>
      <c r="SJF587" s="285"/>
      <c r="SJG587" s="285"/>
      <c r="SJH587" s="285"/>
      <c r="SJI587" s="285"/>
      <c r="SJJ587" s="285"/>
      <c r="SJK587" s="285"/>
      <c r="SJL587" s="285"/>
      <c r="SJM587" s="285"/>
      <c r="SJN587" s="285"/>
      <c r="SJO587" s="285"/>
      <c r="SJP587" s="285"/>
      <c r="SJQ587" s="285"/>
      <c r="SJR587" s="285"/>
      <c r="SJS587" s="285"/>
      <c r="SJT587" s="285"/>
      <c r="SJU587" s="285"/>
      <c r="SJV587" s="285"/>
      <c r="SJW587" s="285"/>
      <c r="SJX587" s="285"/>
      <c r="SJY587" s="285"/>
      <c r="SJZ587" s="285"/>
      <c r="SKA587" s="285"/>
      <c r="SKB587" s="285"/>
      <c r="SKC587" s="285"/>
      <c r="SKD587" s="285"/>
      <c r="SKE587" s="285"/>
      <c r="SKF587" s="285"/>
      <c r="SKG587" s="285"/>
      <c r="SKH587" s="285"/>
      <c r="SKI587" s="285"/>
      <c r="SKJ587" s="285"/>
      <c r="SKK587" s="285"/>
      <c r="SKL587" s="285"/>
      <c r="SKM587" s="285"/>
      <c r="SKN587" s="285"/>
      <c r="SKO587" s="285"/>
      <c r="SKP587" s="285"/>
      <c r="SKQ587" s="285"/>
      <c r="SKR587" s="285"/>
      <c r="SKS587" s="285"/>
      <c r="SKT587" s="285"/>
      <c r="SKU587" s="285"/>
      <c r="SKV587" s="285"/>
      <c r="SKW587" s="285"/>
      <c r="SKX587" s="285"/>
      <c r="SKY587" s="285"/>
      <c r="SKZ587" s="285"/>
      <c r="SLA587" s="285"/>
      <c r="SLB587" s="285"/>
      <c r="SLC587" s="285"/>
      <c r="SLD587" s="285"/>
      <c r="SLE587" s="285"/>
      <c r="SLF587" s="285"/>
      <c r="SLG587" s="285"/>
      <c r="SLH587" s="285"/>
      <c r="SLI587" s="285"/>
      <c r="SLJ587" s="285"/>
      <c r="SLK587" s="285"/>
      <c r="SLL587" s="285"/>
      <c r="SLM587" s="285"/>
      <c r="SLN587" s="285"/>
      <c r="SLO587" s="285"/>
      <c r="SLP587" s="285"/>
      <c r="SLQ587" s="285"/>
      <c r="SLR587" s="285"/>
      <c r="SLS587" s="285"/>
      <c r="SLT587" s="285"/>
      <c r="SLU587" s="285"/>
      <c r="SLV587" s="285"/>
      <c r="SLW587" s="285"/>
      <c r="SLX587" s="285"/>
      <c r="SLY587" s="285"/>
      <c r="SLZ587" s="285"/>
      <c r="SMA587" s="285"/>
      <c r="SMB587" s="285"/>
      <c r="SMC587" s="285"/>
      <c r="SMD587" s="285"/>
      <c r="SME587" s="285"/>
      <c r="SMF587" s="285"/>
      <c r="SMG587" s="285"/>
      <c r="SMH587" s="285"/>
      <c r="SMI587" s="285"/>
      <c r="SMJ587" s="285"/>
      <c r="SMK587" s="285"/>
      <c r="SML587" s="285"/>
      <c r="SMM587" s="285"/>
      <c r="SMN587" s="285"/>
      <c r="SMO587" s="285"/>
      <c r="SMP587" s="285"/>
      <c r="SMQ587" s="285"/>
      <c r="SMR587" s="285"/>
      <c r="SMS587" s="285"/>
      <c r="SMT587" s="285"/>
      <c r="SMU587" s="285"/>
      <c r="SMV587" s="285"/>
      <c r="SMW587" s="285"/>
      <c r="SMX587" s="285"/>
      <c r="SMY587" s="285"/>
      <c r="SMZ587" s="285"/>
      <c r="SNA587" s="285"/>
      <c r="SNB587" s="285"/>
      <c r="SNC587" s="285"/>
      <c r="SND587" s="285"/>
      <c r="SNE587" s="285"/>
      <c r="SNF587" s="285"/>
      <c r="SNG587" s="285"/>
      <c r="SNH587" s="285"/>
      <c r="SNI587" s="285"/>
      <c r="SNJ587" s="285"/>
      <c r="SNK587" s="285"/>
      <c r="SNL587" s="285"/>
      <c r="SNM587" s="285"/>
      <c r="SNN587" s="285"/>
      <c r="SNO587" s="285"/>
      <c r="SNP587" s="285"/>
      <c r="SNQ587" s="285"/>
      <c r="SNR587" s="285"/>
      <c r="SNS587" s="285"/>
      <c r="SNT587" s="285"/>
      <c r="SNU587" s="285"/>
      <c r="SNV587" s="285"/>
      <c r="SNW587" s="285"/>
      <c r="SNX587" s="285"/>
      <c r="SNY587" s="285"/>
      <c r="SNZ587" s="285"/>
      <c r="SOA587" s="285"/>
      <c r="SOB587" s="285"/>
      <c r="SOC587" s="285"/>
      <c r="SOD587" s="285"/>
      <c r="SOE587" s="285"/>
      <c r="SOF587" s="285"/>
      <c r="SOG587" s="285"/>
      <c r="SOH587" s="285"/>
      <c r="SOI587" s="285"/>
      <c r="SOJ587" s="285"/>
      <c r="SOK587" s="285"/>
      <c r="SOL587" s="285"/>
      <c r="SOM587" s="285"/>
      <c r="SON587" s="285"/>
      <c r="SOO587" s="285"/>
      <c r="SOP587" s="285"/>
      <c r="SOQ587" s="285"/>
      <c r="SOR587" s="285"/>
      <c r="SOS587" s="285"/>
      <c r="SOT587" s="285"/>
      <c r="SOU587" s="285"/>
      <c r="SOV587" s="285"/>
      <c r="SOW587" s="285"/>
      <c r="SOX587" s="285"/>
      <c r="SOY587" s="285"/>
      <c r="SOZ587" s="285"/>
      <c r="SPA587" s="285"/>
      <c r="SPB587" s="285"/>
      <c r="SPC587" s="285"/>
      <c r="SPD587" s="285"/>
      <c r="SPE587" s="285"/>
      <c r="SPF587" s="285"/>
      <c r="SPG587" s="285"/>
      <c r="SPH587" s="285"/>
      <c r="SPI587" s="285"/>
      <c r="SPJ587" s="285"/>
      <c r="SPK587" s="285"/>
      <c r="SPL587" s="285"/>
      <c r="SPM587" s="285"/>
      <c r="SPN587" s="285"/>
      <c r="SPO587" s="285"/>
      <c r="SPP587" s="285"/>
      <c r="SPQ587" s="285"/>
      <c r="SPR587" s="285"/>
      <c r="SPS587" s="285"/>
      <c r="SPT587" s="285"/>
      <c r="SPU587" s="285"/>
      <c r="SPV587" s="285"/>
      <c r="SPW587" s="285"/>
      <c r="SPX587" s="285"/>
      <c r="SPY587" s="285"/>
      <c r="SPZ587" s="285"/>
      <c r="SQA587" s="285"/>
      <c r="SQB587" s="285"/>
      <c r="SQC587" s="285"/>
      <c r="SQD587" s="285"/>
      <c r="SQE587" s="285"/>
      <c r="SQF587" s="285"/>
      <c r="SQG587" s="285"/>
      <c r="SQH587" s="285"/>
      <c r="SQI587" s="285"/>
      <c r="SQJ587" s="285"/>
      <c r="SQK587" s="285"/>
      <c r="SQL587" s="285"/>
      <c r="SQM587" s="285"/>
      <c r="SQN587" s="285"/>
      <c r="SQO587" s="285"/>
      <c r="SQP587" s="285"/>
      <c r="SQQ587" s="285"/>
      <c r="SQR587" s="285"/>
      <c r="SQS587" s="285"/>
      <c r="SQT587" s="285"/>
      <c r="SQU587" s="285"/>
      <c r="SQV587" s="285"/>
      <c r="SQW587" s="285"/>
      <c r="SQX587" s="285"/>
      <c r="SQY587" s="285"/>
      <c r="SQZ587" s="285"/>
      <c r="SRA587" s="285"/>
      <c r="SRB587" s="285"/>
      <c r="SRC587" s="285"/>
      <c r="SRD587" s="285"/>
      <c r="SRE587" s="285"/>
      <c r="SRF587" s="285"/>
      <c r="SRG587" s="285"/>
      <c r="SRH587" s="285"/>
      <c r="SRI587" s="285"/>
      <c r="SRJ587" s="285"/>
      <c r="SRK587" s="285"/>
      <c r="SRL587" s="285"/>
      <c r="SRM587" s="285"/>
      <c r="SRN587" s="285"/>
      <c r="SRO587" s="285"/>
      <c r="SRP587" s="285"/>
      <c r="SRQ587" s="285"/>
      <c r="SRR587" s="285"/>
      <c r="SRS587" s="285"/>
      <c r="SRT587" s="285"/>
      <c r="SRU587" s="285"/>
      <c r="SRV587" s="285"/>
      <c r="SRW587" s="285"/>
      <c r="SRX587" s="285"/>
      <c r="SRY587" s="285"/>
      <c r="SRZ587" s="285"/>
      <c r="SSA587" s="285"/>
      <c r="SSB587" s="285"/>
      <c r="SSC587" s="285"/>
      <c r="SSD587" s="285"/>
      <c r="SSE587" s="285"/>
      <c r="SSF587" s="285"/>
      <c r="SSG587" s="285"/>
      <c r="SSH587" s="285"/>
      <c r="SSI587" s="285"/>
      <c r="SSJ587" s="285"/>
      <c r="SSK587" s="285"/>
      <c r="SSL587" s="285"/>
      <c r="SSM587" s="285"/>
      <c r="SSN587" s="285"/>
      <c r="SSO587" s="285"/>
      <c r="SSP587" s="285"/>
      <c r="SSQ587" s="285"/>
      <c r="SSR587" s="285"/>
      <c r="SSS587" s="285"/>
      <c r="SST587" s="285"/>
      <c r="SSU587" s="285"/>
      <c r="SSV587" s="285"/>
      <c r="SSW587" s="285"/>
      <c r="SSX587" s="285"/>
      <c r="SSY587" s="285"/>
      <c r="SSZ587" s="285"/>
      <c r="STA587" s="285"/>
      <c r="STB587" s="285"/>
      <c r="STC587" s="285"/>
      <c r="STD587" s="285"/>
      <c r="STE587" s="285"/>
      <c r="STF587" s="285"/>
      <c r="STG587" s="285"/>
      <c r="STH587" s="285"/>
      <c r="STI587" s="285"/>
      <c r="STJ587" s="285"/>
      <c r="STK587" s="285"/>
      <c r="STL587" s="285"/>
      <c r="STM587" s="285"/>
      <c r="STN587" s="285"/>
      <c r="STO587" s="285"/>
      <c r="STP587" s="285"/>
      <c r="STQ587" s="285"/>
      <c r="STR587" s="285"/>
      <c r="STS587" s="285"/>
      <c r="STT587" s="285"/>
      <c r="STU587" s="285"/>
      <c r="STV587" s="285"/>
      <c r="STW587" s="285"/>
      <c r="STX587" s="285"/>
      <c r="STY587" s="285"/>
      <c r="STZ587" s="285"/>
      <c r="SUA587" s="285"/>
      <c r="SUB587" s="285"/>
      <c r="SUC587" s="285"/>
      <c r="SUD587" s="285"/>
      <c r="SUE587" s="285"/>
      <c r="SUF587" s="285"/>
      <c r="SUG587" s="285"/>
      <c r="SUH587" s="285"/>
      <c r="SUI587" s="285"/>
      <c r="SUJ587" s="285"/>
      <c r="SUK587" s="285"/>
      <c r="SUL587" s="285"/>
      <c r="SUM587" s="285"/>
      <c r="SUN587" s="285"/>
      <c r="SUO587" s="285"/>
      <c r="SUP587" s="285"/>
      <c r="SUQ587" s="285"/>
      <c r="SUR587" s="285"/>
      <c r="SUS587" s="285"/>
      <c r="SUT587" s="285"/>
      <c r="SUU587" s="285"/>
      <c r="SUV587" s="285"/>
      <c r="SUW587" s="285"/>
      <c r="SUX587" s="285"/>
      <c r="SUY587" s="285"/>
      <c r="SUZ587" s="285"/>
      <c r="SVA587" s="285"/>
      <c r="SVB587" s="285"/>
      <c r="SVC587" s="285"/>
      <c r="SVD587" s="285"/>
      <c r="SVE587" s="285"/>
      <c r="SVF587" s="285"/>
      <c r="SVG587" s="285"/>
      <c r="SVH587" s="285"/>
      <c r="SVI587" s="285"/>
      <c r="SVJ587" s="285"/>
      <c r="SVK587" s="285"/>
      <c r="SVL587" s="285"/>
      <c r="SVM587" s="285"/>
      <c r="SVN587" s="285"/>
      <c r="SVO587" s="285"/>
      <c r="SVP587" s="285"/>
      <c r="SVQ587" s="285"/>
      <c r="SVR587" s="285"/>
      <c r="SVS587" s="285"/>
      <c r="SVT587" s="285"/>
      <c r="SVU587" s="285"/>
      <c r="SVV587" s="285"/>
      <c r="SVW587" s="285"/>
      <c r="SVX587" s="285"/>
      <c r="SVY587" s="285"/>
      <c r="SVZ587" s="285"/>
      <c r="SWA587" s="285"/>
      <c r="SWB587" s="285"/>
      <c r="SWC587" s="285"/>
      <c r="SWD587" s="285"/>
      <c r="SWE587" s="285"/>
      <c r="SWF587" s="285"/>
      <c r="SWG587" s="285"/>
      <c r="SWH587" s="285"/>
      <c r="SWI587" s="285"/>
      <c r="SWJ587" s="285"/>
      <c r="SWK587" s="285"/>
      <c r="SWL587" s="285"/>
      <c r="SWM587" s="285"/>
      <c r="SWN587" s="285"/>
      <c r="SWO587" s="285"/>
      <c r="SWP587" s="285"/>
      <c r="SWQ587" s="285"/>
      <c r="SWR587" s="285"/>
      <c r="SWS587" s="285"/>
      <c r="SWT587" s="285"/>
      <c r="SWU587" s="285"/>
      <c r="SWV587" s="285"/>
      <c r="SWW587" s="285"/>
      <c r="SWX587" s="285"/>
      <c r="SWY587" s="285"/>
      <c r="SWZ587" s="285"/>
      <c r="SXA587" s="285"/>
      <c r="SXB587" s="285"/>
      <c r="SXC587" s="285"/>
      <c r="SXD587" s="285"/>
      <c r="SXE587" s="285"/>
      <c r="SXF587" s="285"/>
      <c r="SXG587" s="285"/>
      <c r="SXH587" s="285"/>
      <c r="SXI587" s="285"/>
      <c r="SXJ587" s="285"/>
      <c r="SXK587" s="285"/>
      <c r="SXL587" s="285"/>
      <c r="SXM587" s="285"/>
      <c r="SXN587" s="285"/>
      <c r="SXO587" s="285"/>
      <c r="SXP587" s="285"/>
      <c r="SXQ587" s="285"/>
      <c r="SXR587" s="285"/>
      <c r="SXS587" s="285"/>
      <c r="SXT587" s="285"/>
      <c r="SXU587" s="285"/>
      <c r="SXV587" s="285"/>
      <c r="SXW587" s="285"/>
      <c r="SXX587" s="285"/>
      <c r="SXY587" s="285"/>
      <c r="SXZ587" s="285"/>
      <c r="SYA587" s="285"/>
      <c r="SYB587" s="285"/>
      <c r="SYC587" s="285"/>
      <c r="SYD587" s="285"/>
      <c r="SYE587" s="285"/>
      <c r="SYF587" s="285"/>
      <c r="SYG587" s="285"/>
      <c r="SYH587" s="285"/>
      <c r="SYI587" s="285"/>
      <c r="SYJ587" s="285"/>
      <c r="SYK587" s="285"/>
      <c r="SYL587" s="285"/>
      <c r="SYM587" s="285"/>
      <c r="SYN587" s="285"/>
      <c r="SYO587" s="285"/>
      <c r="SYP587" s="285"/>
      <c r="SYQ587" s="285"/>
      <c r="SYR587" s="285"/>
      <c r="SYS587" s="285"/>
      <c r="SYT587" s="285"/>
      <c r="SYU587" s="285"/>
      <c r="SYV587" s="285"/>
      <c r="SYW587" s="285"/>
      <c r="SYX587" s="285"/>
      <c r="SYY587" s="285"/>
      <c r="SYZ587" s="285"/>
      <c r="SZA587" s="285"/>
      <c r="SZB587" s="285"/>
      <c r="SZC587" s="285"/>
      <c r="SZD587" s="285"/>
      <c r="SZE587" s="285"/>
      <c r="SZF587" s="285"/>
      <c r="SZG587" s="285"/>
      <c r="SZH587" s="285"/>
      <c r="SZI587" s="285"/>
      <c r="SZJ587" s="285"/>
      <c r="SZK587" s="285"/>
      <c r="SZL587" s="285"/>
      <c r="SZM587" s="285"/>
      <c r="SZN587" s="285"/>
      <c r="SZO587" s="285"/>
      <c r="SZP587" s="285"/>
      <c r="SZQ587" s="285"/>
      <c r="SZR587" s="285"/>
      <c r="SZS587" s="285"/>
      <c r="SZT587" s="285"/>
      <c r="SZU587" s="285"/>
      <c r="SZV587" s="285"/>
      <c r="SZW587" s="285"/>
      <c r="SZX587" s="285"/>
      <c r="SZY587" s="285"/>
      <c r="SZZ587" s="285"/>
      <c r="TAA587" s="285"/>
      <c r="TAB587" s="285"/>
      <c r="TAC587" s="285"/>
      <c r="TAD587" s="285"/>
      <c r="TAE587" s="285"/>
      <c r="TAF587" s="285"/>
      <c r="TAG587" s="285"/>
      <c r="TAH587" s="285"/>
      <c r="TAI587" s="285"/>
      <c r="TAJ587" s="285"/>
      <c r="TAK587" s="285"/>
      <c r="TAL587" s="285"/>
      <c r="TAM587" s="285"/>
      <c r="TAN587" s="285"/>
      <c r="TAO587" s="285"/>
      <c r="TAP587" s="285"/>
      <c r="TAQ587" s="285"/>
      <c r="TAR587" s="285"/>
      <c r="TAS587" s="285"/>
      <c r="TAT587" s="285"/>
      <c r="TAU587" s="285"/>
      <c r="TAV587" s="285"/>
      <c r="TAW587" s="285"/>
      <c r="TAX587" s="285"/>
      <c r="TAY587" s="285"/>
      <c r="TAZ587" s="285"/>
      <c r="TBA587" s="285"/>
      <c r="TBB587" s="285"/>
      <c r="TBC587" s="285"/>
      <c r="TBD587" s="285"/>
      <c r="TBE587" s="285"/>
      <c r="TBF587" s="285"/>
      <c r="TBG587" s="285"/>
      <c r="TBH587" s="285"/>
      <c r="TBI587" s="285"/>
      <c r="TBJ587" s="285"/>
      <c r="TBK587" s="285"/>
      <c r="TBL587" s="285"/>
      <c r="TBM587" s="285"/>
      <c r="TBN587" s="285"/>
      <c r="TBO587" s="285"/>
      <c r="TBP587" s="285"/>
      <c r="TBQ587" s="285"/>
      <c r="TBR587" s="285"/>
      <c r="TBS587" s="285"/>
      <c r="TBT587" s="285"/>
      <c r="TBU587" s="285"/>
      <c r="TBV587" s="285"/>
      <c r="TBW587" s="285"/>
      <c r="TBX587" s="285"/>
      <c r="TBY587" s="285"/>
      <c r="TBZ587" s="285"/>
      <c r="TCA587" s="285"/>
      <c r="TCB587" s="285"/>
      <c r="TCC587" s="285"/>
      <c r="TCD587" s="285"/>
      <c r="TCE587" s="285"/>
      <c r="TCF587" s="285"/>
      <c r="TCG587" s="285"/>
      <c r="TCH587" s="285"/>
      <c r="TCI587" s="285"/>
      <c r="TCJ587" s="285"/>
      <c r="TCK587" s="285"/>
      <c r="TCL587" s="285"/>
      <c r="TCM587" s="285"/>
      <c r="TCN587" s="285"/>
      <c r="TCO587" s="285"/>
      <c r="TCP587" s="285"/>
      <c r="TCQ587" s="285"/>
      <c r="TCR587" s="285"/>
      <c r="TCS587" s="285"/>
      <c r="TCT587" s="285"/>
      <c r="TCU587" s="285"/>
      <c r="TCV587" s="285"/>
      <c r="TCW587" s="285"/>
      <c r="TCX587" s="285"/>
      <c r="TCY587" s="285"/>
      <c r="TCZ587" s="285"/>
      <c r="TDA587" s="285"/>
      <c r="TDB587" s="285"/>
      <c r="TDC587" s="285"/>
      <c r="TDD587" s="285"/>
      <c r="TDE587" s="285"/>
      <c r="TDF587" s="285"/>
      <c r="TDG587" s="285"/>
      <c r="TDH587" s="285"/>
      <c r="TDI587" s="285"/>
      <c r="TDJ587" s="285"/>
      <c r="TDK587" s="285"/>
      <c r="TDL587" s="285"/>
      <c r="TDM587" s="285"/>
      <c r="TDN587" s="285"/>
      <c r="TDO587" s="285"/>
      <c r="TDP587" s="285"/>
      <c r="TDQ587" s="285"/>
      <c r="TDR587" s="285"/>
      <c r="TDS587" s="285"/>
      <c r="TDT587" s="285"/>
      <c r="TDU587" s="285"/>
      <c r="TDV587" s="285"/>
      <c r="TDW587" s="285"/>
      <c r="TDX587" s="285"/>
      <c r="TDY587" s="285"/>
      <c r="TDZ587" s="285"/>
      <c r="TEA587" s="285"/>
      <c r="TEB587" s="285"/>
      <c r="TEC587" s="285"/>
      <c r="TED587" s="285"/>
      <c r="TEE587" s="285"/>
      <c r="TEF587" s="285"/>
      <c r="TEG587" s="285"/>
      <c r="TEH587" s="285"/>
      <c r="TEI587" s="285"/>
      <c r="TEJ587" s="285"/>
      <c r="TEK587" s="285"/>
      <c r="TEL587" s="285"/>
      <c r="TEM587" s="285"/>
      <c r="TEN587" s="285"/>
      <c r="TEO587" s="285"/>
      <c r="TEP587" s="285"/>
      <c r="TEQ587" s="285"/>
      <c r="TER587" s="285"/>
      <c r="TES587" s="285"/>
      <c r="TET587" s="285"/>
      <c r="TEU587" s="285"/>
      <c r="TEV587" s="285"/>
      <c r="TEW587" s="285"/>
      <c r="TEX587" s="285"/>
      <c r="TEY587" s="285"/>
      <c r="TEZ587" s="285"/>
      <c r="TFA587" s="285"/>
      <c r="TFB587" s="285"/>
      <c r="TFC587" s="285"/>
      <c r="TFD587" s="285"/>
      <c r="TFE587" s="285"/>
      <c r="TFF587" s="285"/>
      <c r="TFG587" s="285"/>
      <c r="TFH587" s="285"/>
      <c r="TFI587" s="285"/>
      <c r="TFJ587" s="285"/>
      <c r="TFK587" s="285"/>
      <c r="TFL587" s="285"/>
      <c r="TFM587" s="285"/>
      <c r="TFN587" s="285"/>
      <c r="TFO587" s="285"/>
      <c r="TFP587" s="285"/>
      <c r="TFQ587" s="285"/>
      <c r="TFR587" s="285"/>
      <c r="TFS587" s="285"/>
      <c r="TFT587" s="285"/>
      <c r="TFU587" s="285"/>
      <c r="TFV587" s="285"/>
      <c r="TFW587" s="285"/>
      <c r="TFX587" s="285"/>
      <c r="TFY587" s="285"/>
      <c r="TFZ587" s="285"/>
      <c r="TGA587" s="285"/>
      <c r="TGB587" s="285"/>
      <c r="TGC587" s="285"/>
      <c r="TGD587" s="285"/>
      <c r="TGE587" s="285"/>
      <c r="TGF587" s="285"/>
      <c r="TGG587" s="285"/>
      <c r="TGH587" s="285"/>
      <c r="TGI587" s="285"/>
      <c r="TGJ587" s="285"/>
      <c r="TGK587" s="285"/>
      <c r="TGL587" s="285"/>
      <c r="TGM587" s="285"/>
      <c r="TGN587" s="285"/>
      <c r="TGO587" s="285"/>
      <c r="TGP587" s="285"/>
      <c r="TGQ587" s="285"/>
      <c r="TGR587" s="285"/>
      <c r="TGS587" s="285"/>
      <c r="TGT587" s="285"/>
      <c r="TGU587" s="285"/>
      <c r="TGV587" s="285"/>
      <c r="TGW587" s="285"/>
      <c r="TGX587" s="285"/>
      <c r="TGY587" s="285"/>
      <c r="TGZ587" s="285"/>
      <c r="THA587" s="285"/>
      <c r="THB587" s="285"/>
      <c r="THC587" s="285"/>
      <c r="THD587" s="285"/>
      <c r="THE587" s="285"/>
      <c r="THF587" s="285"/>
      <c r="THG587" s="285"/>
      <c r="THH587" s="285"/>
      <c r="THI587" s="285"/>
      <c r="THJ587" s="285"/>
      <c r="THK587" s="285"/>
      <c r="THL587" s="285"/>
      <c r="THM587" s="285"/>
      <c r="THN587" s="285"/>
      <c r="THO587" s="285"/>
      <c r="THP587" s="285"/>
      <c r="THQ587" s="285"/>
      <c r="THR587" s="285"/>
      <c r="THS587" s="285"/>
      <c r="THT587" s="285"/>
      <c r="THU587" s="285"/>
      <c r="THV587" s="285"/>
      <c r="THW587" s="285"/>
      <c r="THX587" s="285"/>
      <c r="THY587" s="285"/>
      <c r="THZ587" s="285"/>
      <c r="TIA587" s="285"/>
      <c r="TIB587" s="285"/>
      <c r="TIC587" s="285"/>
      <c r="TID587" s="285"/>
      <c r="TIE587" s="285"/>
      <c r="TIF587" s="285"/>
      <c r="TIG587" s="285"/>
      <c r="TIH587" s="285"/>
      <c r="TII587" s="285"/>
      <c r="TIJ587" s="285"/>
      <c r="TIK587" s="285"/>
      <c r="TIL587" s="285"/>
      <c r="TIM587" s="285"/>
      <c r="TIN587" s="285"/>
      <c r="TIO587" s="285"/>
      <c r="TIP587" s="285"/>
      <c r="TIQ587" s="285"/>
      <c r="TIR587" s="285"/>
      <c r="TIS587" s="285"/>
      <c r="TIT587" s="285"/>
      <c r="TIU587" s="285"/>
      <c r="TIV587" s="285"/>
      <c r="TIW587" s="285"/>
      <c r="TIX587" s="285"/>
      <c r="TIY587" s="285"/>
      <c r="TIZ587" s="285"/>
      <c r="TJA587" s="285"/>
      <c r="TJB587" s="285"/>
      <c r="TJC587" s="285"/>
      <c r="TJD587" s="285"/>
      <c r="TJE587" s="285"/>
      <c r="TJF587" s="285"/>
      <c r="TJG587" s="285"/>
      <c r="TJH587" s="285"/>
      <c r="TJI587" s="285"/>
      <c r="TJJ587" s="285"/>
      <c r="TJK587" s="285"/>
      <c r="TJL587" s="285"/>
      <c r="TJM587" s="285"/>
      <c r="TJN587" s="285"/>
      <c r="TJO587" s="285"/>
      <c r="TJP587" s="285"/>
      <c r="TJQ587" s="285"/>
      <c r="TJR587" s="285"/>
      <c r="TJS587" s="285"/>
      <c r="TJT587" s="285"/>
      <c r="TJU587" s="285"/>
      <c r="TJV587" s="285"/>
      <c r="TJW587" s="285"/>
      <c r="TJX587" s="285"/>
      <c r="TJY587" s="285"/>
      <c r="TJZ587" s="285"/>
      <c r="TKA587" s="285"/>
      <c r="TKB587" s="285"/>
      <c r="TKC587" s="285"/>
      <c r="TKD587" s="285"/>
      <c r="TKE587" s="285"/>
      <c r="TKF587" s="285"/>
      <c r="TKG587" s="285"/>
      <c r="TKH587" s="285"/>
      <c r="TKI587" s="285"/>
      <c r="TKJ587" s="285"/>
      <c r="TKK587" s="285"/>
      <c r="TKL587" s="285"/>
      <c r="TKM587" s="285"/>
      <c r="TKN587" s="285"/>
      <c r="TKO587" s="285"/>
      <c r="TKP587" s="285"/>
      <c r="TKQ587" s="285"/>
      <c r="TKR587" s="285"/>
      <c r="TKS587" s="285"/>
      <c r="TKT587" s="285"/>
      <c r="TKU587" s="285"/>
      <c r="TKV587" s="285"/>
      <c r="TKW587" s="285"/>
      <c r="TKX587" s="285"/>
      <c r="TKY587" s="285"/>
      <c r="TKZ587" s="285"/>
      <c r="TLA587" s="285"/>
      <c r="TLB587" s="285"/>
      <c r="TLC587" s="285"/>
      <c r="TLD587" s="285"/>
      <c r="TLE587" s="285"/>
      <c r="TLF587" s="285"/>
      <c r="TLG587" s="285"/>
      <c r="TLH587" s="285"/>
      <c r="TLI587" s="285"/>
      <c r="TLJ587" s="285"/>
      <c r="TLK587" s="285"/>
      <c r="TLL587" s="285"/>
      <c r="TLM587" s="285"/>
      <c r="TLN587" s="285"/>
      <c r="TLO587" s="285"/>
      <c r="TLP587" s="285"/>
      <c r="TLQ587" s="285"/>
      <c r="TLR587" s="285"/>
      <c r="TLS587" s="285"/>
      <c r="TLT587" s="285"/>
      <c r="TLU587" s="285"/>
      <c r="TLV587" s="285"/>
      <c r="TLW587" s="285"/>
      <c r="TLX587" s="285"/>
      <c r="TLY587" s="285"/>
      <c r="TLZ587" s="285"/>
      <c r="TMA587" s="285"/>
      <c r="TMB587" s="285"/>
      <c r="TMC587" s="285"/>
      <c r="TMD587" s="285"/>
      <c r="TME587" s="285"/>
      <c r="TMF587" s="285"/>
      <c r="TMG587" s="285"/>
      <c r="TMH587" s="285"/>
      <c r="TMI587" s="285"/>
      <c r="TMJ587" s="285"/>
      <c r="TMK587" s="285"/>
      <c r="TML587" s="285"/>
      <c r="TMM587" s="285"/>
      <c r="TMN587" s="285"/>
      <c r="TMO587" s="285"/>
      <c r="TMP587" s="285"/>
      <c r="TMQ587" s="285"/>
      <c r="TMR587" s="285"/>
      <c r="TMS587" s="285"/>
      <c r="TMT587" s="285"/>
      <c r="TMU587" s="285"/>
      <c r="TMV587" s="285"/>
      <c r="TMW587" s="285"/>
      <c r="TMX587" s="285"/>
      <c r="TMY587" s="285"/>
      <c r="TMZ587" s="285"/>
      <c r="TNA587" s="285"/>
      <c r="TNB587" s="285"/>
      <c r="TNC587" s="285"/>
      <c r="TND587" s="285"/>
      <c r="TNE587" s="285"/>
      <c r="TNF587" s="285"/>
      <c r="TNG587" s="285"/>
      <c r="TNH587" s="285"/>
      <c r="TNI587" s="285"/>
      <c r="TNJ587" s="285"/>
      <c r="TNK587" s="285"/>
      <c r="TNL587" s="285"/>
      <c r="TNM587" s="285"/>
      <c r="TNN587" s="285"/>
      <c r="TNO587" s="285"/>
      <c r="TNP587" s="285"/>
      <c r="TNQ587" s="285"/>
      <c r="TNR587" s="285"/>
      <c r="TNS587" s="285"/>
      <c r="TNT587" s="285"/>
      <c r="TNU587" s="285"/>
      <c r="TNV587" s="285"/>
      <c r="TNW587" s="285"/>
      <c r="TNX587" s="285"/>
      <c r="TNY587" s="285"/>
      <c r="TNZ587" s="285"/>
      <c r="TOA587" s="285"/>
      <c r="TOB587" s="285"/>
      <c r="TOC587" s="285"/>
      <c r="TOD587" s="285"/>
      <c r="TOE587" s="285"/>
      <c r="TOF587" s="285"/>
      <c r="TOG587" s="285"/>
      <c r="TOH587" s="285"/>
      <c r="TOI587" s="285"/>
      <c r="TOJ587" s="285"/>
      <c r="TOK587" s="285"/>
      <c r="TOL587" s="285"/>
      <c r="TOM587" s="285"/>
      <c r="TON587" s="285"/>
      <c r="TOO587" s="285"/>
      <c r="TOP587" s="285"/>
      <c r="TOQ587" s="285"/>
      <c r="TOR587" s="285"/>
      <c r="TOS587" s="285"/>
      <c r="TOT587" s="285"/>
      <c r="TOU587" s="285"/>
      <c r="TOV587" s="285"/>
      <c r="TOW587" s="285"/>
      <c r="TOX587" s="285"/>
      <c r="TOY587" s="285"/>
      <c r="TOZ587" s="285"/>
      <c r="TPA587" s="285"/>
      <c r="TPB587" s="285"/>
      <c r="TPC587" s="285"/>
      <c r="TPD587" s="285"/>
      <c r="TPE587" s="285"/>
      <c r="TPF587" s="285"/>
      <c r="TPG587" s="285"/>
      <c r="TPH587" s="285"/>
      <c r="TPI587" s="285"/>
      <c r="TPJ587" s="285"/>
      <c r="TPK587" s="285"/>
      <c r="TPL587" s="285"/>
      <c r="TPM587" s="285"/>
      <c r="TPN587" s="285"/>
      <c r="TPO587" s="285"/>
      <c r="TPP587" s="285"/>
      <c r="TPQ587" s="285"/>
      <c r="TPR587" s="285"/>
      <c r="TPS587" s="285"/>
      <c r="TPT587" s="285"/>
      <c r="TPU587" s="285"/>
      <c r="TPV587" s="285"/>
      <c r="TPW587" s="285"/>
      <c r="TPX587" s="285"/>
      <c r="TPY587" s="285"/>
      <c r="TPZ587" s="285"/>
      <c r="TQA587" s="285"/>
      <c r="TQB587" s="285"/>
      <c r="TQC587" s="285"/>
      <c r="TQD587" s="285"/>
      <c r="TQE587" s="285"/>
      <c r="TQF587" s="285"/>
      <c r="TQG587" s="285"/>
      <c r="TQH587" s="285"/>
      <c r="TQI587" s="285"/>
      <c r="TQJ587" s="285"/>
      <c r="TQK587" s="285"/>
      <c r="TQL587" s="285"/>
      <c r="TQM587" s="285"/>
      <c r="TQN587" s="285"/>
      <c r="TQO587" s="285"/>
      <c r="TQP587" s="285"/>
      <c r="TQQ587" s="285"/>
      <c r="TQR587" s="285"/>
      <c r="TQS587" s="285"/>
      <c r="TQT587" s="285"/>
      <c r="TQU587" s="285"/>
      <c r="TQV587" s="285"/>
      <c r="TQW587" s="285"/>
      <c r="TQX587" s="285"/>
      <c r="TQY587" s="285"/>
      <c r="TQZ587" s="285"/>
      <c r="TRA587" s="285"/>
      <c r="TRB587" s="285"/>
      <c r="TRC587" s="285"/>
      <c r="TRD587" s="285"/>
      <c r="TRE587" s="285"/>
      <c r="TRF587" s="285"/>
      <c r="TRG587" s="285"/>
      <c r="TRH587" s="285"/>
      <c r="TRI587" s="285"/>
      <c r="TRJ587" s="285"/>
      <c r="TRK587" s="285"/>
      <c r="TRL587" s="285"/>
      <c r="TRM587" s="285"/>
      <c r="TRN587" s="285"/>
      <c r="TRO587" s="285"/>
      <c r="TRP587" s="285"/>
      <c r="TRQ587" s="285"/>
      <c r="TRR587" s="285"/>
      <c r="TRS587" s="285"/>
      <c r="TRT587" s="285"/>
      <c r="TRU587" s="285"/>
      <c r="TRV587" s="285"/>
      <c r="TRW587" s="285"/>
      <c r="TRX587" s="285"/>
      <c r="TRY587" s="285"/>
      <c r="TRZ587" s="285"/>
      <c r="TSA587" s="285"/>
      <c r="TSB587" s="285"/>
      <c r="TSC587" s="285"/>
      <c r="TSD587" s="285"/>
      <c r="TSE587" s="285"/>
      <c r="TSF587" s="285"/>
      <c r="TSG587" s="285"/>
      <c r="TSH587" s="285"/>
      <c r="TSI587" s="285"/>
      <c r="TSJ587" s="285"/>
      <c r="TSK587" s="285"/>
      <c r="TSL587" s="285"/>
      <c r="TSM587" s="285"/>
      <c r="TSN587" s="285"/>
      <c r="TSO587" s="285"/>
      <c r="TSP587" s="285"/>
      <c r="TSQ587" s="285"/>
      <c r="TSR587" s="285"/>
      <c r="TSS587" s="285"/>
      <c r="TST587" s="285"/>
      <c r="TSU587" s="285"/>
      <c r="TSV587" s="285"/>
      <c r="TSW587" s="285"/>
      <c r="TSX587" s="285"/>
      <c r="TSY587" s="285"/>
      <c r="TSZ587" s="285"/>
      <c r="TTA587" s="285"/>
      <c r="TTB587" s="285"/>
      <c r="TTC587" s="285"/>
      <c r="TTD587" s="285"/>
      <c r="TTE587" s="285"/>
      <c r="TTF587" s="285"/>
      <c r="TTG587" s="285"/>
      <c r="TTH587" s="285"/>
      <c r="TTI587" s="285"/>
      <c r="TTJ587" s="285"/>
      <c r="TTK587" s="285"/>
      <c r="TTL587" s="285"/>
      <c r="TTM587" s="285"/>
      <c r="TTN587" s="285"/>
      <c r="TTO587" s="285"/>
      <c r="TTP587" s="285"/>
      <c r="TTQ587" s="285"/>
      <c r="TTR587" s="285"/>
      <c r="TTS587" s="285"/>
      <c r="TTT587" s="285"/>
      <c r="TTU587" s="285"/>
      <c r="TTV587" s="285"/>
      <c r="TTW587" s="285"/>
      <c r="TTX587" s="285"/>
      <c r="TTY587" s="285"/>
      <c r="TTZ587" s="285"/>
      <c r="TUA587" s="285"/>
      <c r="TUB587" s="285"/>
      <c r="TUC587" s="285"/>
      <c r="TUD587" s="285"/>
      <c r="TUE587" s="285"/>
      <c r="TUF587" s="285"/>
      <c r="TUG587" s="285"/>
      <c r="TUH587" s="285"/>
      <c r="TUI587" s="285"/>
      <c r="TUJ587" s="285"/>
      <c r="TUK587" s="285"/>
      <c r="TUL587" s="285"/>
      <c r="TUM587" s="285"/>
      <c r="TUN587" s="285"/>
      <c r="TUO587" s="285"/>
      <c r="TUP587" s="285"/>
      <c r="TUQ587" s="285"/>
      <c r="TUR587" s="285"/>
      <c r="TUS587" s="285"/>
      <c r="TUT587" s="285"/>
      <c r="TUU587" s="285"/>
      <c r="TUV587" s="285"/>
      <c r="TUW587" s="285"/>
      <c r="TUX587" s="285"/>
      <c r="TUY587" s="285"/>
      <c r="TUZ587" s="285"/>
      <c r="TVA587" s="285"/>
      <c r="TVB587" s="285"/>
      <c r="TVC587" s="285"/>
      <c r="TVD587" s="285"/>
      <c r="TVE587" s="285"/>
      <c r="TVF587" s="285"/>
      <c r="TVG587" s="285"/>
      <c r="TVH587" s="285"/>
      <c r="TVI587" s="285"/>
      <c r="TVJ587" s="285"/>
      <c r="TVK587" s="285"/>
      <c r="TVL587" s="285"/>
      <c r="TVM587" s="285"/>
      <c r="TVN587" s="285"/>
      <c r="TVO587" s="285"/>
      <c r="TVP587" s="285"/>
      <c r="TVQ587" s="285"/>
      <c r="TVR587" s="285"/>
      <c r="TVS587" s="285"/>
      <c r="TVT587" s="285"/>
      <c r="TVU587" s="285"/>
      <c r="TVV587" s="285"/>
      <c r="TVW587" s="285"/>
      <c r="TVX587" s="285"/>
      <c r="TVY587" s="285"/>
      <c r="TVZ587" s="285"/>
      <c r="TWA587" s="285"/>
      <c r="TWB587" s="285"/>
      <c r="TWC587" s="285"/>
      <c r="TWD587" s="285"/>
      <c r="TWE587" s="285"/>
      <c r="TWF587" s="285"/>
      <c r="TWG587" s="285"/>
      <c r="TWH587" s="285"/>
      <c r="TWI587" s="285"/>
      <c r="TWJ587" s="285"/>
      <c r="TWK587" s="285"/>
      <c r="TWL587" s="285"/>
      <c r="TWM587" s="285"/>
      <c r="TWN587" s="285"/>
      <c r="TWO587" s="285"/>
      <c r="TWP587" s="285"/>
      <c r="TWQ587" s="285"/>
      <c r="TWR587" s="285"/>
      <c r="TWS587" s="285"/>
      <c r="TWT587" s="285"/>
      <c r="TWU587" s="285"/>
      <c r="TWV587" s="285"/>
      <c r="TWW587" s="285"/>
      <c r="TWX587" s="285"/>
      <c r="TWY587" s="285"/>
      <c r="TWZ587" s="285"/>
      <c r="TXA587" s="285"/>
      <c r="TXB587" s="285"/>
      <c r="TXC587" s="285"/>
      <c r="TXD587" s="285"/>
      <c r="TXE587" s="285"/>
      <c r="TXF587" s="285"/>
      <c r="TXG587" s="285"/>
      <c r="TXH587" s="285"/>
      <c r="TXI587" s="285"/>
      <c r="TXJ587" s="285"/>
      <c r="TXK587" s="285"/>
      <c r="TXL587" s="285"/>
      <c r="TXM587" s="285"/>
      <c r="TXN587" s="285"/>
      <c r="TXO587" s="285"/>
      <c r="TXP587" s="285"/>
      <c r="TXQ587" s="285"/>
      <c r="TXR587" s="285"/>
      <c r="TXS587" s="285"/>
      <c r="TXT587" s="285"/>
      <c r="TXU587" s="285"/>
      <c r="TXV587" s="285"/>
      <c r="TXW587" s="285"/>
      <c r="TXX587" s="285"/>
      <c r="TXY587" s="285"/>
      <c r="TXZ587" s="285"/>
      <c r="TYA587" s="285"/>
      <c r="TYB587" s="285"/>
      <c r="TYC587" s="285"/>
      <c r="TYD587" s="285"/>
      <c r="TYE587" s="285"/>
      <c r="TYF587" s="285"/>
      <c r="TYG587" s="285"/>
      <c r="TYH587" s="285"/>
      <c r="TYI587" s="285"/>
      <c r="TYJ587" s="285"/>
      <c r="TYK587" s="285"/>
      <c r="TYL587" s="285"/>
      <c r="TYM587" s="285"/>
      <c r="TYN587" s="285"/>
      <c r="TYO587" s="285"/>
      <c r="TYP587" s="285"/>
      <c r="TYQ587" s="285"/>
      <c r="TYR587" s="285"/>
      <c r="TYS587" s="285"/>
      <c r="TYT587" s="285"/>
      <c r="TYU587" s="285"/>
      <c r="TYV587" s="285"/>
      <c r="TYW587" s="285"/>
      <c r="TYX587" s="285"/>
      <c r="TYY587" s="285"/>
      <c r="TYZ587" s="285"/>
      <c r="TZA587" s="285"/>
      <c r="TZB587" s="285"/>
      <c r="TZC587" s="285"/>
      <c r="TZD587" s="285"/>
      <c r="TZE587" s="285"/>
      <c r="TZF587" s="285"/>
      <c r="TZG587" s="285"/>
      <c r="TZH587" s="285"/>
      <c r="TZI587" s="285"/>
      <c r="TZJ587" s="285"/>
      <c r="TZK587" s="285"/>
      <c r="TZL587" s="285"/>
      <c r="TZM587" s="285"/>
      <c r="TZN587" s="285"/>
      <c r="TZO587" s="285"/>
      <c r="TZP587" s="285"/>
      <c r="TZQ587" s="285"/>
      <c r="TZR587" s="285"/>
      <c r="TZS587" s="285"/>
      <c r="TZT587" s="285"/>
      <c r="TZU587" s="285"/>
      <c r="TZV587" s="285"/>
      <c r="TZW587" s="285"/>
      <c r="TZX587" s="285"/>
      <c r="TZY587" s="285"/>
      <c r="TZZ587" s="285"/>
      <c r="UAA587" s="285"/>
      <c r="UAB587" s="285"/>
      <c r="UAC587" s="285"/>
      <c r="UAD587" s="285"/>
      <c r="UAE587" s="285"/>
      <c r="UAF587" s="285"/>
      <c r="UAG587" s="285"/>
      <c r="UAH587" s="285"/>
      <c r="UAI587" s="285"/>
      <c r="UAJ587" s="285"/>
      <c r="UAK587" s="285"/>
      <c r="UAL587" s="285"/>
      <c r="UAM587" s="285"/>
      <c r="UAN587" s="285"/>
      <c r="UAO587" s="285"/>
      <c r="UAP587" s="285"/>
      <c r="UAQ587" s="285"/>
      <c r="UAR587" s="285"/>
      <c r="UAS587" s="285"/>
      <c r="UAT587" s="285"/>
      <c r="UAU587" s="285"/>
      <c r="UAV587" s="285"/>
      <c r="UAW587" s="285"/>
      <c r="UAX587" s="285"/>
      <c r="UAY587" s="285"/>
      <c r="UAZ587" s="285"/>
      <c r="UBA587" s="285"/>
      <c r="UBB587" s="285"/>
      <c r="UBC587" s="285"/>
      <c r="UBD587" s="285"/>
      <c r="UBE587" s="285"/>
      <c r="UBF587" s="285"/>
      <c r="UBG587" s="285"/>
      <c r="UBH587" s="285"/>
      <c r="UBI587" s="285"/>
      <c r="UBJ587" s="285"/>
      <c r="UBK587" s="285"/>
      <c r="UBL587" s="285"/>
      <c r="UBM587" s="285"/>
      <c r="UBN587" s="285"/>
      <c r="UBO587" s="285"/>
      <c r="UBP587" s="285"/>
      <c r="UBQ587" s="285"/>
      <c r="UBR587" s="285"/>
      <c r="UBS587" s="285"/>
      <c r="UBT587" s="285"/>
      <c r="UBU587" s="285"/>
      <c r="UBV587" s="285"/>
      <c r="UBW587" s="285"/>
      <c r="UBX587" s="285"/>
      <c r="UBY587" s="285"/>
      <c r="UBZ587" s="285"/>
      <c r="UCA587" s="285"/>
      <c r="UCB587" s="285"/>
      <c r="UCC587" s="285"/>
      <c r="UCD587" s="285"/>
      <c r="UCE587" s="285"/>
      <c r="UCF587" s="285"/>
      <c r="UCG587" s="285"/>
      <c r="UCH587" s="285"/>
      <c r="UCI587" s="285"/>
      <c r="UCJ587" s="285"/>
      <c r="UCK587" s="285"/>
      <c r="UCL587" s="285"/>
      <c r="UCM587" s="285"/>
      <c r="UCN587" s="285"/>
      <c r="UCO587" s="285"/>
      <c r="UCP587" s="285"/>
      <c r="UCQ587" s="285"/>
      <c r="UCR587" s="285"/>
      <c r="UCS587" s="285"/>
      <c r="UCT587" s="285"/>
      <c r="UCU587" s="285"/>
      <c r="UCV587" s="285"/>
      <c r="UCW587" s="285"/>
      <c r="UCX587" s="285"/>
      <c r="UCY587" s="285"/>
      <c r="UCZ587" s="285"/>
      <c r="UDA587" s="285"/>
      <c r="UDB587" s="285"/>
      <c r="UDC587" s="285"/>
      <c r="UDD587" s="285"/>
      <c r="UDE587" s="285"/>
      <c r="UDF587" s="285"/>
      <c r="UDG587" s="285"/>
      <c r="UDH587" s="285"/>
      <c r="UDI587" s="285"/>
      <c r="UDJ587" s="285"/>
      <c r="UDK587" s="285"/>
      <c r="UDL587" s="285"/>
      <c r="UDM587" s="285"/>
      <c r="UDN587" s="285"/>
      <c r="UDO587" s="285"/>
      <c r="UDP587" s="285"/>
      <c r="UDQ587" s="285"/>
      <c r="UDR587" s="285"/>
      <c r="UDS587" s="285"/>
      <c r="UDT587" s="285"/>
      <c r="UDU587" s="285"/>
      <c r="UDV587" s="285"/>
      <c r="UDW587" s="285"/>
      <c r="UDX587" s="285"/>
      <c r="UDY587" s="285"/>
      <c r="UDZ587" s="285"/>
      <c r="UEA587" s="285"/>
      <c r="UEB587" s="285"/>
      <c r="UEC587" s="285"/>
      <c r="UED587" s="285"/>
      <c r="UEE587" s="285"/>
      <c r="UEF587" s="285"/>
      <c r="UEG587" s="285"/>
      <c r="UEH587" s="285"/>
      <c r="UEI587" s="285"/>
      <c r="UEJ587" s="285"/>
      <c r="UEK587" s="285"/>
      <c r="UEL587" s="285"/>
      <c r="UEM587" s="285"/>
      <c r="UEN587" s="285"/>
      <c r="UEO587" s="285"/>
      <c r="UEP587" s="285"/>
      <c r="UEQ587" s="285"/>
      <c r="UER587" s="285"/>
      <c r="UES587" s="285"/>
      <c r="UET587" s="285"/>
      <c r="UEU587" s="285"/>
      <c r="UEV587" s="285"/>
      <c r="UEW587" s="285"/>
      <c r="UEX587" s="285"/>
      <c r="UEY587" s="285"/>
      <c r="UEZ587" s="285"/>
      <c r="UFA587" s="285"/>
      <c r="UFB587" s="285"/>
      <c r="UFC587" s="285"/>
      <c r="UFD587" s="285"/>
      <c r="UFE587" s="285"/>
      <c r="UFF587" s="285"/>
      <c r="UFG587" s="285"/>
      <c r="UFH587" s="285"/>
      <c r="UFI587" s="285"/>
      <c r="UFJ587" s="285"/>
      <c r="UFK587" s="285"/>
      <c r="UFL587" s="285"/>
      <c r="UFM587" s="285"/>
      <c r="UFN587" s="285"/>
      <c r="UFO587" s="285"/>
      <c r="UFP587" s="285"/>
      <c r="UFQ587" s="285"/>
      <c r="UFR587" s="285"/>
      <c r="UFS587" s="285"/>
      <c r="UFT587" s="285"/>
      <c r="UFU587" s="285"/>
      <c r="UFV587" s="285"/>
      <c r="UFW587" s="285"/>
      <c r="UFX587" s="285"/>
      <c r="UFY587" s="285"/>
      <c r="UFZ587" s="285"/>
      <c r="UGA587" s="285"/>
      <c r="UGB587" s="285"/>
      <c r="UGC587" s="285"/>
      <c r="UGD587" s="285"/>
      <c r="UGE587" s="285"/>
      <c r="UGF587" s="285"/>
      <c r="UGG587" s="285"/>
      <c r="UGH587" s="285"/>
      <c r="UGI587" s="285"/>
      <c r="UGJ587" s="285"/>
      <c r="UGK587" s="285"/>
      <c r="UGL587" s="285"/>
      <c r="UGM587" s="285"/>
      <c r="UGN587" s="285"/>
      <c r="UGO587" s="285"/>
      <c r="UGP587" s="285"/>
      <c r="UGQ587" s="285"/>
      <c r="UGR587" s="285"/>
      <c r="UGS587" s="285"/>
      <c r="UGT587" s="285"/>
      <c r="UGU587" s="285"/>
      <c r="UGV587" s="285"/>
      <c r="UGW587" s="285"/>
      <c r="UGX587" s="285"/>
      <c r="UGY587" s="285"/>
      <c r="UGZ587" s="285"/>
      <c r="UHA587" s="285"/>
      <c r="UHB587" s="285"/>
      <c r="UHC587" s="285"/>
      <c r="UHD587" s="285"/>
      <c r="UHE587" s="285"/>
      <c r="UHF587" s="285"/>
      <c r="UHG587" s="285"/>
      <c r="UHH587" s="285"/>
      <c r="UHI587" s="285"/>
      <c r="UHJ587" s="285"/>
      <c r="UHK587" s="285"/>
      <c r="UHL587" s="285"/>
      <c r="UHM587" s="285"/>
      <c r="UHN587" s="285"/>
      <c r="UHO587" s="285"/>
      <c r="UHP587" s="285"/>
      <c r="UHQ587" s="285"/>
      <c r="UHR587" s="285"/>
      <c r="UHS587" s="285"/>
      <c r="UHT587" s="285"/>
      <c r="UHU587" s="285"/>
      <c r="UHV587" s="285"/>
      <c r="UHW587" s="285"/>
      <c r="UHX587" s="285"/>
      <c r="UHY587" s="285"/>
      <c r="UHZ587" s="285"/>
      <c r="UIA587" s="285"/>
      <c r="UIB587" s="285"/>
      <c r="UIC587" s="285"/>
      <c r="UID587" s="285"/>
      <c r="UIE587" s="285"/>
      <c r="UIF587" s="285"/>
      <c r="UIG587" s="285"/>
      <c r="UIH587" s="285"/>
      <c r="UII587" s="285"/>
      <c r="UIJ587" s="285"/>
      <c r="UIK587" s="285"/>
      <c r="UIL587" s="285"/>
      <c r="UIM587" s="285"/>
      <c r="UIN587" s="285"/>
      <c r="UIO587" s="285"/>
      <c r="UIP587" s="285"/>
      <c r="UIQ587" s="285"/>
      <c r="UIR587" s="285"/>
      <c r="UIS587" s="285"/>
      <c r="UIT587" s="285"/>
      <c r="UIU587" s="285"/>
      <c r="UIV587" s="285"/>
      <c r="UIW587" s="285"/>
      <c r="UIX587" s="285"/>
      <c r="UIY587" s="285"/>
      <c r="UIZ587" s="285"/>
      <c r="UJA587" s="285"/>
      <c r="UJB587" s="285"/>
      <c r="UJC587" s="285"/>
      <c r="UJD587" s="285"/>
      <c r="UJE587" s="285"/>
      <c r="UJF587" s="285"/>
      <c r="UJG587" s="285"/>
      <c r="UJH587" s="285"/>
      <c r="UJI587" s="285"/>
      <c r="UJJ587" s="285"/>
      <c r="UJK587" s="285"/>
      <c r="UJL587" s="285"/>
      <c r="UJM587" s="285"/>
      <c r="UJN587" s="285"/>
      <c r="UJO587" s="285"/>
      <c r="UJP587" s="285"/>
      <c r="UJQ587" s="285"/>
      <c r="UJR587" s="285"/>
      <c r="UJS587" s="285"/>
      <c r="UJT587" s="285"/>
      <c r="UJU587" s="285"/>
      <c r="UJV587" s="285"/>
      <c r="UJW587" s="285"/>
      <c r="UJX587" s="285"/>
      <c r="UJY587" s="285"/>
      <c r="UJZ587" s="285"/>
      <c r="UKA587" s="285"/>
      <c r="UKB587" s="285"/>
      <c r="UKC587" s="285"/>
      <c r="UKD587" s="285"/>
      <c r="UKE587" s="285"/>
      <c r="UKF587" s="285"/>
      <c r="UKG587" s="285"/>
      <c r="UKH587" s="285"/>
      <c r="UKI587" s="285"/>
      <c r="UKJ587" s="285"/>
      <c r="UKK587" s="285"/>
      <c r="UKL587" s="285"/>
      <c r="UKM587" s="285"/>
      <c r="UKN587" s="285"/>
      <c r="UKO587" s="285"/>
      <c r="UKP587" s="285"/>
      <c r="UKQ587" s="285"/>
      <c r="UKR587" s="285"/>
      <c r="UKS587" s="285"/>
      <c r="UKT587" s="285"/>
      <c r="UKU587" s="285"/>
      <c r="UKV587" s="285"/>
      <c r="UKW587" s="285"/>
      <c r="UKX587" s="285"/>
      <c r="UKY587" s="285"/>
      <c r="UKZ587" s="285"/>
      <c r="ULA587" s="285"/>
      <c r="ULB587" s="285"/>
      <c r="ULC587" s="285"/>
      <c r="ULD587" s="285"/>
      <c r="ULE587" s="285"/>
      <c r="ULF587" s="285"/>
      <c r="ULG587" s="285"/>
      <c r="ULH587" s="285"/>
      <c r="ULI587" s="285"/>
      <c r="ULJ587" s="285"/>
      <c r="ULK587" s="285"/>
      <c r="ULL587" s="285"/>
      <c r="ULM587" s="285"/>
      <c r="ULN587" s="285"/>
      <c r="ULO587" s="285"/>
      <c r="ULP587" s="285"/>
      <c r="ULQ587" s="285"/>
      <c r="ULR587" s="285"/>
      <c r="ULS587" s="285"/>
      <c r="ULT587" s="285"/>
      <c r="ULU587" s="285"/>
      <c r="ULV587" s="285"/>
      <c r="ULW587" s="285"/>
      <c r="ULX587" s="285"/>
      <c r="ULY587" s="285"/>
      <c r="ULZ587" s="285"/>
      <c r="UMA587" s="285"/>
      <c r="UMB587" s="285"/>
      <c r="UMC587" s="285"/>
      <c r="UMD587" s="285"/>
      <c r="UME587" s="285"/>
      <c r="UMF587" s="285"/>
      <c r="UMG587" s="285"/>
      <c r="UMH587" s="285"/>
      <c r="UMI587" s="285"/>
      <c r="UMJ587" s="285"/>
      <c r="UMK587" s="285"/>
      <c r="UML587" s="285"/>
      <c r="UMM587" s="285"/>
      <c r="UMN587" s="285"/>
      <c r="UMO587" s="285"/>
      <c r="UMP587" s="285"/>
      <c r="UMQ587" s="285"/>
      <c r="UMR587" s="285"/>
      <c r="UMS587" s="285"/>
      <c r="UMT587" s="285"/>
      <c r="UMU587" s="285"/>
      <c r="UMV587" s="285"/>
      <c r="UMW587" s="285"/>
      <c r="UMX587" s="285"/>
      <c r="UMY587" s="285"/>
      <c r="UMZ587" s="285"/>
      <c r="UNA587" s="285"/>
      <c r="UNB587" s="285"/>
      <c r="UNC587" s="285"/>
      <c r="UND587" s="285"/>
      <c r="UNE587" s="285"/>
      <c r="UNF587" s="285"/>
      <c r="UNG587" s="285"/>
      <c r="UNH587" s="285"/>
      <c r="UNI587" s="285"/>
      <c r="UNJ587" s="285"/>
      <c r="UNK587" s="285"/>
      <c r="UNL587" s="285"/>
      <c r="UNM587" s="285"/>
      <c r="UNN587" s="285"/>
      <c r="UNO587" s="285"/>
      <c r="UNP587" s="285"/>
      <c r="UNQ587" s="285"/>
      <c r="UNR587" s="285"/>
      <c r="UNS587" s="285"/>
      <c r="UNT587" s="285"/>
      <c r="UNU587" s="285"/>
      <c r="UNV587" s="285"/>
      <c r="UNW587" s="285"/>
      <c r="UNX587" s="285"/>
      <c r="UNY587" s="285"/>
      <c r="UNZ587" s="285"/>
      <c r="UOA587" s="285"/>
      <c r="UOB587" s="285"/>
      <c r="UOC587" s="285"/>
      <c r="UOD587" s="285"/>
      <c r="UOE587" s="285"/>
      <c r="UOF587" s="285"/>
      <c r="UOG587" s="285"/>
      <c r="UOH587" s="285"/>
      <c r="UOI587" s="285"/>
      <c r="UOJ587" s="285"/>
      <c r="UOK587" s="285"/>
      <c r="UOL587" s="285"/>
      <c r="UOM587" s="285"/>
      <c r="UON587" s="285"/>
      <c r="UOO587" s="285"/>
      <c r="UOP587" s="285"/>
      <c r="UOQ587" s="285"/>
      <c r="UOR587" s="285"/>
      <c r="UOS587" s="285"/>
      <c r="UOT587" s="285"/>
      <c r="UOU587" s="285"/>
      <c r="UOV587" s="285"/>
      <c r="UOW587" s="285"/>
      <c r="UOX587" s="285"/>
      <c r="UOY587" s="285"/>
      <c r="UOZ587" s="285"/>
      <c r="UPA587" s="285"/>
      <c r="UPB587" s="285"/>
      <c r="UPC587" s="285"/>
      <c r="UPD587" s="285"/>
      <c r="UPE587" s="285"/>
      <c r="UPF587" s="285"/>
      <c r="UPG587" s="285"/>
      <c r="UPH587" s="285"/>
      <c r="UPI587" s="285"/>
      <c r="UPJ587" s="285"/>
      <c r="UPK587" s="285"/>
      <c r="UPL587" s="285"/>
      <c r="UPM587" s="285"/>
      <c r="UPN587" s="285"/>
      <c r="UPO587" s="285"/>
      <c r="UPP587" s="285"/>
      <c r="UPQ587" s="285"/>
      <c r="UPR587" s="285"/>
      <c r="UPS587" s="285"/>
      <c r="UPT587" s="285"/>
      <c r="UPU587" s="285"/>
      <c r="UPV587" s="285"/>
      <c r="UPW587" s="285"/>
      <c r="UPX587" s="285"/>
      <c r="UPY587" s="285"/>
      <c r="UPZ587" s="285"/>
      <c r="UQA587" s="285"/>
      <c r="UQB587" s="285"/>
      <c r="UQC587" s="285"/>
      <c r="UQD587" s="285"/>
      <c r="UQE587" s="285"/>
      <c r="UQF587" s="285"/>
      <c r="UQG587" s="285"/>
      <c r="UQH587" s="285"/>
      <c r="UQI587" s="285"/>
      <c r="UQJ587" s="285"/>
      <c r="UQK587" s="285"/>
      <c r="UQL587" s="285"/>
      <c r="UQM587" s="285"/>
      <c r="UQN587" s="285"/>
      <c r="UQO587" s="285"/>
      <c r="UQP587" s="285"/>
      <c r="UQQ587" s="285"/>
      <c r="UQR587" s="285"/>
      <c r="UQS587" s="285"/>
      <c r="UQT587" s="285"/>
      <c r="UQU587" s="285"/>
      <c r="UQV587" s="285"/>
      <c r="UQW587" s="285"/>
      <c r="UQX587" s="285"/>
      <c r="UQY587" s="285"/>
      <c r="UQZ587" s="285"/>
      <c r="URA587" s="285"/>
      <c r="URB587" s="285"/>
      <c r="URC587" s="285"/>
      <c r="URD587" s="285"/>
      <c r="URE587" s="285"/>
      <c r="URF587" s="285"/>
      <c r="URG587" s="285"/>
      <c r="URH587" s="285"/>
      <c r="URI587" s="285"/>
      <c r="URJ587" s="285"/>
      <c r="URK587" s="285"/>
      <c r="URL587" s="285"/>
      <c r="URM587" s="285"/>
      <c r="URN587" s="285"/>
      <c r="URO587" s="285"/>
      <c r="URP587" s="285"/>
      <c r="URQ587" s="285"/>
      <c r="URR587" s="285"/>
      <c r="URS587" s="285"/>
      <c r="URT587" s="285"/>
      <c r="URU587" s="285"/>
      <c r="URV587" s="285"/>
      <c r="URW587" s="285"/>
      <c r="URX587" s="285"/>
      <c r="URY587" s="285"/>
      <c r="URZ587" s="285"/>
      <c r="USA587" s="285"/>
      <c r="USB587" s="285"/>
      <c r="USC587" s="285"/>
      <c r="USD587" s="285"/>
      <c r="USE587" s="285"/>
      <c r="USF587" s="285"/>
      <c r="USG587" s="285"/>
      <c r="USH587" s="285"/>
      <c r="USI587" s="285"/>
      <c r="USJ587" s="285"/>
      <c r="USK587" s="285"/>
      <c r="USL587" s="285"/>
      <c r="USM587" s="285"/>
      <c r="USN587" s="285"/>
      <c r="USO587" s="285"/>
      <c r="USP587" s="285"/>
      <c r="USQ587" s="285"/>
      <c r="USR587" s="285"/>
      <c r="USS587" s="285"/>
      <c r="UST587" s="285"/>
      <c r="USU587" s="285"/>
      <c r="USV587" s="285"/>
      <c r="USW587" s="285"/>
      <c r="USX587" s="285"/>
      <c r="USY587" s="285"/>
      <c r="USZ587" s="285"/>
      <c r="UTA587" s="285"/>
      <c r="UTB587" s="285"/>
      <c r="UTC587" s="285"/>
      <c r="UTD587" s="285"/>
      <c r="UTE587" s="285"/>
      <c r="UTF587" s="285"/>
      <c r="UTG587" s="285"/>
      <c r="UTH587" s="285"/>
      <c r="UTI587" s="285"/>
      <c r="UTJ587" s="285"/>
      <c r="UTK587" s="285"/>
      <c r="UTL587" s="285"/>
      <c r="UTM587" s="285"/>
      <c r="UTN587" s="285"/>
      <c r="UTO587" s="285"/>
      <c r="UTP587" s="285"/>
      <c r="UTQ587" s="285"/>
      <c r="UTR587" s="285"/>
      <c r="UTS587" s="285"/>
      <c r="UTT587" s="285"/>
      <c r="UTU587" s="285"/>
      <c r="UTV587" s="285"/>
      <c r="UTW587" s="285"/>
      <c r="UTX587" s="285"/>
      <c r="UTY587" s="285"/>
      <c r="UTZ587" s="285"/>
      <c r="UUA587" s="285"/>
      <c r="UUB587" s="285"/>
      <c r="UUC587" s="285"/>
      <c r="UUD587" s="285"/>
      <c r="UUE587" s="285"/>
      <c r="UUF587" s="285"/>
      <c r="UUG587" s="285"/>
      <c r="UUH587" s="285"/>
      <c r="UUI587" s="285"/>
      <c r="UUJ587" s="285"/>
      <c r="UUK587" s="285"/>
      <c r="UUL587" s="285"/>
      <c r="UUM587" s="285"/>
      <c r="UUN587" s="285"/>
      <c r="UUO587" s="285"/>
      <c r="UUP587" s="285"/>
      <c r="UUQ587" s="285"/>
      <c r="UUR587" s="285"/>
      <c r="UUS587" s="285"/>
      <c r="UUT587" s="285"/>
      <c r="UUU587" s="285"/>
      <c r="UUV587" s="285"/>
      <c r="UUW587" s="285"/>
      <c r="UUX587" s="285"/>
      <c r="UUY587" s="285"/>
      <c r="UUZ587" s="285"/>
      <c r="UVA587" s="285"/>
      <c r="UVB587" s="285"/>
      <c r="UVC587" s="285"/>
      <c r="UVD587" s="285"/>
      <c r="UVE587" s="285"/>
      <c r="UVF587" s="285"/>
      <c r="UVG587" s="285"/>
      <c r="UVH587" s="285"/>
      <c r="UVI587" s="285"/>
      <c r="UVJ587" s="285"/>
      <c r="UVK587" s="285"/>
      <c r="UVL587" s="285"/>
      <c r="UVM587" s="285"/>
      <c r="UVN587" s="285"/>
      <c r="UVO587" s="285"/>
      <c r="UVP587" s="285"/>
      <c r="UVQ587" s="285"/>
      <c r="UVR587" s="285"/>
      <c r="UVS587" s="285"/>
      <c r="UVT587" s="285"/>
      <c r="UVU587" s="285"/>
      <c r="UVV587" s="285"/>
      <c r="UVW587" s="285"/>
      <c r="UVX587" s="285"/>
      <c r="UVY587" s="285"/>
      <c r="UVZ587" s="285"/>
      <c r="UWA587" s="285"/>
      <c r="UWB587" s="285"/>
      <c r="UWC587" s="285"/>
      <c r="UWD587" s="285"/>
      <c r="UWE587" s="285"/>
      <c r="UWF587" s="285"/>
      <c r="UWG587" s="285"/>
      <c r="UWH587" s="285"/>
      <c r="UWI587" s="285"/>
      <c r="UWJ587" s="285"/>
      <c r="UWK587" s="285"/>
      <c r="UWL587" s="285"/>
      <c r="UWM587" s="285"/>
      <c r="UWN587" s="285"/>
      <c r="UWO587" s="285"/>
      <c r="UWP587" s="285"/>
      <c r="UWQ587" s="285"/>
      <c r="UWR587" s="285"/>
      <c r="UWS587" s="285"/>
      <c r="UWT587" s="285"/>
      <c r="UWU587" s="285"/>
      <c r="UWV587" s="285"/>
      <c r="UWW587" s="285"/>
      <c r="UWX587" s="285"/>
      <c r="UWY587" s="285"/>
      <c r="UWZ587" s="285"/>
      <c r="UXA587" s="285"/>
      <c r="UXB587" s="285"/>
      <c r="UXC587" s="285"/>
      <c r="UXD587" s="285"/>
      <c r="UXE587" s="285"/>
      <c r="UXF587" s="285"/>
      <c r="UXG587" s="285"/>
      <c r="UXH587" s="285"/>
      <c r="UXI587" s="285"/>
      <c r="UXJ587" s="285"/>
      <c r="UXK587" s="285"/>
      <c r="UXL587" s="285"/>
      <c r="UXM587" s="285"/>
      <c r="UXN587" s="285"/>
      <c r="UXO587" s="285"/>
      <c r="UXP587" s="285"/>
      <c r="UXQ587" s="285"/>
      <c r="UXR587" s="285"/>
      <c r="UXS587" s="285"/>
      <c r="UXT587" s="285"/>
      <c r="UXU587" s="285"/>
      <c r="UXV587" s="285"/>
      <c r="UXW587" s="285"/>
      <c r="UXX587" s="285"/>
      <c r="UXY587" s="285"/>
      <c r="UXZ587" s="285"/>
      <c r="UYA587" s="285"/>
      <c r="UYB587" s="285"/>
      <c r="UYC587" s="285"/>
      <c r="UYD587" s="285"/>
      <c r="UYE587" s="285"/>
      <c r="UYF587" s="285"/>
      <c r="UYG587" s="285"/>
      <c r="UYH587" s="285"/>
      <c r="UYI587" s="285"/>
      <c r="UYJ587" s="285"/>
      <c r="UYK587" s="285"/>
      <c r="UYL587" s="285"/>
      <c r="UYM587" s="285"/>
      <c r="UYN587" s="285"/>
      <c r="UYO587" s="285"/>
      <c r="UYP587" s="285"/>
      <c r="UYQ587" s="285"/>
      <c r="UYR587" s="285"/>
      <c r="UYS587" s="285"/>
      <c r="UYT587" s="285"/>
      <c r="UYU587" s="285"/>
      <c r="UYV587" s="285"/>
      <c r="UYW587" s="285"/>
      <c r="UYX587" s="285"/>
      <c r="UYY587" s="285"/>
      <c r="UYZ587" s="285"/>
      <c r="UZA587" s="285"/>
      <c r="UZB587" s="285"/>
      <c r="UZC587" s="285"/>
      <c r="UZD587" s="285"/>
      <c r="UZE587" s="285"/>
      <c r="UZF587" s="285"/>
      <c r="UZG587" s="285"/>
      <c r="UZH587" s="285"/>
      <c r="UZI587" s="285"/>
      <c r="UZJ587" s="285"/>
      <c r="UZK587" s="285"/>
      <c r="UZL587" s="285"/>
      <c r="UZM587" s="285"/>
      <c r="UZN587" s="285"/>
      <c r="UZO587" s="285"/>
      <c r="UZP587" s="285"/>
      <c r="UZQ587" s="285"/>
      <c r="UZR587" s="285"/>
      <c r="UZS587" s="285"/>
      <c r="UZT587" s="285"/>
      <c r="UZU587" s="285"/>
      <c r="UZV587" s="285"/>
      <c r="UZW587" s="285"/>
      <c r="UZX587" s="285"/>
      <c r="UZY587" s="285"/>
      <c r="UZZ587" s="285"/>
      <c r="VAA587" s="285"/>
      <c r="VAB587" s="285"/>
      <c r="VAC587" s="285"/>
      <c r="VAD587" s="285"/>
      <c r="VAE587" s="285"/>
      <c r="VAF587" s="285"/>
      <c r="VAG587" s="285"/>
      <c r="VAH587" s="285"/>
      <c r="VAI587" s="285"/>
      <c r="VAJ587" s="285"/>
      <c r="VAK587" s="285"/>
      <c r="VAL587" s="285"/>
      <c r="VAM587" s="285"/>
      <c r="VAN587" s="285"/>
      <c r="VAO587" s="285"/>
      <c r="VAP587" s="285"/>
      <c r="VAQ587" s="285"/>
      <c r="VAR587" s="285"/>
      <c r="VAS587" s="285"/>
      <c r="VAT587" s="285"/>
      <c r="VAU587" s="285"/>
      <c r="VAV587" s="285"/>
      <c r="VAW587" s="285"/>
      <c r="VAX587" s="285"/>
      <c r="VAY587" s="285"/>
      <c r="VAZ587" s="285"/>
      <c r="VBA587" s="285"/>
      <c r="VBB587" s="285"/>
      <c r="VBC587" s="285"/>
      <c r="VBD587" s="285"/>
      <c r="VBE587" s="285"/>
      <c r="VBF587" s="285"/>
      <c r="VBG587" s="285"/>
      <c r="VBH587" s="285"/>
      <c r="VBI587" s="285"/>
      <c r="VBJ587" s="285"/>
      <c r="VBK587" s="285"/>
      <c r="VBL587" s="285"/>
      <c r="VBM587" s="285"/>
      <c r="VBN587" s="285"/>
      <c r="VBO587" s="285"/>
      <c r="VBP587" s="285"/>
      <c r="VBQ587" s="285"/>
      <c r="VBR587" s="285"/>
      <c r="VBS587" s="285"/>
      <c r="VBT587" s="285"/>
      <c r="VBU587" s="285"/>
      <c r="VBV587" s="285"/>
      <c r="VBW587" s="285"/>
      <c r="VBX587" s="285"/>
      <c r="VBY587" s="285"/>
      <c r="VBZ587" s="285"/>
      <c r="VCA587" s="285"/>
      <c r="VCB587" s="285"/>
      <c r="VCC587" s="285"/>
      <c r="VCD587" s="285"/>
      <c r="VCE587" s="285"/>
      <c r="VCF587" s="285"/>
      <c r="VCG587" s="285"/>
      <c r="VCH587" s="285"/>
      <c r="VCI587" s="285"/>
      <c r="VCJ587" s="285"/>
      <c r="VCK587" s="285"/>
      <c r="VCL587" s="285"/>
      <c r="VCM587" s="285"/>
      <c r="VCN587" s="285"/>
      <c r="VCO587" s="285"/>
      <c r="VCP587" s="285"/>
      <c r="VCQ587" s="285"/>
      <c r="VCR587" s="285"/>
      <c r="VCS587" s="285"/>
      <c r="VCT587" s="285"/>
      <c r="VCU587" s="285"/>
      <c r="VCV587" s="285"/>
      <c r="VCW587" s="285"/>
      <c r="VCX587" s="285"/>
      <c r="VCY587" s="285"/>
      <c r="VCZ587" s="285"/>
      <c r="VDA587" s="285"/>
      <c r="VDB587" s="285"/>
      <c r="VDC587" s="285"/>
      <c r="VDD587" s="285"/>
      <c r="VDE587" s="285"/>
      <c r="VDF587" s="285"/>
      <c r="VDG587" s="285"/>
      <c r="VDH587" s="285"/>
      <c r="VDI587" s="285"/>
      <c r="VDJ587" s="285"/>
      <c r="VDK587" s="285"/>
      <c r="VDL587" s="285"/>
      <c r="VDM587" s="285"/>
      <c r="VDN587" s="285"/>
      <c r="VDO587" s="285"/>
      <c r="VDP587" s="285"/>
      <c r="VDQ587" s="285"/>
      <c r="VDR587" s="285"/>
      <c r="VDS587" s="285"/>
      <c r="VDT587" s="285"/>
      <c r="VDU587" s="285"/>
      <c r="VDV587" s="285"/>
      <c r="VDW587" s="285"/>
      <c r="VDX587" s="285"/>
      <c r="VDY587" s="285"/>
      <c r="VDZ587" s="285"/>
      <c r="VEA587" s="285"/>
      <c r="VEB587" s="285"/>
      <c r="VEC587" s="285"/>
      <c r="VED587" s="285"/>
      <c r="VEE587" s="285"/>
      <c r="VEF587" s="285"/>
      <c r="VEG587" s="285"/>
      <c r="VEH587" s="285"/>
      <c r="VEI587" s="285"/>
      <c r="VEJ587" s="285"/>
      <c r="VEK587" s="285"/>
      <c r="VEL587" s="285"/>
      <c r="VEM587" s="285"/>
      <c r="VEN587" s="285"/>
      <c r="VEO587" s="285"/>
      <c r="VEP587" s="285"/>
      <c r="VEQ587" s="285"/>
      <c r="VER587" s="285"/>
      <c r="VES587" s="285"/>
      <c r="VET587" s="285"/>
      <c r="VEU587" s="285"/>
      <c r="VEV587" s="285"/>
      <c r="VEW587" s="285"/>
      <c r="VEX587" s="285"/>
      <c r="VEY587" s="285"/>
      <c r="VEZ587" s="285"/>
      <c r="VFA587" s="285"/>
      <c r="VFB587" s="285"/>
      <c r="VFC587" s="285"/>
      <c r="VFD587" s="285"/>
      <c r="VFE587" s="285"/>
      <c r="VFF587" s="285"/>
      <c r="VFG587" s="285"/>
      <c r="VFH587" s="285"/>
      <c r="VFI587" s="285"/>
      <c r="VFJ587" s="285"/>
      <c r="VFK587" s="285"/>
      <c r="VFL587" s="285"/>
      <c r="VFM587" s="285"/>
      <c r="VFN587" s="285"/>
      <c r="VFO587" s="285"/>
      <c r="VFP587" s="285"/>
      <c r="VFQ587" s="285"/>
      <c r="VFR587" s="285"/>
      <c r="VFS587" s="285"/>
      <c r="VFT587" s="285"/>
      <c r="VFU587" s="285"/>
      <c r="VFV587" s="285"/>
      <c r="VFW587" s="285"/>
      <c r="VFX587" s="285"/>
      <c r="VFY587" s="285"/>
      <c r="VFZ587" s="285"/>
      <c r="VGA587" s="285"/>
      <c r="VGB587" s="285"/>
      <c r="VGC587" s="285"/>
      <c r="VGD587" s="285"/>
      <c r="VGE587" s="285"/>
      <c r="VGF587" s="285"/>
      <c r="VGG587" s="285"/>
      <c r="VGH587" s="285"/>
      <c r="VGI587" s="285"/>
      <c r="VGJ587" s="285"/>
      <c r="VGK587" s="285"/>
      <c r="VGL587" s="285"/>
      <c r="VGM587" s="285"/>
      <c r="VGN587" s="285"/>
      <c r="VGO587" s="285"/>
      <c r="VGP587" s="285"/>
      <c r="VGQ587" s="285"/>
      <c r="VGR587" s="285"/>
      <c r="VGS587" s="285"/>
      <c r="VGT587" s="285"/>
      <c r="VGU587" s="285"/>
      <c r="VGV587" s="285"/>
      <c r="VGW587" s="285"/>
      <c r="VGX587" s="285"/>
      <c r="VGY587" s="285"/>
      <c r="VGZ587" s="285"/>
      <c r="VHA587" s="285"/>
      <c r="VHB587" s="285"/>
      <c r="VHC587" s="285"/>
      <c r="VHD587" s="285"/>
      <c r="VHE587" s="285"/>
      <c r="VHF587" s="285"/>
      <c r="VHG587" s="285"/>
      <c r="VHH587" s="285"/>
      <c r="VHI587" s="285"/>
      <c r="VHJ587" s="285"/>
      <c r="VHK587" s="285"/>
      <c r="VHL587" s="285"/>
      <c r="VHM587" s="285"/>
      <c r="VHN587" s="285"/>
      <c r="VHO587" s="285"/>
      <c r="VHP587" s="285"/>
      <c r="VHQ587" s="285"/>
      <c r="VHR587" s="285"/>
      <c r="VHS587" s="285"/>
      <c r="VHT587" s="285"/>
      <c r="VHU587" s="285"/>
      <c r="VHV587" s="285"/>
      <c r="VHW587" s="285"/>
      <c r="VHX587" s="285"/>
      <c r="VHY587" s="285"/>
      <c r="VHZ587" s="285"/>
      <c r="VIA587" s="285"/>
      <c r="VIB587" s="285"/>
      <c r="VIC587" s="285"/>
      <c r="VID587" s="285"/>
      <c r="VIE587" s="285"/>
      <c r="VIF587" s="285"/>
      <c r="VIG587" s="285"/>
      <c r="VIH587" s="285"/>
      <c r="VII587" s="285"/>
      <c r="VIJ587" s="285"/>
      <c r="VIK587" s="285"/>
      <c r="VIL587" s="285"/>
      <c r="VIM587" s="285"/>
      <c r="VIN587" s="285"/>
      <c r="VIO587" s="285"/>
      <c r="VIP587" s="285"/>
      <c r="VIQ587" s="285"/>
      <c r="VIR587" s="285"/>
      <c r="VIS587" s="285"/>
      <c r="VIT587" s="285"/>
      <c r="VIU587" s="285"/>
      <c r="VIV587" s="285"/>
      <c r="VIW587" s="285"/>
      <c r="VIX587" s="285"/>
      <c r="VIY587" s="285"/>
      <c r="VIZ587" s="285"/>
      <c r="VJA587" s="285"/>
      <c r="VJB587" s="285"/>
      <c r="VJC587" s="285"/>
      <c r="VJD587" s="285"/>
      <c r="VJE587" s="285"/>
      <c r="VJF587" s="285"/>
      <c r="VJG587" s="285"/>
      <c r="VJH587" s="285"/>
      <c r="VJI587" s="285"/>
      <c r="VJJ587" s="285"/>
      <c r="VJK587" s="285"/>
      <c r="VJL587" s="285"/>
      <c r="VJM587" s="285"/>
      <c r="VJN587" s="285"/>
      <c r="VJO587" s="285"/>
      <c r="VJP587" s="285"/>
      <c r="VJQ587" s="285"/>
      <c r="VJR587" s="285"/>
      <c r="VJS587" s="285"/>
      <c r="VJT587" s="285"/>
      <c r="VJU587" s="285"/>
      <c r="VJV587" s="285"/>
      <c r="VJW587" s="285"/>
      <c r="VJX587" s="285"/>
      <c r="VJY587" s="285"/>
      <c r="VJZ587" s="285"/>
      <c r="VKA587" s="285"/>
      <c r="VKB587" s="285"/>
      <c r="VKC587" s="285"/>
      <c r="VKD587" s="285"/>
      <c r="VKE587" s="285"/>
      <c r="VKF587" s="285"/>
      <c r="VKG587" s="285"/>
      <c r="VKH587" s="285"/>
      <c r="VKI587" s="285"/>
      <c r="VKJ587" s="285"/>
      <c r="VKK587" s="285"/>
      <c r="VKL587" s="285"/>
      <c r="VKM587" s="285"/>
      <c r="VKN587" s="285"/>
      <c r="VKO587" s="285"/>
      <c r="VKP587" s="285"/>
      <c r="VKQ587" s="285"/>
      <c r="VKR587" s="285"/>
      <c r="VKS587" s="285"/>
      <c r="VKT587" s="285"/>
      <c r="VKU587" s="285"/>
      <c r="VKV587" s="285"/>
      <c r="VKW587" s="285"/>
      <c r="VKX587" s="285"/>
      <c r="VKY587" s="285"/>
      <c r="VKZ587" s="285"/>
      <c r="VLA587" s="285"/>
      <c r="VLB587" s="285"/>
      <c r="VLC587" s="285"/>
      <c r="VLD587" s="285"/>
      <c r="VLE587" s="285"/>
      <c r="VLF587" s="285"/>
      <c r="VLG587" s="285"/>
      <c r="VLH587" s="285"/>
      <c r="VLI587" s="285"/>
      <c r="VLJ587" s="285"/>
      <c r="VLK587" s="285"/>
      <c r="VLL587" s="285"/>
      <c r="VLM587" s="285"/>
      <c r="VLN587" s="285"/>
      <c r="VLO587" s="285"/>
      <c r="VLP587" s="285"/>
      <c r="VLQ587" s="285"/>
      <c r="VLR587" s="285"/>
      <c r="VLS587" s="285"/>
      <c r="VLT587" s="285"/>
      <c r="VLU587" s="285"/>
      <c r="VLV587" s="285"/>
      <c r="VLW587" s="285"/>
      <c r="VLX587" s="285"/>
      <c r="VLY587" s="285"/>
      <c r="VLZ587" s="285"/>
      <c r="VMA587" s="285"/>
      <c r="VMB587" s="285"/>
      <c r="VMC587" s="285"/>
      <c r="VMD587" s="285"/>
      <c r="VME587" s="285"/>
      <c r="VMF587" s="285"/>
      <c r="VMG587" s="285"/>
      <c r="VMH587" s="285"/>
      <c r="VMI587" s="285"/>
      <c r="VMJ587" s="285"/>
      <c r="VMK587" s="285"/>
      <c r="VML587" s="285"/>
      <c r="VMM587" s="285"/>
      <c r="VMN587" s="285"/>
      <c r="VMO587" s="285"/>
      <c r="VMP587" s="285"/>
      <c r="VMQ587" s="285"/>
      <c r="VMR587" s="285"/>
      <c r="VMS587" s="285"/>
      <c r="VMT587" s="285"/>
      <c r="VMU587" s="285"/>
      <c r="VMV587" s="285"/>
      <c r="VMW587" s="285"/>
      <c r="VMX587" s="285"/>
      <c r="VMY587" s="285"/>
      <c r="VMZ587" s="285"/>
      <c r="VNA587" s="285"/>
      <c r="VNB587" s="285"/>
      <c r="VNC587" s="285"/>
      <c r="VND587" s="285"/>
      <c r="VNE587" s="285"/>
      <c r="VNF587" s="285"/>
      <c r="VNG587" s="285"/>
      <c r="VNH587" s="285"/>
      <c r="VNI587" s="285"/>
      <c r="VNJ587" s="285"/>
      <c r="VNK587" s="285"/>
      <c r="VNL587" s="285"/>
      <c r="VNM587" s="285"/>
      <c r="VNN587" s="285"/>
      <c r="VNO587" s="285"/>
      <c r="VNP587" s="285"/>
      <c r="VNQ587" s="285"/>
      <c r="VNR587" s="285"/>
      <c r="VNS587" s="285"/>
      <c r="VNT587" s="285"/>
      <c r="VNU587" s="285"/>
      <c r="VNV587" s="285"/>
      <c r="VNW587" s="285"/>
      <c r="VNX587" s="285"/>
      <c r="VNY587" s="285"/>
      <c r="VNZ587" s="285"/>
      <c r="VOA587" s="285"/>
      <c r="VOB587" s="285"/>
      <c r="VOC587" s="285"/>
      <c r="VOD587" s="285"/>
      <c r="VOE587" s="285"/>
      <c r="VOF587" s="285"/>
      <c r="VOG587" s="285"/>
      <c r="VOH587" s="285"/>
      <c r="VOI587" s="285"/>
      <c r="VOJ587" s="285"/>
      <c r="VOK587" s="285"/>
      <c r="VOL587" s="285"/>
      <c r="VOM587" s="285"/>
      <c r="VON587" s="285"/>
      <c r="VOO587" s="285"/>
      <c r="VOP587" s="285"/>
      <c r="VOQ587" s="285"/>
      <c r="VOR587" s="285"/>
      <c r="VOS587" s="285"/>
      <c r="VOT587" s="285"/>
      <c r="VOU587" s="285"/>
      <c r="VOV587" s="285"/>
      <c r="VOW587" s="285"/>
      <c r="VOX587" s="285"/>
      <c r="VOY587" s="285"/>
      <c r="VOZ587" s="285"/>
      <c r="VPA587" s="285"/>
      <c r="VPB587" s="285"/>
      <c r="VPC587" s="285"/>
      <c r="VPD587" s="285"/>
      <c r="VPE587" s="285"/>
      <c r="VPF587" s="285"/>
      <c r="VPG587" s="285"/>
      <c r="VPH587" s="285"/>
      <c r="VPI587" s="285"/>
      <c r="VPJ587" s="285"/>
      <c r="VPK587" s="285"/>
      <c r="VPL587" s="285"/>
      <c r="VPM587" s="285"/>
      <c r="VPN587" s="285"/>
      <c r="VPO587" s="285"/>
      <c r="VPP587" s="285"/>
      <c r="VPQ587" s="285"/>
      <c r="VPR587" s="285"/>
      <c r="VPS587" s="285"/>
      <c r="VPT587" s="285"/>
      <c r="VPU587" s="285"/>
      <c r="VPV587" s="285"/>
      <c r="VPW587" s="285"/>
      <c r="VPX587" s="285"/>
      <c r="VPY587" s="285"/>
      <c r="VPZ587" s="285"/>
      <c r="VQA587" s="285"/>
      <c r="VQB587" s="285"/>
      <c r="VQC587" s="285"/>
      <c r="VQD587" s="285"/>
      <c r="VQE587" s="285"/>
      <c r="VQF587" s="285"/>
      <c r="VQG587" s="285"/>
      <c r="VQH587" s="285"/>
      <c r="VQI587" s="285"/>
      <c r="VQJ587" s="285"/>
      <c r="VQK587" s="285"/>
      <c r="VQL587" s="285"/>
      <c r="VQM587" s="285"/>
      <c r="VQN587" s="285"/>
      <c r="VQO587" s="285"/>
      <c r="VQP587" s="285"/>
      <c r="VQQ587" s="285"/>
      <c r="VQR587" s="285"/>
      <c r="VQS587" s="285"/>
      <c r="VQT587" s="285"/>
      <c r="VQU587" s="285"/>
      <c r="VQV587" s="285"/>
      <c r="VQW587" s="285"/>
      <c r="VQX587" s="285"/>
      <c r="VQY587" s="285"/>
      <c r="VQZ587" s="285"/>
      <c r="VRA587" s="285"/>
      <c r="VRB587" s="285"/>
      <c r="VRC587" s="285"/>
      <c r="VRD587" s="285"/>
      <c r="VRE587" s="285"/>
      <c r="VRF587" s="285"/>
      <c r="VRG587" s="285"/>
      <c r="VRH587" s="285"/>
      <c r="VRI587" s="285"/>
      <c r="VRJ587" s="285"/>
      <c r="VRK587" s="285"/>
      <c r="VRL587" s="285"/>
      <c r="VRM587" s="285"/>
      <c r="VRN587" s="285"/>
      <c r="VRO587" s="285"/>
      <c r="VRP587" s="285"/>
      <c r="VRQ587" s="285"/>
      <c r="VRR587" s="285"/>
      <c r="VRS587" s="285"/>
      <c r="VRT587" s="285"/>
      <c r="VRU587" s="285"/>
      <c r="VRV587" s="285"/>
      <c r="VRW587" s="285"/>
      <c r="VRX587" s="285"/>
      <c r="VRY587" s="285"/>
      <c r="VRZ587" s="285"/>
      <c r="VSA587" s="285"/>
      <c r="VSB587" s="285"/>
      <c r="VSC587" s="285"/>
      <c r="VSD587" s="285"/>
      <c r="VSE587" s="285"/>
      <c r="VSF587" s="285"/>
      <c r="VSG587" s="285"/>
      <c r="VSH587" s="285"/>
      <c r="VSI587" s="285"/>
      <c r="VSJ587" s="285"/>
      <c r="VSK587" s="285"/>
      <c r="VSL587" s="285"/>
      <c r="VSM587" s="285"/>
      <c r="VSN587" s="285"/>
      <c r="VSO587" s="285"/>
      <c r="VSP587" s="285"/>
      <c r="VSQ587" s="285"/>
      <c r="VSR587" s="285"/>
      <c r="VSS587" s="285"/>
      <c r="VST587" s="285"/>
      <c r="VSU587" s="285"/>
      <c r="VSV587" s="285"/>
      <c r="VSW587" s="285"/>
      <c r="VSX587" s="285"/>
      <c r="VSY587" s="285"/>
      <c r="VSZ587" s="285"/>
      <c r="VTA587" s="285"/>
      <c r="VTB587" s="285"/>
      <c r="VTC587" s="285"/>
      <c r="VTD587" s="285"/>
      <c r="VTE587" s="285"/>
      <c r="VTF587" s="285"/>
      <c r="VTG587" s="285"/>
      <c r="VTH587" s="285"/>
      <c r="VTI587" s="285"/>
      <c r="VTJ587" s="285"/>
      <c r="VTK587" s="285"/>
      <c r="VTL587" s="285"/>
      <c r="VTM587" s="285"/>
      <c r="VTN587" s="285"/>
      <c r="VTO587" s="285"/>
      <c r="VTP587" s="285"/>
      <c r="VTQ587" s="285"/>
      <c r="VTR587" s="285"/>
      <c r="VTS587" s="285"/>
      <c r="VTT587" s="285"/>
      <c r="VTU587" s="285"/>
      <c r="VTV587" s="285"/>
      <c r="VTW587" s="285"/>
      <c r="VTX587" s="285"/>
      <c r="VTY587" s="285"/>
      <c r="VTZ587" s="285"/>
      <c r="VUA587" s="285"/>
      <c r="VUB587" s="285"/>
      <c r="VUC587" s="285"/>
      <c r="VUD587" s="285"/>
      <c r="VUE587" s="285"/>
      <c r="VUF587" s="285"/>
      <c r="VUG587" s="285"/>
      <c r="VUH587" s="285"/>
      <c r="VUI587" s="285"/>
      <c r="VUJ587" s="285"/>
      <c r="VUK587" s="285"/>
      <c r="VUL587" s="285"/>
      <c r="VUM587" s="285"/>
      <c r="VUN587" s="285"/>
      <c r="VUO587" s="285"/>
      <c r="VUP587" s="285"/>
      <c r="VUQ587" s="285"/>
      <c r="VUR587" s="285"/>
      <c r="VUS587" s="285"/>
      <c r="VUT587" s="285"/>
      <c r="VUU587" s="285"/>
      <c r="VUV587" s="285"/>
      <c r="VUW587" s="285"/>
      <c r="VUX587" s="285"/>
      <c r="VUY587" s="285"/>
      <c r="VUZ587" s="285"/>
      <c r="VVA587" s="285"/>
      <c r="VVB587" s="285"/>
      <c r="VVC587" s="285"/>
      <c r="VVD587" s="285"/>
      <c r="VVE587" s="285"/>
      <c r="VVF587" s="285"/>
      <c r="VVG587" s="285"/>
      <c r="VVH587" s="285"/>
      <c r="VVI587" s="285"/>
      <c r="VVJ587" s="285"/>
      <c r="VVK587" s="285"/>
      <c r="VVL587" s="285"/>
      <c r="VVM587" s="285"/>
      <c r="VVN587" s="285"/>
      <c r="VVO587" s="285"/>
      <c r="VVP587" s="285"/>
      <c r="VVQ587" s="285"/>
      <c r="VVR587" s="285"/>
      <c r="VVS587" s="285"/>
      <c r="VVT587" s="285"/>
      <c r="VVU587" s="285"/>
      <c r="VVV587" s="285"/>
      <c r="VVW587" s="285"/>
      <c r="VVX587" s="285"/>
      <c r="VVY587" s="285"/>
      <c r="VVZ587" s="285"/>
      <c r="VWA587" s="285"/>
      <c r="VWB587" s="285"/>
      <c r="VWC587" s="285"/>
      <c r="VWD587" s="285"/>
      <c r="VWE587" s="285"/>
      <c r="VWF587" s="285"/>
      <c r="VWG587" s="285"/>
      <c r="VWH587" s="285"/>
      <c r="VWI587" s="285"/>
      <c r="VWJ587" s="285"/>
      <c r="VWK587" s="285"/>
      <c r="VWL587" s="285"/>
      <c r="VWM587" s="285"/>
      <c r="VWN587" s="285"/>
      <c r="VWO587" s="285"/>
      <c r="VWP587" s="285"/>
      <c r="VWQ587" s="285"/>
      <c r="VWR587" s="285"/>
      <c r="VWS587" s="285"/>
      <c r="VWT587" s="285"/>
      <c r="VWU587" s="285"/>
      <c r="VWV587" s="285"/>
      <c r="VWW587" s="285"/>
      <c r="VWX587" s="285"/>
      <c r="VWY587" s="285"/>
      <c r="VWZ587" s="285"/>
      <c r="VXA587" s="285"/>
      <c r="VXB587" s="285"/>
      <c r="VXC587" s="285"/>
      <c r="VXD587" s="285"/>
      <c r="VXE587" s="285"/>
      <c r="VXF587" s="285"/>
      <c r="VXG587" s="285"/>
      <c r="VXH587" s="285"/>
      <c r="VXI587" s="285"/>
      <c r="VXJ587" s="285"/>
      <c r="VXK587" s="285"/>
      <c r="VXL587" s="285"/>
      <c r="VXM587" s="285"/>
      <c r="VXN587" s="285"/>
      <c r="VXO587" s="285"/>
      <c r="VXP587" s="285"/>
      <c r="VXQ587" s="285"/>
      <c r="VXR587" s="285"/>
      <c r="VXS587" s="285"/>
      <c r="VXT587" s="285"/>
      <c r="VXU587" s="285"/>
      <c r="VXV587" s="285"/>
      <c r="VXW587" s="285"/>
      <c r="VXX587" s="285"/>
      <c r="VXY587" s="285"/>
      <c r="VXZ587" s="285"/>
      <c r="VYA587" s="285"/>
      <c r="VYB587" s="285"/>
      <c r="VYC587" s="285"/>
      <c r="VYD587" s="285"/>
      <c r="VYE587" s="285"/>
      <c r="VYF587" s="285"/>
      <c r="VYG587" s="285"/>
      <c r="VYH587" s="285"/>
      <c r="VYI587" s="285"/>
      <c r="VYJ587" s="285"/>
      <c r="VYK587" s="285"/>
      <c r="VYL587" s="285"/>
      <c r="VYM587" s="285"/>
      <c r="VYN587" s="285"/>
      <c r="VYO587" s="285"/>
      <c r="VYP587" s="285"/>
      <c r="VYQ587" s="285"/>
      <c r="VYR587" s="285"/>
      <c r="VYS587" s="285"/>
      <c r="VYT587" s="285"/>
      <c r="VYU587" s="285"/>
      <c r="VYV587" s="285"/>
      <c r="VYW587" s="285"/>
      <c r="VYX587" s="285"/>
      <c r="VYY587" s="285"/>
      <c r="VYZ587" s="285"/>
      <c r="VZA587" s="285"/>
      <c r="VZB587" s="285"/>
      <c r="VZC587" s="285"/>
      <c r="VZD587" s="285"/>
      <c r="VZE587" s="285"/>
      <c r="VZF587" s="285"/>
      <c r="VZG587" s="285"/>
      <c r="VZH587" s="285"/>
      <c r="VZI587" s="285"/>
      <c r="VZJ587" s="285"/>
      <c r="VZK587" s="285"/>
      <c r="VZL587" s="285"/>
      <c r="VZM587" s="285"/>
      <c r="VZN587" s="285"/>
      <c r="VZO587" s="285"/>
      <c r="VZP587" s="285"/>
      <c r="VZQ587" s="285"/>
      <c r="VZR587" s="285"/>
      <c r="VZS587" s="285"/>
      <c r="VZT587" s="285"/>
      <c r="VZU587" s="285"/>
      <c r="VZV587" s="285"/>
      <c r="VZW587" s="285"/>
      <c r="VZX587" s="285"/>
      <c r="VZY587" s="285"/>
      <c r="VZZ587" s="285"/>
      <c r="WAA587" s="285"/>
      <c r="WAB587" s="285"/>
      <c r="WAC587" s="285"/>
      <c r="WAD587" s="285"/>
      <c r="WAE587" s="285"/>
      <c r="WAF587" s="285"/>
      <c r="WAG587" s="285"/>
      <c r="WAH587" s="285"/>
      <c r="WAI587" s="285"/>
      <c r="WAJ587" s="285"/>
      <c r="WAK587" s="285"/>
      <c r="WAL587" s="285"/>
      <c r="WAM587" s="285"/>
      <c r="WAN587" s="285"/>
      <c r="WAO587" s="285"/>
      <c r="WAP587" s="285"/>
      <c r="WAQ587" s="285"/>
      <c r="WAR587" s="285"/>
      <c r="WAS587" s="285"/>
      <c r="WAT587" s="285"/>
      <c r="WAU587" s="285"/>
      <c r="WAV587" s="285"/>
      <c r="WAW587" s="285"/>
      <c r="WAX587" s="285"/>
      <c r="WAY587" s="285"/>
      <c r="WAZ587" s="285"/>
      <c r="WBA587" s="285"/>
      <c r="WBB587" s="285"/>
      <c r="WBC587" s="285"/>
      <c r="WBD587" s="285"/>
      <c r="WBE587" s="285"/>
      <c r="WBF587" s="285"/>
      <c r="WBG587" s="285"/>
      <c r="WBH587" s="285"/>
      <c r="WBI587" s="285"/>
      <c r="WBJ587" s="285"/>
      <c r="WBK587" s="285"/>
      <c r="WBL587" s="285"/>
      <c r="WBM587" s="285"/>
      <c r="WBN587" s="285"/>
      <c r="WBO587" s="285"/>
      <c r="WBP587" s="285"/>
      <c r="WBQ587" s="285"/>
      <c r="WBR587" s="285"/>
      <c r="WBS587" s="285"/>
      <c r="WBT587" s="285"/>
      <c r="WBU587" s="285"/>
      <c r="WBV587" s="285"/>
      <c r="WBW587" s="285"/>
      <c r="WBX587" s="285"/>
      <c r="WBY587" s="285"/>
      <c r="WBZ587" s="285"/>
      <c r="WCA587" s="285"/>
      <c r="WCB587" s="285"/>
      <c r="WCC587" s="285"/>
      <c r="WCD587" s="285"/>
      <c r="WCE587" s="285"/>
      <c r="WCF587" s="285"/>
      <c r="WCG587" s="285"/>
      <c r="WCH587" s="285"/>
      <c r="WCI587" s="285"/>
      <c r="WCJ587" s="285"/>
      <c r="WCK587" s="285"/>
      <c r="WCL587" s="285"/>
      <c r="WCM587" s="285"/>
      <c r="WCN587" s="285"/>
      <c r="WCO587" s="285"/>
      <c r="WCP587" s="285"/>
      <c r="WCQ587" s="285"/>
      <c r="WCR587" s="285"/>
      <c r="WCS587" s="285"/>
      <c r="WCT587" s="285"/>
      <c r="WCU587" s="285"/>
      <c r="WCV587" s="285"/>
      <c r="WCW587" s="285"/>
      <c r="WCX587" s="285"/>
      <c r="WCY587" s="285"/>
      <c r="WCZ587" s="285"/>
      <c r="WDA587" s="285"/>
      <c r="WDB587" s="285"/>
      <c r="WDC587" s="285"/>
      <c r="WDD587" s="285"/>
      <c r="WDE587" s="285"/>
      <c r="WDF587" s="285"/>
      <c r="WDG587" s="285"/>
      <c r="WDH587" s="285"/>
      <c r="WDI587" s="285"/>
      <c r="WDJ587" s="285"/>
      <c r="WDK587" s="285"/>
      <c r="WDL587" s="285"/>
      <c r="WDM587" s="285"/>
      <c r="WDN587" s="285"/>
      <c r="WDO587" s="285"/>
      <c r="WDP587" s="285"/>
      <c r="WDQ587" s="285"/>
      <c r="WDR587" s="285"/>
      <c r="WDS587" s="285"/>
      <c r="WDT587" s="285"/>
      <c r="WDU587" s="285"/>
      <c r="WDV587" s="285"/>
      <c r="WDW587" s="285"/>
      <c r="WDX587" s="285"/>
      <c r="WDY587" s="285"/>
      <c r="WDZ587" s="285"/>
      <c r="WEA587" s="285"/>
      <c r="WEB587" s="285"/>
      <c r="WEC587" s="285"/>
      <c r="WED587" s="285"/>
      <c r="WEE587" s="285"/>
      <c r="WEF587" s="285"/>
      <c r="WEG587" s="285"/>
      <c r="WEH587" s="285"/>
      <c r="WEI587" s="285"/>
      <c r="WEJ587" s="285"/>
      <c r="WEK587" s="285"/>
      <c r="WEL587" s="285"/>
      <c r="WEM587" s="285"/>
      <c r="WEN587" s="285"/>
      <c r="WEO587" s="285"/>
      <c r="WEP587" s="285"/>
      <c r="WEQ587" s="285"/>
      <c r="WER587" s="285"/>
      <c r="WES587" s="285"/>
      <c r="WET587" s="285"/>
      <c r="WEU587" s="285"/>
      <c r="WEV587" s="285"/>
      <c r="WEW587" s="285"/>
      <c r="WEX587" s="285"/>
      <c r="WEY587" s="285"/>
      <c r="WEZ587" s="285"/>
      <c r="WFA587" s="285"/>
      <c r="WFB587" s="285"/>
      <c r="WFC587" s="285"/>
      <c r="WFD587" s="285"/>
      <c r="WFE587" s="285"/>
      <c r="WFF587" s="285"/>
      <c r="WFG587" s="285"/>
      <c r="WFH587" s="285"/>
      <c r="WFI587" s="285"/>
      <c r="WFJ587" s="285"/>
      <c r="WFK587" s="285"/>
      <c r="WFL587" s="285"/>
      <c r="WFM587" s="285"/>
      <c r="WFN587" s="285"/>
      <c r="WFO587" s="285"/>
      <c r="WFP587" s="285"/>
      <c r="WFQ587" s="285"/>
      <c r="WFR587" s="285"/>
      <c r="WFS587" s="285"/>
      <c r="WFT587" s="285"/>
      <c r="WFU587" s="285"/>
      <c r="WFV587" s="285"/>
      <c r="WFW587" s="285"/>
      <c r="WFX587" s="285"/>
      <c r="WFY587" s="285"/>
      <c r="WFZ587" s="285"/>
      <c r="WGA587" s="285"/>
      <c r="WGB587" s="285"/>
      <c r="WGC587" s="285"/>
      <c r="WGD587" s="285"/>
      <c r="WGE587" s="285"/>
      <c r="WGF587" s="285"/>
      <c r="WGG587" s="285"/>
      <c r="WGH587" s="285"/>
      <c r="WGI587" s="285"/>
      <c r="WGJ587" s="285"/>
      <c r="WGK587" s="285"/>
      <c r="WGL587" s="285"/>
      <c r="WGM587" s="285"/>
      <c r="WGN587" s="285"/>
      <c r="WGO587" s="285"/>
      <c r="WGP587" s="285"/>
      <c r="WGQ587" s="285"/>
      <c r="WGR587" s="285"/>
      <c r="WGS587" s="285"/>
      <c r="WGT587" s="285"/>
      <c r="WGU587" s="285"/>
      <c r="WGV587" s="285"/>
      <c r="WGW587" s="285"/>
      <c r="WGX587" s="285"/>
      <c r="WGY587" s="285"/>
      <c r="WGZ587" s="285"/>
      <c r="WHA587" s="285"/>
      <c r="WHB587" s="285"/>
      <c r="WHC587" s="285"/>
      <c r="WHD587" s="285"/>
      <c r="WHE587" s="285"/>
      <c r="WHF587" s="285"/>
      <c r="WHG587" s="285"/>
      <c r="WHH587" s="285"/>
      <c r="WHI587" s="285"/>
      <c r="WHJ587" s="285"/>
      <c r="WHK587" s="285"/>
      <c r="WHL587" s="285"/>
      <c r="WHM587" s="285"/>
      <c r="WHN587" s="285"/>
      <c r="WHO587" s="285"/>
      <c r="WHP587" s="285"/>
      <c r="WHQ587" s="285"/>
      <c r="WHR587" s="285"/>
      <c r="WHS587" s="285"/>
      <c r="WHT587" s="285"/>
      <c r="WHU587" s="285"/>
      <c r="WHV587" s="285"/>
      <c r="WHW587" s="285"/>
      <c r="WHX587" s="285"/>
      <c r="WHY587" s="285"/>
      <c r="WHZ587" s="285"/>
      <c r="WIA587" s="285"/>
      <c r="WIB587" s="285"/>
      <c r="WIC587" s="285"/>
      <c r="WID587" s="285"/>
      <c r="WIE587" s="285"/>
      <c r="WIF587" s="285"/>
      <c r="WIG587" s="285"/>
      <c r="WIH587" s="285"/>
      <c r="WII587" s="285"/>
      <c r="WIJ587" s="285"/>
      <c r="WIK587" s="285"/>
      <c r="WIL587" s="285"/>
      <c r="WIM587" s="285"/>
      <c r="WIN587" s="285"/>
      <c r="WIO587" s="285"/>
      <c r="WIP587" s="285"/>
      <c r="WIQ587" s="285"/>
      <c r="WIR587" s="285"/>
      <c r="WIS587" s="285"/>
      <c r="WIT587" s="285"/>
      <c r="WIU587" s="285"/>
      <c r="WIV587" s="285"/>
      <c r="WIW587" s="285"/>
      <c r="WIX587" s="285"/>
      <c r="WIY587" s="285"/>
      <c r="WIZ587" s="285"/>
      <c r="WJA587" s="285"/>
      <c r="WJB587" s="285"/>
      <c r="WJC587" s="285"/>
      <c r="WJD587" s="285"/>
      <c r="WJE587" s="285"/>
      <c r="WJF587" s="285"/>
      <c r="WJG587" s="285"/>
      <c r="WJH587" s="285"/>
      <c r="WJI587" s="285"/>
      <c r="WJJ587" s="285"/>
      <c r="WJK587" s="285"/>
      <c r="WJL587" s="285"/>
      <c r="WJM587" s="285"/>
      <c r="WJN587" s="285"/>
      <c r="WJO587" s="285"/>
      <c r="WJP587" s="285"/>
      <c r="WJQ587" s="285"/>
      <c r="WJR587" s="285"/>
      <c r="WJS587" s="285"/>
      <c r="WJT587" s="285"/>
      <c r="WJU587" s="285"/>
      <c r="WJV587" s="285"/>
      <c r="WJW587" s="285"/>
      <c r="WJX587" s="285"/>
      <c r="WJY587" s="285"/>
      <c r="WJZ587" s="285"/>
      <c r="WKA587" s="285"/>
      <c r="WKB587" s="285"/>
      <c r="WKC587" s="285"/>
      <c r="WKD587" s="285"/>
      <c r="WKE587" s="285"/>
      <c r="WKF587" s="285"/>
      <c r="WKG587" s="285"/>
      <c r="WKH587" s="285"/>
      <c r="WKI587" s="285"/>
      <c r="WKJ587" s="285"/>
      <c r="WKK587" s="285"/>
      <c r="WKL587" s="285"/>
      <c r="WKM587" s="285"/>
      <c r="WKN587" s="285"/>
      <c r="WKO587" s="285"/>
      <c r="WKP587" s="285"/>
      <c r="WKQ587" s="285"/>
      <c r="WKR587" s="285"/>
      <c r="WKS587" s="285"/>
      <c r="WKT587" s="285"/>
      <c r="WKU587" s="285"/>
      <c r="WKV587" s="285"/>
      <c r="WKW587" s="285"/>
      <c r="WKX587" s="285"/>
      <c r="WKY587" s="285"/>
      <c r="WKZ587" s="285"/>
      <c r="WLA587" s="285"/>
      <c r="WLB587" s="285"/>
      <c r="WLC587" s="285"/>
      <c r="WLD587" s="285"/>
      <c r="WLE587" s="285"/>
      <c r="WLF587" s="285"/>
      <c r="WLG587" s="285"/>
      <c r="WLH587" s="285"/>
      <c r="WLI587" s="285"/>
      <c r="WLJ587" s="285"/>
      <c r="WLK587" s="285"/>
      <c r="WLL587" s="285"/>
      <c r="WLM587" s="285"/>
      <c r="WLN587" s="285"/>
      <c r="WLO587" s="285"/>
      <c r="WLP587" s="285"/>
      <c r="WLQ587" s="285"/>
      <c r="WLR587" s="285"/>
      <c r="WLS587" s="285"/>
      <c r="WLT587" s="285"/>
      <c r="WLU587" s="285"/>
      <c r="WLV587" s="285"/>
      <c r="WLW587" s="285"/>
      <c r="WLX587" s="285"/>
      <c r="WLY587" s="285"/>
      <c r="WLZ587" s="285"/>
      <c r="WMA587" s="285"/>
      <c r="WMB587" s="285"/>
      <c r="WMC587" s="285"/>
      <c r="WMD587" s="285"/>
      <c r="WME587" s="285"/>
      <c r="WMF587" s="285"/>
      <c r="WMG587" s="285"/>
      <c r="WMH587" s="285"/>
      <c r="WMI587" s="285"/>
      <c r="WMJ587" s="285"/>
      <c r="WMK587" s="285"/>
      <c r="WML587" s="285"/>
      <c r="WMM587" s="285"/>
      <c r="WMN587" s="285"/>
      <c r="WMO587" s="285"/>
      <c r="WMP587" s="285"/>
      <c r="WMQ587" s="285"/>
      <c r="WMR587" s="285"/>
      <c r="WMS587" s="285"/>
      <c r="WMT587" s="285"/>
      <c r="WMU587" s="285"/>
      <c r="WMV587" s="285"/>
      <c r="WMW587" s="285"/>
      <c r="WMX587" s="285"/>
      <c r="WMY587" s="285"/>
      <c r="WMZ587" s="285"/>
      <c r="WNA587" s="285"/>
      <c r="WNB587" s="285"/>
      <c r="WNC587" s="285"/>
      <c r="WND587" s="285"/>
      <c r="WNE587" s="285"/>
      <c r="WNF587" s="285"/>
      <c r="WNG587" s="285"/>
      <c r="WNH587" s="285"/>
      <c r="WNI587" s="285"/>
      <c r="WNJ587" s="285"/>
      <c r="WNK587" s="285"/>
      <c r="WNL587" s="285"/>
      <c r="WNM587" s="285"/>
      <c r="WNN587" s="285"/>
      <c r="WNO587" s="285"/>
      <c r="WNP587" s="285"/>
      <c r="WNQ587" s="285"/>
      <c r="WNR587" s="285"/>
      <c r="WNS587" s="285"/>
      <c r="WNT587" s="285"/>
      <c r="WNU587" s="285"/>
      <c r="WNV587" s="285"/>
      <c r="WNW587" s="285"/>
      <c r="WNX587" s="285"/>
      <c r="WNY587" s="285"/>
      <c r="WNZ587" s="285"/>
      <c r="WOA587" s="285"/>
      <c r="WOB587" s="285"/>
      <c r="WOC587" s="285"/>
      <c r="WOD587" s="285"/>
      <c r="WOE587" s="285"/>
      <c r="WOF587" s="285"/>
      <c r="WOG587" s="285"/>
      <c r="WOH587" s="285"/>
      <c r="WOI587" s="285"/>
      <c r="WOJ587" s="285"/>
      <c r="WOK587" s="285"/>
      <c r="WOL587" s="285"/>
      <c r="WOM587" s="285"/>
      <c r="WON587" s="285"/>
      <c r="WOO587" s="285"/>
      <c r="WOP587" s="285"/>
      <c r="WOQ587" s="285"/>
      <c r="WOR587" s="285"/>
      <c r="WOS587" s="285"/>
      <c r="WOT587" s="285"/>
      <c r="WOU587" s="285"/>
      <c r="WOV587" s="285"/>
      <c r="WOW587" s="285"/>
      <c r="WOX587" s="285"/>
      <c r="WOY587" s="285"/>
      <c r="WOZ587" s="285"/>
      <c r="WPA587" s="285"/>
      <c r="WPB587" s="285"/>
      <c r="WPC587" s="285"/>
      <c r="WPD587" s="285"/>
      <c r="WPE587" s="285"/>
      <c r="WPF587" s="285"/>
      <c r="WPG587" s="285"/>
      <c r="WPH587" s="285"/>
      <c r="WPI587" s="285"/>
      <c r="WPJ587" s="285"/>
      <c r="WPK587" s="285"/>
      <c r="WPL587" s="285"/>
      <c r="WPM587" s="285"/>
      <c r="WPN587" s="285"/>
      <c r="WPO587" s="285"/>
      <c r="WPP587" s="285"/>
      <c r="WPQ587" s="285"/>
      <c r="WPR587" s="285"/>
      <c r="WPS587" s="285"/>
      <c r="WPT587" s="285"/>
      <c r="WPU587" s="285"/>
      <c r="WPV587" s="285"/>
      <c r="WPW587" s="285"/>
      <c r="WPX587" s="285"/>
      <c r="WPY587" s="285"/>
      <c r="WPZ587" s="285"/>
      <c r="WQA587" s="285"/>
      <c r="WQB587" s="285"/>
      <c r="WQC587" s="285"/>
      <c r="WQD587" s="285"/>
      <c r="WQE587" s="285"/>
      <c r="WQF587" s="285"/>
      <c r="WQG587" s="285"/>
      <c r="WQH587" s="285"/>
      <c r="WQI587" s="285"/>
      <c r="WQJ587" s="285"/>
      <c r="WQK587" s="285"/>
      <c r="WQL587" s="285"/>
      <c r="WQM587" s="285"/>
      <c r="WQN587" s="285"/>
      <c r="WQO587" s="285"/>
      <c r="WQP587" s="285"/>
      <c r="WQQ587" s="285"/>
      <c r="WQR587" s="285"/>
      <c r="WQS587" s="285"/>
      <c r="WQT587" s="285"/>
      <c r="WQU587" s="285"/>
      <c r="WQV587" s="285"/>
      <c r="WQW587" s="285"/>
      <c r="WQX587" s="285"/>
      <c r="WQY587" s="285"/>
      <c r="WQZ587" s="285"/>
      <c r="WRA587" s="285"/>
      <c r="WRB587" s="285"/>
      <c r="WRC587" s="285"/>
      <c r="WRD587" s="285"/>
      <c r="WRE587" s="285"/>
      <c r="WRF587" s="285"/>
      <c r="WRG587" s="285"/>
      <c r="WRH587" s="285"/>
      <c r="WRI587" s="285"/>
      <c r="WRJ587" s="285"/>
      <c r="WRK587" s="285"/>
      <c r="WRL587" s="285"/>
      <c r="WRM587" s="285"/>
      <c r="WRN587" s="285"/>
      <c r="WRO587" s="285"/>
      <c r="WRP587" s="285"/>
      <c r="WRQ587" s="285"/>
      <c r="WRR587" s="285"/>
      <c r="WRS587" s="285"/>
      <c r="WRT587" s="285"/>
      <c r="WRU587" s="285"/>
      <c r="WRV587" s="285"/>
      <c r="WRW587" s="285"/>
      <c r="WRX587" s="285"/>
      <c r="WRY587" s="285"/>
      <c r="WRZ587" s="285"/>
      <c r="WSA587" s="285"/>
      <c r="WSB587" s="285"/>
      <c r="WSC587" s="285"/>
      <c r="WSD587" s="285"/>
      <c r="WSE587" s="285"/>
      <c r="WSF587" s="285"/>
      <c r="WSG587" s="285"/>
      <c r="WSH587" s="285"/>
      <c r="WSI587" s="285"/>
      <c r="WSJ587" s="285"/>
      <c r="WSK587" s="285"/>
      <c r="WSL587" s="285"/>
      <c r="WSM587" s="285"/>
      <c r="WSN587" s="285"/>
      <c r="WSO587" s="285"/>
      <c r="WSP587" s="285"/>
      <c r="WSQ587" s="285"/>
      <c r="WSR587" s="285"/>
      <c r="WSS587" s="285"/>
      <c r="WST587" s="285"/>
      <c r="WSU587" s="285"/>
      <c r="WSV587" s="285"/>
      <c r="WSW587" s="285"/>
      <c r="WSX587" s="285"/>
      <c r="WSY587" s="285"/>
      <c r="WSZ587" s="285"/>
      <c r="WTA587" s="285"/>
      <c r="WTB587" s="285"/>
      <c r="WTC587" s="285"/>
      <c r="WTD587" s="285"/>
      <c r="WTE587" s="285"/>
      <c r="WTF587" s="285"/>
      <c r="WTG587" s="285"/>
      <c r="WTH587" s="285"/>
      <c r="WTI587" s="285"/>
      <c r="WTJ587" s="285"/>
      <c r="WTK587" s="285"/>
      <c r="WTL587" s="285"/>
      <c r="WTM587" s="285"/>
      <c r="WTN587" s="285"/>
      <c r="WTO587" s="285"/>
      <c r="WTP587" s="285"/>
      <c r="WTQ587" s="285"/>
      <c r="WTR587" s="285"/>
      <c r="WTS587" s="285"/>
      <c r="WTT587" s="285"/>
      <c r="WTU587" s="285"/>
      <c r="WTV587" s="285"/>
      <c r="WTW587" s="285"/>
      <c r="WTX587" s="285"/>
      <c r="WTY587" s="285"/>
      <c r="WTZ587" s="285"/>
      <c r="WUA587" s="285"/>
      <c r="WUB587" s="285"/>
      <c r="WUC587" s="285"/>
      <c r="WUD587" s="285"/>
      <c r="WUE587" s="285"/>
      <c r="WUF587" s="285"/>
      <c r="WUG587" s="285"/>
      <c r="WUH587" s="285"/>
      <c r="WUI587" s="285"/>
      <c r="WUJ587" s="285"/>
      <c r="WUK587" s="285"/>
      <c r="WUL587" s="285"/>
      <c r="WUM587" s="285"/>
      <c r="WUN587" s="285"/>
      <c r="WUO587" s="285"/>
      <c r="WUP587" s="285"/>
      <c r="WUQ587" s="285"/>
      <c r="WUR587" s="285"/>
      <c r="WUS587" s="285"/>
      <c r="WUT587" s="285"/>
      <c r="WUU587" s="285"/>
      <c r="WUV587" s="285"/>
      <c r="WUW587" s="285"/>
      <c r="WUX587" s="285"/>
      <c r="WUY587" s="285"/>
      <c r="WUZ587" s="285"/>
      <c r="WVA587" s="285"/>
      <c r="WVB587" s="285"/>
      <c r="WVC587" s="285"/>
      <c r="WVD587" s="285"/>
      <c r="WVE587" s="285"/>
      <c r="WVF587" s="285"/>
      <c r="WVG587" s="285"/>
      <c r="WVH587" s="285"/>
      <c r="WVI587" s="285"/>
      <c r="WVJ587" s="285"/>
      <c r="WVK587" s="285"/>
      <c r="WVL587" s="285"/>
      <c r="WVM587" s="285"/>
      <c r="WVN587" s="285"/>
      <c r="WVO587" s="285"/>
      <c r="WVP587" s="285"/>
      <c r="WVQ587" s="285"/>
      <c r="WVR587" s="285"/>
      <c r="WVS587" s="285"/>
      <c r="WVT587" s="285"/>
      <c r="WVU587" s="285"/>
      <c r="WVV587" s="285"/>
      <c r="WVW587" s="285"/>
      <c r="WVX587" s="285"/>
      <c r="WVY587" s="285"/>
      <c r="WVZ587" s="285"/>
      <c r="WWA587" s="285"/>
      <c r="WWB587" s="285"/>
      <c r="WWC587" s="285"/>
      <c r="WWD587" s="285"/>
      <c r="WWE587" s="285"/>
      <c r="WWF587" s="285"/>
      <c r="WWG587" s="285"/>
      <c r="WWH587" s="285"/>
      <c r="WWI587" s="285"/>
      <c r="WWJ587" s="285"/>
      <c r="WWK587" s="285"/>
      <c r="WWL587" s="285"/>
      <c r="WWM587" s="285"/>
      <c r="WWN587" s="285"/>
      <c r="WWO587" s="285"/>
      <c r="WWP587" s="285"/>
      <c r="WWQ587" s="285"/>
      <c r="WWR587" s="285"/>
      <c r="WWS587" s="285"/>
      <c r="WWT587" s="285"/>
      <c r="WWU587" s="285"/>
      <c r="WWV587" s="285"/>
      <c r="WWW587" s="285"/>
      <c r="WWX587" s="285"/>
      <c r="WWY587" s="285"/>
      <c r="WWZ587" s="285"/>
      <c r="WXA587" s="285"/>
      <c r="WXB587" s="285"/>
      <c r="WXC587" s="285"/>
      <c r="WXD587" s="285"/>
      <c r="WXE587" s="285"/>
      <c r="WXF587" s="285"/>
      <c r="WXG587" s="285"/>
      <c r="WXH587" s="285"/>
      <c r="WXI587" s="285"/>
      <c r="WXJ587" s="285"/>
      <c r="WXK587" s="285"/>
      <c r="WXL587" s="285"/>
      <c r="WXM587" s="285"/>
      <c r="WXN587" s="285"/>
      <c r="WXO587" s="285"/>
      <c r="WXP587" s="285"/>
      <c r="WXQ587" s="285"/>
      <c r="WXR587" s="285"/>
      <c r="WXS587" s="285"/>
      <c r="WXT587" s="285"/>
      <c r="WXU587" s="285"/>
      <c r="WXV587" s="285"/>
      <c r="WXW587" s="285"/>
      <c r="WXX587" s="285"/>
      <c r="WXY587" s="285"/>
      <c r="WXZ587" s="285"/>
      <c r="WYA587" s="285"/>
      <c r="WYB587" s="285"/>
      <c r="WYC587" s="285"/>
      <c r="WYD587" s="285"/>
      <c r="WYE587" s="285"/>
      <c r="WYF587" s="285"/>
      <c r="WYG587" s="285"/>
      <c r="WYH587" s="285"/>
      <c r="WYI587" s="285"/>
      <c r="WYJ587" s="285"/>
      <c r="WYK587" s="285"/>
      <c r="WYL587" s="285"/>
      <c r="WYM587" s="285"/>
      <c r="WYN587" s="285"/>
      <c r="WYO587" s="285"/>
      <c r="WYP587" s="285"/>
      <c r="WYQ587" s="285"/>
      <c r="WYR587" s="285"/>
      <c r="WYS587" s="285"/>
      <c r="WYT587" s="285"/>
      <c r="WYU587" s="285"/>
      <c r="WYV587" s="285"/>
      <c r="WYW587" s="285"/>
      <c r="WYX587" s="285"/>
      <c r="WYY587" s="285"/>
      <c r="WYZ587" s="285"/>
      <c r="WZA587" s="285"/>
      <c r="WZB587" s="285"/>
      <c r="WZC587" s="285"/>
      <c r="WZD587" s="285"/>
      <c r="WZE587" s="285"/>
      <c r="WZF587" s="285"/>
      <c r="WZG587" s="285"/>
      <c r="WZH587" s="285"/>
      <c r="WZI587" s="285"/>
      <c r="WZJ587" s="285"/>
      <c r="WZK587" s="285"/>
      <c r="WZL587" s="285"/>
      <c r="WZM587" s="285"/>
      <c r="WZN587" s="285"/>
      <c r="WZO587" s="285"/>
      <c r="WZP587" s="285"/>
      <c r="WZQ587" s="285"/>
      <c r="WZR587" s="285"/>
      <c r="WZS587" s="285"/>
      <c r="WZT587" s="285"/>
      <c r="WZU587" s="285"/>
      <c r="WZV587" s="285"/>
      <c r="WZW587" s="285"/>
      <c r="WZX587" s="285"/>
      <c r="WZY587" s="285"/>
      <c r="WZZ587" s="285"/>
      <c r="XAA587" s="285"/>
      <c r="XAB587" s="285"/>
      <c r="XAC587" s="285"/>
      <c r="XAD587" s="285"/>
      <c r="XAE587" s="285"/>
      <c r="XAF587" s="285"/>
      <c r="XAG587" s="285"/>
      <c r="XAH587" s="285"/>
      <c r="XAI587" s="285"/>
      <c r="XAJ587" s="285"/>
      <c r="XAK587" s="285"/>
      <c r="XAL587" s="285"/>
      <c r="XAM587" s="285"/>
      <c r="XAN587" s="285"/>
      <c r="XAO587" s="285"/>
      <c r="XAP587" s="285"/>
      <c r="XAQ587" s="285"/>
      <c r="XAR587" s="285"/>
      <c r="XAS587" s="285"/>
      <c r="XAT587" s="285"/>
      <c r="XAU587" s="285"/>
      <c r="XAV587" s="285"/>
      <c r="XAW587" s="285"/>
      <c r="XAX587" s="285"/>
      <c r="XAY587" s="285"/>
      <c r="XAZ587" s="285"/>
      <c r="XBA587" s="285"/>
      <c r="XBB587" s="285"/>
      <c r="XBC587" s="285"/>
      <c r="XBD587" s="285"/>
      <c r="XBE587" s="285"/>
      <c r="XBF587" s="285"/>
      <c r="XBG587" s="285"/>
      <c r="XBH587" s="285"/>
      <c r="XBI587" s="285"/>
      <c r="XBJ587" s="285"/>
      <c r="XBK587" s="285"/>
      <c r="XBL587" s="285"/>
      <c r="XBM587" s="285"/>
      <c r="XBN587" s="285"/>
      <c r="XBO587" s="285"/>
      <c r="XBP587" s="285"/>
      <c r="XBQ587" s="285"/>
      <c r="XBR587" s="285"/>
      <c r="XBS587" s="285"/>
      <c r="XBT587" s="285"/>
      <c r="XBU587" s="285"/>
      <c r="XBV587" s="285"/>
      <c r="XBW587" s="285"/>
      <c r="XBX587" s="285"/>
      <c r="XBY587" s="285"/>
      <c r="XBZ587" s="285"/>
      <c r="XCA587" s="285"/>
      <c r="XCB587" s="285"/>
      <c r="XCC587" s="285"/>
      <c r="XCD587" s="285"/>
      <c r="XCE587" s="285"/>
      <c r="XCF587" s="285"/>
      <c r="XCG587" s="285"/>
      <c r="XCH587" s="285"/>
      <c r="XCI587" s="285"/>
      <c r="XCJ587" s="285"/>
      <c r="XCK587" s="285"/>
      <c r="XCL587" s="285"/>
      <c r="XCM587" s="285"/>
      <c r="XCN587" s="285"/>
      <c r="XCO587" s="285"/>
      <c r="XCP587" s="285"/>
      <c r="XCQ587" s="285"/>
      <c r="XCR587" s="285"/>
      <c r="XCS587" s="285"/>
      <c r="XCT587" s="285"/>
      <c r="XCU587" s="285"/>
      <c r="XCV587" s="285"/>
      <c r="XCW587" s="285"/>
      <c r="XCX587" s="285"/>
      <c r="XCY587" s="285"/>
      <c r="XCZ587" s="285"/>
      <c r="XDA587" s="285"/>
      <c r="XDB587" s="285"/>
      <c r="XDC587" s="285"/>
      <c r="XDD587" s="285"/>
      <c r="XDE587" s="285"/>
      <c r="XDF587" s="285"/>
      <c r="XDG587" s="285"/>
      <c r="XDH587" s="285"/>
      <c r="XDI587" s="285"/>
      <c r="XDJ587" s="285"/>
      <c r="XDK587" s="285"/>
      <c r="XDL587" s="285"/>
      <c r="XDM587" s="285"/>
      <c r="XDN587" s="285"/>
      <c r="XDO587" s="285"/>
      <c r="XDP587" s="285"/>
      <c r="XDQ587" s="285"/>
      <c r="XDR587" s="285"/>
      <c r="XDS587" s="285"/>
      <c r="XDT587" s="285"/>
      <c r="XDU587" s="285"/>
      <c r="XDV587" s="285"/>
      <c r="XDW587" s="285"/>
      <c r="XDX587" s="285"/>
      <c r="XDY587" s="285"/>
      <c r="XDZ587" s="285"/>
      <c r="XEA587" s="285"/>
      <c r="XEB587" s="285"/>
      <c r="XEC587" s="285"/>
      <c r="XED587" s="285"/>
      <c r="XEE587" s="285"/>
      <c r="XEF587" s="285"/>
      <c r="XEG587" s="285"/>
      <c r="XEH587" s="285"/>
      <c r="XEI587" s="285"/>
      <c r="XEJ587" s="285"/>
      <c r="XEK587" s="285"/>
      <c r="XEL587" s="285"/>
    </row>
    <row r="588" spans="1:16366" s="296" customFormat="1" x14ac:dyDescent="0.2">
      <c r="A588" s="283" t="s">
        <v>1136</v>
      </c>
      <c r="B588" s="97" t="s">
        <v>1137</v>
      </c>
      <c r="C588" s="55">
        <v>66</v>
      </c>
      <c r="D588" s="74" t="s">
        <v>1296</v>
      </c>
      <c r="E588" s="131" t="s">
        <v>156</v>
      </c>
      <c r="F588" s="42" t="s">
        <v>162</v>
      </c>
      <c r="G588" s="117">
        <v>37</v>
      </c>
      <c r="H588" s="117">
        <v>34</v>
      </c>
      <c r="I588" s="284">
        <v>85.1</v>
      </c>
      <c r="J588" s="285"/>
      <c r="K588" s="285"/>
      <c r="L588" s="285"/>
      <c r="M588" s="285"/>
      <c r="N588" s="285"/>
      <c r="O588" s="285"/>
      <c r="P588" s="285"/>
      <c r="Q588" s="285"/>
      <c r="R588" s="285"/>
      <c r="S588" s="285"/>
      <c r="T588" s="285"/>
      <c r="U588" s="285"/>
      <c r="V588" s="285"/>
      <c r="W588" s="285"/>
      <c r="X588" s="285"/>
      <c r="Y588" s="285"/>
      <c r="Z588" s="285"/>
      <c r="AA588" s="285"/>
      <c r="AB588" s="285"/>
      <c r="AC588" s="285"/>
      <c r="AD588" s="285"/>
      <c r="AE588" s="285"/>
      <c r="AF588" s="285"/>
      <c r="AG588" s="285"/>
      <c r="AH588" s="285"/>
      <c r="AI588" s="285"/>
      <c r="AJ588" s="285"/>
      <c r="AK588" s="285"/>
      <c r="AL588" s="285"/>
      <c r="AM588" s="285"/>
      <c r="AN588" s="285"/>
      <c r="AO588" s="285"/>
      <c r="AP588" s="285"/>
      <c r="AQ588" s="285"/>
      <c r="AR588" s="285"/>
      <c r="AS588" s="285"/>
      <c r="AT588" s="285"/>
      <c r="AU588" s="285"/>
      <c r="AV588" s="285"/>
      <c r="AW588" s="285"/>
      <c r="AX588" s="285"/>
      <c r="AY588" s="285"/>
      <c r="AZ588" s="285"/>
      <c r="BA588" s="285"/>
      <c r="BB588" s="285"/>
      <c r="BC588" s="285"/>
      <c r="BD588" s="285"/>
      <c r="BE588" s="285"/>
      <c r="BF588" s="285"/>
      <c r="BG588" s="285"/>
      <c r="BH588" s="285"/>
      <c r="BI588" s="285"/>
      <c r="BJ588" s="285"/>
      <c r="BK588" s="285"/>
      <c r="BL588" s="285"/>
      <c r="BM588" s="285"/>
      <c r="BN588" s="285"/>
      <c r="BO588" s="285"/>
      <c r="BP588" s="285"/>
      <c r="BQ588" s="285"/>
      <c r="BR588" s="285"/>
      <c r="BS588" s="285"/>
      <c r="BT588" s="285"/>
      <c r="BU588" s="285"/>
      <c r="BV588" s="285"/>
      <c r="BW588" s="285"/>
      <c r="BX588" s="285"/>
      <c r="BY588" s="285"/>
      <c r="BZ588" s="285"/>
      <c r="CA588" s="285"/>
      <c r="CB588" s="285"/>
      <c r="CC588" s="285"/>
      <c r="CD588" s="285"/>
      <c r="CE588" s="285"/>
      <c r="CF588" s="285"/>
      <c r="CG588" s="285"/>
      <c r="CH588" s="285"/>
      <c r="CI588" s="285"/>
      <c r="CJ588" s="285"/>
      <c r="CK588" s="285"/>
      <c r="CL588" s="285"/>
      <c r="CM588" s="285"/>
      <c r="CN588" s="285"/>
      <c r="CO588" s="285"/>
      <c r="CP588" s="285"/>
      <c r="CQ588" s="285"/>
      <c r="CR588" s="285"/>
      <c r="CS588" s="285"/>
      <c r="CT588" s="285"/>
      <c r="CU588" s="285"/>
      <c r="CV588" s="285"/>
      <c r="CW588" s="285"/>
      <c r="CX588" s="285"/>
      <c r="CY588" s="285"/>
      <c r="CZ588" s="285"/>
      <c r="DA588" s="285"/>
      <c r="DB588" s="285"/>
      <c r="DC588" s="285"/>
      <c r="DD588" s="285"/>
      <c r="DE588" s="285"/>
      <c r="DF588" s="285"/>
      <c r="DG588" s="285"/>
      <c r="DH588" s="285"/>
      <c r="DI588" s="285"/>
      <c r="DJ588" s="285"/>
      <c r="DK588" s="285"/>
      <c r="DL588" s="285"/>
      <c r="DM588" s="285"/>
      <c r="DN588" s="285"/>
      <c r="DO588" s="285"/>
      <c r="DP588" s="285"/>
      <c r="DQ588" s="285"/>
      <c r="DR588" s="285"/>
      <c r="DS588" s="285"/>
      <c r="DT588" s="285"/>
      <c r="DU588" s="285"/>
      <c r="DV588" s="285"/>
      <c r="DW588" s="285"/>
      <c r="DX588" s="285"/>
      <c r="DY588" s="285"/>
      <c r="DZ588" s="285"/>
      <c r="EA588" s="285"/>
      <c r="EB588" s="285"/>
      <c r="EC588" s="285"/>
      <c r="ED588" s="285"/>
      <c r="EE588" s="285"/>
      <c r="EF588" s="285"/>
      <c r="EG588" s="285"/>
      <c r="EH588" s="285"/>
      <c r="EI588" s="285"/>
      <c r="EJ588" s="285"/>
      <c r="EK588" s="285"/>
      <c r="EL588" s="285"/>
      <c r="EM588" s="285"/>
      <c r="EN588" s="285"/>
      <c r="EO588" s="285"/>
      <c r="EP588" s="285"/>
      <c r="EQ588" s="285"/>
      <c r="ER588" s="285"/>
      <c r="ES588" s="285"/>
      <c r="ET588" s="285"/>
      <c r="EU588" s="285"/>
      <c r="EV588" s="285"/>
      <c r="EW588" s="285"/>
      <c r="EX588" s="285"/>
      <c r="EY588" s="285"/>
      <c r="EZ588" s="285"/>
      <c r="FA588" s="285"/>
      <c r="FB588" s="285"/>
      <c r="FC588" s="285"/>
      <c r="FD588" s="285"/>
      <c r="FE588" s="285"/>
      <c r="FF588" s="285"/>
      <c r="FG588" s="285"/>
      <c r="FH588" s="285"/>
      <c r="FI588" s="285"/>
      <c r="FJ588" s="285"/>
      <c r="FK588" s="285"/>
      <c r="FL588" s="285"/>
      <c r="FM588" s="285"/>
      <c r="FN588" s="285"/>
      <c r="FO588" s="285"/>
      <c r="FP588" s="285"/>
      <c r="FQ588" s="285"/>
      <c r="FR588" s="285"/>
      <c r="FS588" s="285"/>
      <c r="FT588" s="285"/>
      <c r="FU588" s="285"/>
      <c r="FV588" s="285"/>
      <c r="FW588" s="285"/>
      <c r="FX588" s="285"/>
      <c r="FY588" s="285"/>
      <c r="FZ588" s="285"/>
      <c r="GA588" s="285"/>
      <c r="GB588" s="285"/>
      <c r="GC588" s="285"/>
      <c r="GD588" s="285"/>
      <c r="GE588" s="285"/>
      <c r="GF588" s="285"/>
      <c r="GG588" s="285"/>
      <c r="GH588" s="285"/>
      <c r="GI588" s="285"/>
      <c r="GJ588" s="285"/>
      <c r="GK588" s="285"/>
      <c r="GL588" s="285"/>
      <c r="GM588" s="285"/>
      <c r="GN588" s="285"/>
      <c r="GO588" s="285"/>
      <c r="GP588" s="285"/>
      <c r="GQ588" s="285"/>
      <c r="GR588" s="285"/>
      <c r="GS588" s="285"/>
      <c r="GT588" s="285"/>
      <c r="GU588" s="285"/>
      <c r="GV588" s="285"/>
      <c r="GW588" s="285"/>
      <c r="GX588" s="285"/>
      <c r="GY588" s="285"/>
      <c r="GZ588" s="285"/>
      <c r="HA588" s="285"/>
      <c r="HB588" s="285"/>
      <c r="HC588" s="285"/>
      <c r="HD588" s="285"/>
      <c r="HE588" s="285"/>
      <c r="HF588" s="285"/>
      <c r="HG588" s="285"/>
      <c r="HH588" s="285"/>
      <c r="HI588" s="285"/>
      <c r="HJ588" s="285"/>
      <c r="HK588" s="285"/>
      <c r="HL588" s="285"/>
      <c r="HM588" s="285"/>
      <c r="HN588" s="285"/>
      <c r="HO588" s="285"/>
      <c r="HP588" s="285"/>
      <c r="HQ588" s="285"/>
      <c r="HR588" s="285"/>
      <c r="HS588" s="285"/>
      <c r="HT588" s="285"/>
      <c r="HU588" s="285"/>
      <c r="HV588" s="285"/>
      <c r="HW588" s="285"/>
      <c r="HX588" s="285"/>
      <c r="HY588" s="285"/>
      <c r="HZ588" s="285"/>
      <c r="IA588" s="285"/>
      <c r="IB588" s="285"/>
      <c r="IC588" s="285"/>
      <c r="ID588" s="285"/>
      <c r="IE588" s="285"/>
      <c r="IF588" s="285"/>
      <c r="IG588" s="285"/>
      <c r="IH588" s="285"/>
      <c r="II588" s="285"/>
      <c r="IJ588" s="285"/>
      <c r="IK588" s="285"/>
      <c r="IL588" s="285"/>
      <c r="IM588" s="285"/>
      <c r="IN588" s="285"/>
      <c r="IO588" s="285"/>
      <c r="IP588" s="285"/>
      <c r="IQ588" s="285"/>
      <c r="IR588" s="285"/>
      <c r="IS588" s="285"/>
      <c r="IT588" s="285"/>
      <c r="IU588" s="285"/>
      <c r="IV588" s="285"/>
      <c r="IW588" s="285"/>
      <c r="IX588" s="285"/>
      <c r="IY588" s="285"/>
      <c r="IZ588" s="285"/>
      <c r="JA588" s="285"/>
      <c r="JB588" s="285"/>
      <c r="JC588" s="285"/>
      <c r="JD588" s="285"/>
      <c r="JE588" s="285"/>
      <c r="JF588" s="285"/>
      <c r="JG588" s="285"/>
      <c r="JH588" s="285"/>
      <c r="JI588" s="285"/>
      <c r="JJ588" s="285"/>
      <c r="JK588" s="285"/>
      <c r="JL588" s="285"/>
      <c r="JM588" s="285"/>
      <c r="JN588" s="285"/>
      <c r="JO588" s="285"/>
      <c r="JP588" s="285"/>
      <c r="JQ588" s="285"/>
      <c r="JR588" s="285"/>
      <c r="JS588" s="285"/>
      <c r="JT588" s="285"/>
      <c r="JU588" s="285"/>
      <c r="JV588" s="285"/>
      <c r="JW588" s="285"/>
      <c r="JX588" s="285"/>
      <c r="JY588" s="285"/>
      <c r="JZ588" s="285"/>
      <c r="KA588" s="285"/>
      <c r="KB588" s="285"/>
      <c r="KC588" s="285"/>
      <c r="KD588" s="285"/>
      <c r="KE588" s="285"/>
      <c r="KF588" s="285"/>
      <c r="KG588" s="285"/>
      <c r="KH588" s="285"/>
      <c r="KI588" s="285"/>
      <c r="KJ588" s="285"/>
      <c r="KK588" s="285"/>
      <c r="KL588" s="285"/>
      <c r="KM588" s="285"/>
      <c r="KN588" s="285"/>
      <c r="KO588" s="285"/>
      <c r="KP588" s="285"/>
      <c r="KQ588" s="285"/>
      <c r="KR588" s="285"/>
      <c r="KS588" s="285"/>
      <c r="KT588" s="285"/>
      <c r="KU588" s="285"/>
      <c r="KV588" s="285"/>
      <c r="KW588" s="285"/>
      <c r="KX588" s="285"/>
      <c r="KY588" s="285"/>
      <c r="KZ588" s="285"/>
      <c r="LA588" s="285"/>
      <c r="LB588" s="285"/>
      <c r="LC588" s="285"/>
      <c r="LD588" s="285"/>
      <c r="LE588" s="285"/>
      <c r="LF588" s="285"/>
      <c r="LG588" s="285"/>
      <c r="LH588" s="285"/>
      <c r="LI588" s="285"/>
      <c r="LJ588" s="285"/>
      <c r="LK588" s="285"/>
      <c r="LL588" s="285"/>
      <c r="LM588" s="285"/>
      <c r="LN588" s="285"/>
      <c r="LO588" s="285"/>
      <c r="LP588" s="285"/>
      <c r="LQ588" s="285"/>
      <c r="LR588" s="285"/>
      <c r="LS588" s="285"/>
      <c r="LT588" s="285"/>
      <c r="LU588" s="285"/>
      <c r="LV588" s="285"/>
      <c r="LW588" s="285"/>
      <c r="LX588" s="285"/>
      <c r="LY588" s="285"/>
      <c r="LZ588" s="285"/>
      <c r="MA588" s="285"/>
      <c r="MB588" s="285"/>
      <c r="MC588" s="285"/>
      <c r="MD588" s="285"/>
      <c r="ME588" s="285"/>
      <c r="MF588" s="285"/>
      <c r="MG588" s="285"/>
      <c r="MH588" s="285"/>
      <c r="MI588" s="285"/>
      <c r="MJ588" s="285"/>
      <c r="MK588" s="285"/>
      <c r="ML588" s="285"/>
      <c r="MM588" s="285"/>
      <c r="MN588" s="285"/>
      <c r="MO588" s="285"/>
      <c r="MP588" s="285"/>
      <c r="MQ588" s="285"/>
      <c r="MR588" s="285"/>
      <c r="MS588" s="285"/>
      <c r="MT588" s="285"/>
      <c r="MU588" s="285"/>
      <c r="MV588" s="285"/>
      <c r="MW588" s="285"/>
      <c r="MX588" s="285"/>
      <c r="MY588" s="285"/>
      <c r="MZ588" s="285"/>
      <c r="NA588" s="285"/>
      <c r="NB588" s="285"/>
      <c r="NC588" s="285"/>
      <c r="ND588" s="285"/>
      <c r="NE588" s="285"/>
      <c r="NF588" s="285"/>
      <c r="NG588" s="285"/>
      <c r="NH588" s="285"/>
      <c r="NI588" s="285"/>
      <c r="NJ588" s="285"/>
      <c r="NK588" s="285"/>
      <c r="NL588" s="285"/>
      <c r="NM588" s="285"/>
      <c r="NN588" s="285"/>
      <c r="NO588" s="285"/>
      <c r="NP588" s="285"/>
      <c r="NQ588" s="285"/>
      <c r="NR588" s="285"/>
      <c r="NS588" s="285"/>
      <c r="NT588" s="285"/>
      <c r="NU588" s="285"/>
      <c r="NV588" s="285"/>
      <c r="NW588" s="285"/>
      <c r="NX588" s="285"/>
      <c r="NY588" s="285"/>
      <c r="NZ588" s="285"/>
      <c r="OA588" s="285"/>
      <c r="OB588" s="285"/>
      <c r="OC588" s="285"/>
      <c r="OD588" s="285"/>
      <c r="OE588" s="285"/>
      <c r="OF588" s="285"/>
      <c r="OG588" s="285"/>
      <c r="OH588" s="285"/>
      <c r="OI588" s="285"/>
      <c r="OJ588" s="285"/>
      <c r="OK588" s="285"/>
      <c r="OL588" s="285"/>
      <c r="OM588" s="285"/>
      <c r="ON588" s="285"/>
      <c r="OO588" s="285"/>
      <c r="OP588" s="285"/>
      <c r="OQ588" s="285"/>
      <c r="OR588" s="285"/>
      <c r="OS588" s="285"/>
      <c r="OT588" s="285"/>
      <c r="OU588" s="285"/>
      <c r="OV588" s="285"/>
      <c r="OW588" s="285"/>
      <c r="OX588" s="285"/>
      <c r="OY588" s="285"/>
      <c r="OZ588" s="285"/>
      <c r="PA588" s="285"/>
      <c r="PB588" s="285"/>
      <c r="PC588" s="285"/>
      <c r="PD588" s="285"/>
      <c r="PE588" s="285"/>
      <c r="PF588" s="285"/>
      <c r="PG588" s="285"/>
      <c r="PH588" s="285"/>
      <c r="PI588" s="285"/>
      <c r="PJ588" s="285"/>
      <c r="PK588" s="285"/>
      <c r="PL588" s="285"/>
      <c r="PM588" s="285"/>
      <c r="PN588" s="285"/>
      <c r="PO588" s="285"/>
      <c r="PP588" s="285"/>
      <c r="PQ588" s="285"/>
      <c r="PR588" s="285"/>
      <c r="PS588" s="285"/>
      <c r="PT588" s="285"/>
      <c r="PU588" s="285"/>
      <c r="PV588" s="285"/>
      <c r="PW588" s="285"/>
      <c r="PX588" s="285"/>
      <c r="PY588" s="285"/>
      <c r="PZ588" s="285"/>
      <c r="QA588" s="285"/>
      <c r="QB588" s="285"/>
      <c r="QC588" s="285"/>
      <c r="QD588" s="285"/>
      <c r="QE588" s="285"/>
      <c r="QF588" s="285"/>
      <c r="QG588" s="285"/>
      <c r="QH588" s="285"/>
      <c r="QI588" s="285"/>
      <c r="QJ588" s="285"/>
      <c r="QK588" s="285"/>
      <c r="QL588" s="285"/>
      <c r="QM588" s="285"/>
      <c r="QN588" s="285"/>
      <c r="QO588" s="285"/>
      <c r="QP588" s="285"/>
      <c r="QQ588" s="285"/>
      <c r="QR588" s="285"/>
      <c r="QS588" s="285"/>
      <c r="QT588" s="285"/>
      <c r="QU588" s="285"/>
      <c r="QV588" s="285"/>
      <c r="QW588" s="285"/>
      <c r="QX588" s="285"/>
      <c r="QY588" s="285"/>
      <c r="QZ588" s="285"/>
      <c r="RA588" s="285"/>
      <c r="RB588" s="285"/>
      <c r="RC588" s="285"/>
      <c r="RD588" s="285"/>
      <c r="RE588" s="285"/>
      <c r="RF588" s="285"/>
      <c r="RG588" s="285"/>
      <c r="RH588" s="285"/>
      <c r="RI588" s="285"/>
      <c r="RJ588" s="285"/>
      <c r="RK588" s="285"/>
      <c r="RL588" s="285"/>
      <c r="RM588" s="285"/>
      <c r="RN588" s="285"/>
      <c r="RO588" s="285"/>
      <c r="RP588" s="285"/>
      <c r="RQ588" s="285"/>
      <c r="RR588" s="285"/>
      <c r="RS588" s="285"/>
      <c r="RT588" s="285"/>
      <c r="RU588" s="285"/>
      <c r="RV588" s="285"/>
      <c r="RW588" s="285"/>
      <c r="RX588" s="285"/>
      <c r="RY588" s="285"/>
      <c r="RZ588" s="285"/>
      <c r="SA588" s="285"/>
      <c r="SB588" s="285"/>
      <c r="SC588" s="285"/>
      <c r="SD588" s="285"/>
      <c r="SE588" s="285"/>
      <c r="SF588" s="285"/>
      <c r="SG588" s="285"/>
      <c r="SH588" s="285"/>
      <c r="SI588" s="285"/>
      <c r="SJ588" s="285"/>
      <c r="SK588" s="285"/>
      <c r="SL588" s="285"/>
      <c r="SM588" s="285"/>
      <c r="SN588" s="285"/>
      <c r="SO588" s="285"/>
      <c r="SP588" s="285"/>
      <c r="SQ588" s="285"/>
      <c r="SR588" s="285"/>
      <c r="SS588" s="285"/>
      <c r="ST588" s="285"/>
      <c r="SU588" s="285"/>
      <c r="SV588" s="285"/>
      <c r="SW588" s="285"/>
      <c r="SX588" s="285"/>
      <c r="SY588" s="285"/>
      <c r="SZ588" s="285"/>
      <c r="TA588" s="285"/>
      <c r="TB588" s="285"/>
      <c r="TC588" s="285"/>
      <c r="TD588" s="285"/>
      <c r="TE588" s="285"/>
      <c r="TF588" s="285"/>
      <c r="TG588" s="285"/>
      <c r="TH588" s="285"/>
      <c r="TI588" s="285"/>
      <c r="TJ588" s="285"/>
      <c r="TK588" s="285"/>
      <c r="TL588" s="285"/>
      <c r="TM588" s="285"/>
      <c r="TN588" s="285"/>
      <c r="TO588" s="285"/>
      <c r="TP588" s="285"/>
      <c r="TQ588" s="285"/>
      <c r="TR588" s="285"/>
      <c r="TS588" s="285"/>
      <c r="TT588" s="285"/>
      <c r="TU588" s="285"/>
      <c r="TV588" s="285"/>
      <c r="TW588" s="285"/>
      <c r="TX588" s="285"/>
      <c r="TY588" s="285"/>
      <c r="TZ588" s="285"/>
      <c r="UA588" s="285"/>
      <c r="UB588" s="285"/>
      <c r="UC588" s="285"/>
      <c r="UD588" s="285"/>
      <c r="UE588" s="285"/>
      <c r="UF588" s="285"/>
      <c r="UG588" s="285"/>
      <c r="UH588" s="285"/>
      <c r="UI588" s="285"/>
      <c r="UJ588" s="285"/>
      <c r="UK588" s="285"/>
      <c r="UL588" s="285"/>
      <c r="UM588" s="285"/>
      <c r="UN588" s="285"/>
      <c r="UO588" s="285"/>
      <c r="UP588" s="285"/>
      <c r="UQ588" s="285"/>
      <c r="UR588" s="285"/>
      <c r="US588" s="285"/>
      <c r="UT588" s="285"/>
      <c r="UU588" s="285"/>
      <c r="UV588" s="285"/>
      <c r="UW588" s="285"/>
      <c r="UX588" s="285"/>
      <c r="UY588" s="285"/>
      <c r="UZ588" s="285"/>
      <c r="VA588" s="285"/>
      <c r="VB588" s="285"/>
      <c r="VC588" s="285"/>
      <c r="VD588" s="285"/>
      <c r="VE588" s="285"/>
      <c r="VF588" s="285"/>
      <c r="VG588" s="285"/>
      <c r="VH588" s="285"/>
      <c r="VI588" s="285"/>
      <c r="VJ588" s="285"/>
      <c r="VK588" s="285"/>
      <c r="VL588" s="285"/>
      <c r="VM588" s="285"/>
      <c r="VN588" s="285"/>
      <c r="VO588" s="285"/>
      <c r="VP588" s="285"/>
      <c r="VQ588" s="285"/>
      <c r="VR588" s="285"/>
      <c r="VS588" s="285"/>
      <c r="VT588" s="285"/>
      <c r="VU588" s="285"/>
      <c r="VV588" s="285"/>
      <c r="VW588" s="285"/>
      <c r="VX588" s="285"/>
      <c r="VY588" s="285"/>
      <c r="VZ588" s="285"/>
      <c r="WA588" s="285"/>
      <c r="WB588" s="285"/>
      <c r="WC588" s="285"/>
      <c r="WD588" s="285"/>
      <c r="WE588" s="285"/>
      <c r="WF588" s="285"/>
      <c r="WG588" s="285"/>
      <c r="WH588" s="285"/>
      <c r="WI588" s="285"/>
      <c r="WJ588" s="285"/>
      <c r="WK588" s="285"/>
      <c r="WL588" s="285"/>
      <c r="WM588" s="285"/>
      <c r="WN588" s="285"/>
      <c r="WO588" s="285"/>
      <c r="WP588" s="285"/>
      <c r="WQ588" s="285"/>
      <c r="WR588" s="285"/>
      <c r="WS588" s="285"/>
      <c r="WT588" s="285"/>
      <c r="WU588" s="285"/>
      <c r="WV588" s="285"/>
      <c r="WW588" s="285"/>
      <c r="WX588" s="285"/>
      <c r="WY588" s="285"/>
      <c r="WZ588" s="285"/>
      <c r="XA588" s="285"/>
      <c r="XB588" s="285"/>
      <c r="XC588" s="285"/>
      <c r="XD588" s="285"/>
      <c r="XE588" s="285"/>
      <c r="XF588" s="285"/>
      <c r="XG588" s="285"/>
      <c r="XH588" s="285"/>
      <c r="XI588" s="285"/>
      <c r="XJ588" s="285"/>
      <c r="XK588" s="285"/>
      <c r="XL588" s="285"/>
      <c r="XM588" s="285"/>
      <c r="XN588" s="285"/>
      <c r="XO588" s="285"/>
      <c r="XP588" s="285"/>
      <c r="XQ588" s="285"/>
      <c r="XR588" s="285"/>
      <c r="XS588" s="285"/>
      <c r="XT588" s="285"/>
      <c r="XU588" s="285"/>
      <c r="XV588" s="285"/>
      <c r="XW588" s="285"/>
      <c r="XX588" s="285"/>
      <c r="XY588" s="285"/>
      <c r="XZ588" s="285"/>
      <c r="YA588" s="285"/>
      <c r="YB588" s="285"/>
      <c r="YC588" s="285"/>
      <c r="YD588" s="285"/>
      <c r="YE588" s="285"/>
      <c r="YF588" s="285"/>
      <c r="YG588" s="285"/>
      <c r="YH588" s="285"/>
      <c r="YI588" s="285"/>
      <c r="YJ588" s="285"/>
      <c r="YK588" s="285"/>
      <c r="YL588" s="285"/>
      <c r="YM588" s="285"/>
      <c r="YN588" s="285"/>
      <c r="YO588" s="285"/>
      <c r="YP588" s="285"/>
      <c r="YQ588" s="285"/>
      <c r="YR588" s="285"/>
      <c r="YS588" s="285"/>
      <c r="YT588" s="285"/>
      <c r="YU588" s="285"/>
      <c r="YV588" s="285"/>
      <c r="YW588" s="285"/>
      <c r="YX588" s="285"/>
      <c r="YY588" s="285"/>
      <c r="YZ588" s="285"/>
      <c r="ZA588" s="285"/>
      <c r="ZB588" s="285"/>
      <c r="ZC588" s="285"/>
      <c r="ZD588" s="285"/>
      <c r="ZE588" s="285"/>
      <c r="ZF588" s="285"/>
      <c r="ZG588" s="285"/>
      <c r="ZH588" s="285"/>
      <c r="ZI588" s="285"/>
      <c r="ZJ588" s="285"/>
      <c r="ZK588" s="285"/>
      <c r="ZL588" s="285"/>
      <c r="ZM588" s="285"/>
      <c r="ZN588" s="285"/>
      <c r="ZO588" s="285"/>
      <c r="ZP588" s="285"/>
      <c r="ZQ588" s="285"/>
      <c r="ZR588" s="285"/>
      <c r="ZS588" s="285"/>
      <c r="ZT588" s="285"/>
      <c r="ZU588" s="285"/>
      <c r="ZV588" s="285"/>
      <c r="ZW588" s="285"/>
      <c r="ZX588" s="285"/>
      <c r="ZY588" s="285"/>
      <c r="ZZ588" s="285"/>
      <c r="AAA588" s="285"/>
      <c r="AAB588" s="285"/>
      <c r="AAC588" s="285"/>
      <c r="AAD588" s="285"/>
      <c r="AAE588" s="285"/>
      <c r="AAF588" s="285"/>
      <c r="AAG588" s="285"/>
      <c r="AAH588" s="285"/>
      <c r="AAI588" s="285"/>
      <c r="AAJ588" s="285"/>
      <c r="AAK588" s="285"/>
      <c r="AAL588" s="285"/>
      <c r="AAM588" s="285"/>
      <c r="AAN588" s="285"/>
      <c r="AAO588" s="285"/>
      <c r="AAP588" s="285"/>
      <c r="AAQ588" s="285"/>
      <c r="AAR588" s="285"/>
      <c r="AAS588" s="285"/>
      <c r="AAT588" s="285"/>
      <c r="AAU588" s="285"/>
      <c r="AAV588" s="285"/>
      <c r="AAW588" s="285"/>
      <c r="AAX588" s="285"/>
      <c r="AAY588" s="285"/>
      <c r="AAZ588" s="285"/>
      <c r="ABA588" s="285"/>
      <c r="ABB588" s="285"/>
      <c r="ABC588" s="285"/>
      <c r="ABD588" s="285"/>
      <c r="ABE588" s="285"/>
      <c r="ABF588" s="285"/>
      <c r="ABG588" s="285"/>
      <c r="ABH588" s="285"/>
      <c r="ABI588" s="285"/>
      <c r="ABJ588" s="285"/>
      <c r="ABK588" s="285"/>
      <c r="ABL588" s="285"/>
      <c r="ABM588" s="285"/>
      <c r="ABN588" s="285"/>
      <c r="ABO588" s="285"/>
      <c r="ABP588" s="285"/>
      <c r="ABQ588" s="285"/>
      <c r="ABR588" s="285"/>
      <c r="ABS588" s="285"/>
      <c r="ABT588" s="285"/>
      <c r="ABU588" s="285"/>
      <c r="ABV588" s="285"/>
      <c r="ABW588" s="285"/>
      <c r="ABX588" s="285"/>
      <c r="ABY588" s="285"/>
      <c r="ABZ588" s="285"/>
      <c r="ACA588" s="285"/>
      <c r="ACB588" s="285"/>
      <c r="ACC588" s="285"/>
      <c r="ACD588" s="285"/>
      <c r="ACE588" s="285"/>
      <c r="ACF588" s="285"/>
      <c r="ACG588" s="285"/>
      <c r="ACH588" s="285"/>
      <c r="ACI588" s="285"/>
      <c r="ACJ588" s="285"/>
      <c r="ACK588" s="285"/>
      <c r="ACL588" s="285"/>
      <c r="ACM588" s="285"/>
      <c r="ACN588" s="285"/>
      <c r="ACO588" s="285"/>
      <c r="ACP588" s="285"/>
      <c r="ACQ588" s="285"/>
      <c r="ACR588" s="285"/>
      <c r="ACS588" s="285"/>
      <c r="ACT588" s="285"/>
      <c r="ACU588" s="285"/>
      <c r="ACV588" s="285"/>
      <c r="ACW588" s="285"/>
      <c r="ACX588" s="285"/>
      <c r="ACY588" s="285"/>
      <c r="ACZ588" s="285"/>
      <c r="ADA588" s="285"/>
      <c r="ADB588" s="285"/>
      <c r="ADC588" s="285"/>
      <c r="ADD588" s="285"/>
      <c r="ADE588" s="285"/>
      <c r="ADF588" s="285"/>
      <c r="ADG588" s="285"/>
      <c r="ADH588" s="285"/>
      <c r="ADI588" s="285"/>
      <c r="ADJ588" s="285"/>
      <c r="ADK588" s="285"/>
      <c r="ADL588" s="285"/>
      <c r="ADM588" s="285"/>
      <c r="ADN588" s="285"/>
      <c r="ADO588" s="285"/>
      <c r="ADP588" s="285"/>
      <c r="ADQ588" s="285"/>
      <c r="ADR588" s="285"/>
      <c r="ADS588" s="285"/>
      <c r="ADT588" s="285"/>
      <c r="ADU588" s="285"/>
      <c r="ADV588" s="285"/>
      <c r="ADW588" s="285"/>
      <c r="ADX588" s="285"/>
      <c r="ADY588" s="285"/>
      <c r="ADZ588" s="285"/>
      <c r="AEA588" s="285"/>
      <c r="AEB588" s="285"/>
      <c r="AEC588" s="285"/>
      <c r="AED588" s="285"/>
      <c r="AEE588" s="285"/>
      <c r="AEF588" s="285"/>
      <c r="AEG588" s="285"/>
      <c r="AEH588" s="285"/>
      <c r="AEI588" s="285"/>
      <c r="AEJ588" s="285"/>
      <c r="AEK588" s="285"/>
      <c r="AEL588" s="285"/>
      <c r="AEM588" s="285"/>
      <c r="AEN588" s="285"/>
      <c r="AEO588" s="285"/>
      <c r="AEP588" s="285"/>
      <c r="AEQ588" s="285"/>
      <c r="AER588" s="285"/>
      <c r="AES588" s="285"/>
      <c r="AET588" s="285"/>
      <c r="AEU588" s="285"/>
      <c r="AEV588" s="285"/>
      <c r="AEW588" s="285"/>
      <c r="AEX588" s="285"/>
      <c r="AEY588" s="285"/>
      <c r="AEZ588" s="285"/>
      <c r="AFA588" s="285"/>
      <c r="AFB588" s="285"/>
      <c r="AFC588" s="285"/>
      <c r="AFD588" s="285"/>
      <c r="AFE588" s="285"/>
      <c r="AFF588" s="285"/>
      <c r="AFG588" s="285"/>
      <c r="AFH588" s="285"/>
      <c r="AFI588" s="285"/>
      <c r="AFJ588" s="285"/>
      <c r="AFK588" s="285"/>
      <c r="AFL588" s="285"/>
      <c r="AFM588" s="285"/>
      <c r="AFN588" s="285"/>
      <c r="AFO588" s="285"/>
      <c r="AFP588" s="285"/>
      <c r="AFQ588" s="285"/>
      <c r="AFR588" s="285"/>
      <c r="AFS588" s="285"/>
      <c r="AFT588" s="285"/>
      <c r="AFU588" s="285"/>
      <c r="AFV588" s="285"/>
      <c r="AFW588" s="285"/>
      <c r="AFX588" s="285"/>
      <c r="AFY588" s="285"/>
      <c r="AFZ588" s="285"/>
      <c r="AGA588" s="285"/>
      <c r="AGB588" s="285"/>
      <c r="AGC588" s="285"/>
      <c r="AGD588" s="285"/>
      <c r="AGE588" s="285"/>
      <c r="AGF588" s="285"/>
      <c r="AGG588" s="285"/>
      <c r="AGH588" s="285"/>
      <c r="AGI588" s="285"/>
      <c r="AGJ588" s="285"/>
      <c r="AGK588" s="285"/>
      <c r="AGL588" s="285"/>
      <c r="AGM588" s="285"/>
      <c r="AGN588" s="285"/>
      <c r="AGO588" s="285"/>
      <c r="AGP588" s="285"/>
      <c r="AGQ588" s="285"/>
      <c r="AGR588" s="285"/>
      <c r="AGS588" s="285"/>
      <c r="AGT588" s="285"/>
      <c r="AGU588" s="285"/>
      <c r="AGV588" s="285"/>
      <c r="AGW588" s="285"/>
      <c r="AGX588" s="285"/>
      <c r="AGY588" s="285"/>
      <c r="AGZ588" s="285"/>
      <c r="AHA588" s="285"/>
      <c r="AHB588" s="285"/>
      <c r="AHC588" s="285"/>
      <c r="AHD588" s="285"/>
      <c r="AHE588" s="285"/>
      <c r="AHF588" s="285"/>
      <c r="AHG588" s="285"/>
      <c r="AHH588" s="285"/>
      <c r="AHI588" s="285"/>
      <c r="AHJ588" s="285"/>
      <c r="AHK588" s="285"/>
      <c r="AHL588" s="285"/>
      <c r="AHM588" s="285"/>
      <c r="AHN588" s="285"/>
      <c r="AHO588" s="285"/>
      <c r="AHP588" s="285"/>
      <c r="AHQ588" s="285"/>
      <c r="AHR588" s="285"/>
      <c r="AHS588" s="285"/>
      <c r="AHT588" s="285"/>
      <c r="AHU588" s="285"/>
      <c r="AHV588" s="285"/>
      <c r="AHW588" s="285"/>
      <c r="AHX588" s="285"/>
      <c r="AHY588" s="285"/>
      <c r="AHZ588" s="285"/>
      <c r="AIA588" s="285"/>
      <c r="AIB588" s="285"/>
      <c r="AIC588" s="285"/>
      <c r="AID588" s="285"/>
      <c r="AIE588" s="285"/>
      <c r="AIF588" s="285"/>
      <c r="AIG588" s="285"/>
      <c r="AIH588" s="285"/>
      <c r="AII588" s="285"/>
      <c r="AIJ588" s="285"/>
      <c r="AIK588" s="285"/>
      <c r="AIL588" s="285"/>
      <c r="AIM588" s="285"/>
      <c r="AIN588" s="285"/>
      <c r="AIO588" s="285"/>
      <c r="AIP588" s="285"/>
      <c r="AIQ588" s="285"/>
      <c r="AIR588" s="285"/>
      <c r="AIS588" s="285"/>
      <c r="AIT588" s="285"/>
      <c r="AIU588" s="285"/>
      <c r="AIV588" s="285"/>
      <c r="AIW588" s="285"/>
      <c r="AIX588" s="285"/>
      <c r="AIY588" s="285"/>
      <c r="AIZ588" s="285"/>
      <c r="AJA588" s="285"/>
      <c r="AJB588" s="285"/>
      <c r="AJC588" s="285"/>
      <c r="AJD588" s="285"/>
      <c r="AJE588" s="285"/>
      <c r="AJF588" s="285"/>
      <c r="AJG588" s="285"/>
      <c r="AJH588" s="285"/>
      <c r="AJI588" s="285"/>
      <c r="AJJ588" s="285"/>
      <c r="AJK588" s="285"/>
      <c r="AJL588" s="285"/>
      <c r="AJM588" s="285"/>
      <c r="AJN588" s="285"/>
      <c r="AJO588" s="285"/>
      <c r="AJP588" s="285"/>
      <c r="AJQ588" s="285"/>
      <c r="AJR588" s="285"/>
      <c r="AJS588" s="285"/>
      <c r="AJT588" s="285"/>
      <c r="AJU588" s="285"/>
      <c r="AJV588" s="285"/>
      <c r="AJW588" s="285"/>
      <c r="AJX588" s="285"/>
      <c r="AJY588" s="285"/>
      <c r="AJZ588" s="285"/>
      <c r="AKA588" s="285"/>
      <c r="AKB588" s="285"/>
      <c r="AKC588" s="285"/>
      <c r="AKD588" s="285"/>
      <c r="AKE588" s="285"/>
      <c r="AKF588" s="285"/>
      <c r="AKG588" s="285"/>
      <c r="AKH588" s="285"/>
      <c r="AKI588" s="285"/>
      <c r="AKJ588" s="285"/>
      <c r="AKK588" s="285"/>
      <c r="AKL588" s="285"/>
      <c r="AKM588" s="285"/>
      <c r="AKN588" s="285"/>
      <c r="AKO588" s="285"/>
      <c r="AKP588" s="285"/>
      <c r="AKQ588" s="285"/>
      <c r="AKR588" s="285"/>
      <c r="AKS588" s="285"/>
      <c r="AKT588" s="285"/>
      <c r="AKU588" s="285"/>
      <c r="AKV588" s="285"/>
      <c r="AKW588" s="285"/>
      <c r="AKX588" s="285"/>
      <c r="AKY588" s="285"/>
      <c r="AKZ588" s="285"/>
      <c r="ALA588" s="285"/>
      <c r="ALB588" s="285"/>
      <c r="ALC588" s="285"/>
      <c r="ALD588" s="285"/>
      <c r="ALE588" s="285"/>
      <c r="ALF588" s="285"/>
      <c r="ALG588" s="285"/>
      <c r="ALH588" s="285"/>
      <c r="ALI588" s="285"/>
      <c r="ALJ588" s="285"/>
      <c r="ALK588" s="285"/>
      <c r="ALL588" s="285"/>
      <c r="ALM588" s="285"/>
      <c r="ALN588" s="285"/>
      <c r="ALO588" s="285"/>
      <c r="ALP588" s="285"/>
      <c r="ALQ588" s="285"/>
      <c r="ALR588" s="285"/>
      <c r="ALS588" s="285"/>
      <c r="ALT588" s="285"/>
      <c r="ALU588" s="285"/>
      <c r="ALV588" s="285"/>
      <c r="ALW588" s="285"/>
      <c r="ALX588" s="285"/>
      <c r="ALY588" s="285"/>
      <c r="ALZ588" s="285"/>
      <c r="AMA588" s="285"/>
      <c r="AMB588" s="285"/>
      <c r="AMC588" s="285"/>
      <c r="AMD588" s="285"/>
      <c r="AME588" s="285"/>
      <c r="AMF588" s="285"/>
      <c r="AMG588" s="285"/>
      <c r="AMH588" s="285"/>
      <c r="AMI588" s="285"/>
      <c r="AMJ588" s="285"/>
      <c r="AMK588" s="285"/>
      <c r="AML588" s="285"/>
      <c r="AMM588" s="285"/>
      <c r="AMN588" s="285"/>
      <c r="AMO588" s="285"/>
      <c r="AMP588" s="285"/>
      <c r="AMQ588" s="285"/>
      <c r="AMR588" s="285"/>
      <c r="AMS588" s="285"/>
      <c r="AMT588" s="285"/>
      <c r="AMU588" s="285"/>
      <c r="AMV588" s="285"/>
      <c r="AMW588" s="285"/>
      <c r="AMX588" s="285"/>
      <c r="AMY588" s="285"/>
      <c r="AMZ588" s="285"/>
      <c r="ANA588" s="285"/>
      <c r="ANB588" s="285"/>
      <c r="ANC588" s="285"/>
      <c r="AND588" s="285"/>
      <c r="ANE588" s="285"/>
      <c r="ANF588" s="285"/>
      <c r="ANG588" s="285"/>
      <c r="ANH588" s="285"/>
      <c r="ANI588" s="285"/>
      <c r="ANJ588" s="285"/>
      <c r="ANK588" s="285"/>
      <c r="ANL588" s="285"/>
      <c r="ANM588" s="285"/>
      <c r="ANN588" s="285"/>
      <c r="ANO588" s="285"/>
      <c r="ANP588" s="285"/>
      <c r="ANQ588" s="285"/>
      <c r="ANR588" s="285"/>
      <c r="ANS588" s="285"/>
      <c r="ANT588" s="285"/>
      <c r="ANU588" s="285"/>
      <c r="ANV588" s="285"/>
      <c r="ANW588" s="285"/>
      <c r="ANX588" s="285"/>
      <c r="ANY588" s="285"/>
      <c r="ANZ588" s="285"/>
      <c r="AOA588" s="285"/>
      <c r="AOB588" s="285"/>
      <c r="AOC588" s="285"/>
      <c r="AOD588" s="285"/>
      <c r="AOE588" s="285"/>
      <c r="AOF588" s="285"/>
      <c r="AOG588" s="285"/>
      <c r="AOH588" s="285"/>
      <c r="AOI588" s="285"/>
      <c r="AOJ588" s="285"/>
      <c r="AOK588" s="285"/>
      <c r="AOL588" s="285"/>
      <c r="AOM588" s="285"/>
      <c r="AON588" s="285"/>
      <c r="AOO588" s="285"/>
      <c r="AOP588" s="285"/>
      <c r="AOQ588" s="285"/>
      <c r="AOR588" s="285"/>
      <c r="AOS588" s="285"/>
      <c r="AOT588" s="285"/>
      <c r="AOU588" s="285"/>
      <c r="AOV588" s="285"/>
      <c r="AOW588" s="285"/>
      <c r="AOX588" s="285"/>
      <c r="AOY588" s="285"/>
      <c r="AOZ588" s="285"/>
      <c r="APA588" s="285"/>
      <c r="APB588" s="285"/>
      <c r="APC588" s="285"/>
      <c r="APD588" s="285"/>
      <c r="APE588" s="285"/>
      <c r="APF588" s="285"/>
      <c r="APG588" s="285"/>
      <c r="APH588" s="285"/>
      <c r="API588" s="285"/>
      <c r="APJ588" s="285"/>
      <c r="APK588" s="285"/>
      <c r="APL588" s="285"/>
      <c r="APM588" s="285"/>
      <c r="APN588" s="285"/>
      <c r="APO588" s="285"/>
      <c r="APP588" s="285"/>
      <c r="APQ588" s="285"/>
      <c r="APR588" s="285"/>
      <c r="APS588" s="285"/>
      <c r="APT588" s="285"/>
      <c r="APU588" s="285"/>
      <c r="APV588" s="285"/>
      <c r="APW588" s="285"/>
      <c r="APX588" s="285"/>
      <c r="APY588" s="285"/>
      <c r="APZ588" s="285"/>
      <c r="AQA588" s="285"/>
      <c r="AQB588" s="285"/>
      <c r="AQC588" s="285"/>
      <c r="AQD588" s="285"/>
      <c r="AQE588" s="285"/>
      <c r="AQF588" s="285"/>
      <c r="AQG588" s="285"/>
      <c r="AQH588" s="285"/>
      <c r="AQI588" s="285"/>
      <c r="AQJ588" s="285"/>
      <c r="AQK588" s="285"/>
      <c r="AQL588" s="285"/>
      <c r="AQM588" s="285"/>
      <c r="AQN588" s="285"/>
      <c r="AQO588" s="285"/>
      <c r="AQP588" s="285"/>
      <c r="AQQ588" s="285"/>
      <c r="AQR588" s="285"/>
      <c r="AQS588" s="285"/>
      <c r="AQT588" s="285"/>
      <c r="AQU588" s="285"/>
      <c r="AQV588" s="285"/>
      <c r="AQW588" s="285"/>
      <c r="AQX588" s="285"/>
      <c r="AQY588" s="285"/>
      <c r="AQZ588" s="285"/>
      <c r="ARA588" s="285"/>
      <c r="ARB588" s="285"/>
      <c r="ARC588" s="285"/>
      <c r="ARD588" s="285"/>
      <c r="ARE588" s="285"/>
      <c r="ARF588" s="285"/>
      <c r="ARG588" s="285"/>
      <c r="ARH588" s="285"/>
      <c r="ARI588" s="285"/>
      <c r="ARJ588" s="285"/>
      <c r="ARK588" s="285"/>
      <c r="ARL588" s="285"/>
      <c r="ARM588" s="285"/>
      <c r="ARN588" s="285"/>
      <c r="ARO588" s="285"/>
      <c r="ARP588" s="285"/>
      <c r="ARQ588" s="285"/>
      <c r="ARR588" s="285"/>
      <c r="ARS588" s="285"/>
      <c r="ART588" s="285"/>
      <c r="ARU588" s="285"/>
      <c r="ARV588" s="285"/>
      <c r="ARW588" s="285"/>
      <c r="ARX588" s="285"/>
      <c r="ARY588" s="285"/>
      <c r="ARZ588" s="285"/>
      <c r="ASA588" s="285"/>
      <c r="ASB588" s="285"/>
      <c r="ASC588" s="285"/>
      <c r="ASD588" s="285"/>
      <c r="ASE588" s="285"/>
      <c r="ASF588" s="285"/>
      <c r="ASG588" s="285"/>
      <c r="ASH588" s="285"/>
      <c r="ASI588" s="285"/>
      <c r="ASJ588" s="285"/>
      <c r="ASK588" s="285"/>
      <c r="ASL588" s="285"/>
      <c r="ASM588" s="285"/>
      <c r="ASN588" s="285"/>
      <c r="ASO588" s="285"/>
      <c r="ASP588" s="285"/>
      <c r="ASQ588" s="285"/>
      <c r="ASR588" s="285"/>
      <c r="ASS588" s="285"/>
      <c r="AST588" s="285"/>
      <c r="ASU588" s="285"/>
      <c r="ASV588" s="285"/>
      <c r="ASW588" s="285"/>
      <c r="ASX588" s="285"/>
      <c r="ASY588" s="285"/>
      <c r="ASZ588" s="285"/>
      <c r="ATA588" s="285"/>
      <c r="ATB588" s="285"/>
      <c r="ATC588" s="285"/>
      <c r="ATD588" s="285"/>
      <c r="ATE588" s="285"/>
      <c r="ATF588" s="285"/>
      <c r="ATG588" s="285"/>
      <c r="ATH588" s="285"/>
      <c r="ATI588" s="285"/>
      <c r="ATJ588" s="285"/>
      <c r="ATK588" s="285"/>
      <c r="ATL588" s="285"/>
      <c r="ATM588" s="285"/>
      <c r="ATN588" s="285"/>
      <c r="ATO588" s="285"/>
      <c r="ATP588" s="285"/>
      <c r="ATQ588" s="285"/>
      <c r="ATR588" s="285"/>
      <c r="ATS588" s="285"/>
      <c r="ATT588" s="285"/>
      <c r="ATU588" s="285"/>
      <c r="ATV588" s="285"/>
      <c r="ATW588" s="285"/>
      <c r="ATX588" s="285"/>
      <c r="ATY588" s="285"/>
      <c r="ATZ588" s="285"/>
      <c r="AUA588" s="285"/>
      <c r="AUB588" s="285"/>
      <c r="AUC588" s="285"/>
      <c r="AUD588" s="285"/>
      <c r="AUE588" s="285"/>
      <c r="AUF588" s="285"/>
      <c r="AUG588" s="285"/>
      <c r="AUH588" s="285"/>
      <c r="AUI588" s="285"/>
      <c r="AUJ588" s="285"/>
      <c r="AUK588" s="285"/>
      <c r="AUL588" s="285"/>
      <c r="AUM588" s="285"/>
      <c r="AUN588" s="285"/>
      <c r="AUO588" s="285"/>
      <c r="AUP588" s="285"/>
      <c r="AUQ588" s="285"/>
      <c r="AUR588" s="285"/>
      <c r="AUS588" s="285"/>
      <c r="AUT588" s="285"/>
      <c r="AUU588" s="285"/>
      <c r="AUV588" s="285"/>
      <c r="AUW588" s="285"/>
      <c r="AUX588" s="285"/>
      <c r="AUY588" s="285"/>
      <c r="AUZ588" s="285"/>
      <c r="AVA588" s="285"/>
      <c r="AVB588" s="285"/>
      <c r="AVC588" s="285"/>
      <c r="AVD588" s="285"/>
      <c r="AVE588" s="285"/>
      <c r="AVF588" s="285"/>
      <c r="AVG588" s="285"/>
      <c r="AVH588" s="285"/>
      <c r="AVI588" s="285"/>
      <c r="AVJ588" s="285"/>
      <c r="AVK588" s="285"/>
      <c r="AVL588" s="285"/>
      <c r="AVM588" s="285"/>
      <c r="AVN588" s="285"/>
      <c r="AVO588" s="285"/>
      <c r="AVP588" s="285"/>
      <c r="AVQ588" s="285"/>
      <c r="AVR588" s="285"/>
      <c r="AVS588" s="285"/>
      <c r="AVT588" s="285"/>
      <c r="AVU588" s="285"/>
      <c r="AVV588" s="285"/>
      <c r="AVW588" s="285"/>
      <c r="AVX588" s="285"/>
      <c r="AVY588" s="285"/>
      <c r="AVZ588" s="285"/>
      <c r="AWA588" s="285"/>
      <c r="AWB588" s="285"/>
      <c r="AWC588" s="285"/>
      <c r="AWD588" s="285"/>
      <c r="AWE588" s="285"/>
      <c r="AWF588" s="285"/>
      <c r="AWG588" s="285"/>
      <c r="AWH588" s="285"/>
      <c r="AWI588" s="285"/>
      <c r="AWJ588" s="285"/>
      <c r="AWK588" s="285"/>
      <c r="AWL588" s="285"/>
      <c r="AWM588" s="285"/>
      <c r="AWN588" s="285"/>
      <c r="AWO588" s="285"/>
      <c r="AWP588" s="285"/>
      <c r="AWQ588" s="285"/>
      <c r="AWR588" s="285"/>
      <c r="AWS588" s="285"/>
      <c r="AWT588" s="285"/>
      <c r="AWU588" s="285"/>
      <c r="AWV588" s="285"/>
      <c r="AWW588" s="285"/>
      <c r="AWX588" s="285"/>
      <c r="AWY588" s="285"/>
      <c r="AWZ588" s="285"/>
      <c r="AXA588" s="285"/>
      <c r="AXB588" s="285"/>
      <c r="AXC588" s="285"/>
      <c r="AXD588" s="285"/>
      <c r="AXE588" s="285"/>
      <c r="AXF588" s="285"/>
      <c r="AXG588" s="285"/>
      <c r="AXH588" s="285"/>
      <c r="AXI588" s="285"/>
      <c r="AXJ588" s="285"/>
      <c r="AXK588" s="285"/>
      <c r="AXL588" s="285"/>
      <c r="AXM588" s="285"/>
      <c r="AXN588" s="285"/>
      <c r="AXO588" s="285"/>
      <c r="AXP588" s="285"/>
      <c r="AXQ588" s="285"/>
      <c r="AXR588" s="285"/>
      <c r="AXS588" s="285"/>
      <c r="AXT588" s="285"/>
      <c r="AXU588" s="285"/>
      <c r="AXV588" s="285"/>
      <c r="AXW588" s="285"/>
      <c r="AXX588" s="285"/>
      <c r="AXY588" s="285"/>
      <c r="AXZ588" s="285"/>
      <c r="AYA588" s="285"/>
      <c r="AYB588" s="285"/>
      <c r="AYC588" s="285"/>
      <c r="AYD588" s="285"/>
      <c r="AYE588" s="285"/>
      <c r="AYF588" s="285"/>
      <c r="AYG588" s="285"/>
      <c r="AYH588" s="285"/>
      <c r="AYI588" s="285"/>
      <c r="AYJ588" s="285"/>
      <c r="AYK588" s="285"/>
      <c r="AYL588" s="285"/>
      <c r="AYM588" s="285"/>
      <c r="AYN588" s="285"/>
      <c r="AYO588" s="285"/>
      <c r="AYP588" s="285"/>
      <c r="AYQ588" s="285"/>
      <c r="AYR588" s="285"/>
      <c r="AYS588" s="285"/>
      <c r="AYT588" s="285"/>
      <c r="AYU588" s="285"/>
      <c r="AYV588" s="285"/>
      <c r="AYW588" s="285"/>
      <c r="AYX588" s="285"/>
      <c r="AYY588" s="285"/>
      <c r="AYZ588" s="285"/>
      <c r="AZA588" s="285"/>
      <c r="AZB588" s="285"/>
      <c r="AZC588" s="285"/>
      <c r="AZD588" s="285"/>
      <c r="AZE588" s="285"/>
      <c r="AZF588" s="285"/>
      <c r="AZG588" s="285"/>
      <c r="AZH588" s="285"/>
      <c r="AZI588" s="285"/>
      <c r="AZJ588" s="285"/>
      <c r="AZK588" s="285"/>
      <c r="AZL588" s="285"/>
      <c r="AZM588" s="285"/>
      <c r="AZN588" s="285"/>
      <c r="AZO588" s="285"/>
      <c r="AZP588" s="285"/>
      <c r="AZQ588" s="285"/>
      <c r="AZR588" s="285"/>
      <c r="AZS588" s="285"/>
      <c r="AZT588" s="285"/>
      <c r="AZU588" s="285"/>
      <c r="AZV588" s="285"/>
      <c r="AZW588" s="285"/>
      <c r="AZX588" s="285"/>
      <c r="AZY588" s="285"/>
      <c r="AZZ588" s="285"/>
      <c r="BAA588" s="285"/>
      <c r="BAB588" s="285"/>
      <c r="BAC588" s="285"/>
      <c r="BAD588" s="285"/>
      <c r="BAE588" s="285"/>
      <c r="BAF588" s="285"/>
      <c r="BAG588" s="285"/>
      <c r="BAH588" s="285"/>
      <c r="BAI588" s="285"/>
      <c r="BAJ588" s="285"/>
      <c r="BAK588" s="285"/>
      <c r="BAL588" s="285"/>
      <c r="BAM588" s="285"/>
      <c r="BAN588" s="285"/>
      <c r="BAO588" s="285"/>
      <c r="BAP588" s="285"/>
      <c r="BAQ588" s="285"/>
      <c r="BAR588" s="285"/>
      <c r="BAS588" s="285"/>
      <c r="BAT588" s="285"/>
      <c r="BAU588" s="285"/>
      <c r="BAV588" s="285"/>
      <c r="BAW588" s="285"/>
      <c r="BAX588" s="285"/>
      <c r="BAY588" s="285"/>
      <c r="BAZ588" s="285"/>
      <c r="BBA588" s="285"/>
      <c r="BBB588" s="285"/>
      <c r="BBC588" s="285"/>
      <c r="BBD588" s="285"/>
      <c r="BBE588" s="285"/>
      <c r="BBF588" s="285"/>
      <c r="BBG588" s="285"/>
      <c r="BBH588" s="285"/>
      <c r="BBI588" s="285"/>
      <c r="BBJ588" s="285"/>
      <c r="BBK588" s="285"/>
      <c r="BBL588" s="285"/>
      <c r="BBM588" s="285"/>
      <c r="BBN588" s="285"/>
      <c r="BBO588" s="285"/>
      <c r="BBP588" s="285"/>
      <c r="BBQ588" s="285"/>
      <c r="BBR588" s="285"/>
      <c r="BBS588" s="285"/>
      <c r="BBT588" s="285"/>
      <c r="BBU588" s="285"/>
      <c r="BBV588" s="285"/>
      <c r="BBW588" s="285"/>
      <c r="BBX588" s="285"/>
      <c r="BBY588" s="285"/>
      <c r="BBZ588" s="285"/>
      <c r="BCA588" s="285"/>
      <c r="BCB588" s="285"/>
      <c r="BCC588" s="285"/>
      <c r="BCD588" s="285"/>
      <c r="BCE588" s="285"/>
      <c r="BCF588" s="285"/>
      <c r="BCG588" s="285"/>
      <c r="BCH588" s="285"/>
      <c r="BCI588" s="285"/>
      <c r="BCJ588" s="285"/>
      <c r="BCK588" s="285"/>
      <c r="BCL588" s="285"/>
      <c r="BCM588" s="285"/>
      <c r="BCN588" s="285"/>
      <c r="BCO588" s="285"/>
      <c r="BCP588" s="285"/>
      <c r="BCQ588" s="285"/>
      <c r="BCR588" s="285"/>
      <c r="BCS588" s="285"/>
      <c r="BCT588" s="285"/>
      <c r="BCU588" s="285"/>
      <c r="BCV588" s="285"/>
      <c r="BCW588" s="285"/>
      <c r="BCX588" s="285"/>
      <c r="BCY588" s="285"/>
      <c r="BCZ588" s="285"/>
      <c r="BDA588" s="285"/>
      <c r="BDB588" s="285"/>
      <c r="BDC588" s="285"/>
      <c r="BDD588" s="285"/>
      <c r="BDE588" s="285"/>
      <c r="BDF588" s="285"/>
      <c r="BDG588" s="285"/>
      <c r="BDH588" s="285"/>
      <c r="BDI588" s="285"/>
      <c r="BDJ588" s="285"/>
      <c r="BDK588" s="285"/>
      <c r="BDL588" s="285"/>
      <c r="BDM588" s="285"/>
      <c r="BDN588" s="285"/>
      <c r="BDO588" s="285"/>
      <c r="BDP588" s="285"/>
      <c r="BDQ588" s="285"/>
      <c r="BDR588" s="285"/>
      <c r="BDS588" s="285"/>
      <c r="BDT588" s="285"/>
      <c r="BDU588" s="285"/>
      <c r="BDV588" s="285"/>
      <c r="BDW588" s="285"/>
      <c r="BDX588" s="285"/>
      <c r="BDY588" s="285"/>
      <c r="BDZ588" s="285"/>
      <c r="BEA588" s="285"/>
      <c r="BEB588" s="285"/>
      <c r="BEC588" s="285"/>
      <c r="BED588" s="285"/>
      <c r="BEE588" s="285"/>
      <c r="BEF588" s="285"/>
      <c r="BEG588" s="285"/>
      <c r="BEH588" s="285"/>
      <c r="BEI588" s="285"/>
      <c r="BEJ588" s="285"/>
      <c r="BEK588" s="285"/>
      <c r="BEL588" s="285"/>
      <c r="BEM588" s="285"/>
      <c r="BEN588" s="285"/>
      <c r="BEO588" s="285"/>
      <c r="BEP588" s="285"/>
      <c r="BEQ588" s="285"/>
      <c r="BER588" s="285"/>
      <c r="BES588" s="285"/>
      <c r="BET588" s="285"/>
      <c r="BEU588" s="285"/>
      <c r="BEV588" s="285"/>
      <c r="BEW588" s="285"/>
      <c r="BEX588" s="285"/>
      <c r="BEY588" s="285"/>
      <c r="BEZ588" s="285"/>
      <c r="BFA588" s="285"/>
      <c r="BFB588" s="285"/>
      <c r="BFC588" s="285"/>
      <c r="BFD588" s="285"/>
      <c r="BFE588" s="285"/>
      <c r="BFF588" s="285"/>
      <c r="BFG588" s="285"/>
      <c r="BFH588" s="285"/>
      <c r="BFI588" s="285"/>
      <c r="BFJ588" s="285"/>
      <c r="BFK588" s="285"/>
      <c r="BFL588" s="285"/>
      <c r="BFM588" s="285"/>
      <c r="BFN588" s="285"/>
      <c r="BFO588" s="285"/>
      <c r="BFP588" s="285"/>
      <c r="BFQ588" s="285"/>
      <c r="BFR588" s="285"/>
      <c r="BFS588" s="285"/>
      <c r="BFT588" s="285"/>
      <c r="BFU588" s="285"/>
      <c r="BFV588" s="285"/>
      <c r="BFW588" s="285"/>
      <c r="BFX588" s="285"/>
      <c r="BFY588" s="285"/>
      <c r="BFZ588" s="285"/>
      <c r="BGA588" s="285"/>
      <c r="BGB588" s="285"/>
      <c r="BGC588" s="285"/>
      <c r="BGD588" s="285"/>
      <c r="BGE588" s="285"/>
      <c r="BGF588" s="285"/>
      <c r="BGG588" s="285"/>
      <c r="BGH588" s="285"/>
      <c r="BGI588" s="285"/>
      <c r="BGJ588" s="285"/>
      <c r="BGK588" s="285"/>
      <c r="BGL588" s="285"/>
      <c r="BGM588" s="285"/>
      <c r="BGN588" s="285"/>
      <c r="BGO588" s="285"/>
      <c r="BGP588" s="285"/>
      <c r="BGQ588" s="285"/>
      <c r="BGR588" s="285"/>
      <c r="BGS588" s="285"/>
      <c r="BGT588" s="285"/>
      <c r="BGU588" s="285"/>
      <c r="BGV588" s="285"/>
      <c r="BGW588" s="285"/>
      <c r="BGX588" s="285"/>
      <c r="BGY588" s="285"/>
      <c r="BGZ588" s="285"/>
      <c r="BHA588" s="285"/>
      <c r="BHB588" s="285"/>
      <c r="BHC588" s="285"/>
      <c r="BHD588" s="285"/>
      <c r="BHE588" s="285"/>
      <c r="BHF588" s="285"/>
      <c r="BHG588" s="285"/>
      <c r="BHH588" s="285"/>
      <c r="BHI588" s="285"/>
      <c r="BHJ588" s="285"/>
      <c r="BHK588" s="285"/>
      <c r="BHL588" s="285"/>
      <c r="BHM588" s="285"/>
      <c r="BHN588" s="285"/>
      <c r="BHO588" s="285"/>
      <c r="BHP588" s="285"/>
      <c r="BHQ588" s="285"/>
      <c r="BHR588" s="285"/>
      <c r="BHS588" s="285"/>
      <c r="BHT588" s="285"/>
      <c r="BHU588" s="285"/>
      <c r="BHV588" s="285"/>
      <c r="BHW588" s="285"/>
      <c r="BHX588" s="285"/>
      <c r="BHY588" s="285"/>
      <c r="BHZ588" s="285"/>
      <c r="BIA588" s="285"/>
      <c r="BIB588" s="285"/>
      <c r="BIC588" s="285"/>
      <c r="BID588" s="285"/>
      <c r="BIE588" s="285"/>
      <c r="BIF588" s="285"/>
      <c r="BIG588" s="285"/>
      <c r="BIH588" s="285"/>
      <c r="BII588" s="285"/>
      <c r="BIJ588" s="285"/>
      <c r="BIK588" s="285"/>
      <c r="BIL588" s="285"/>
      <c r="BIM588" s="285"/>
      <c r="BIN588" s="285"/>
      <c r="BIO588" s="285"/>
      <c r="BIP588" s="285"/>
      <c r="BIQ588" s="285"/>
      <c r="BIR588" s="285"/>
      <c r="BIS588" s="285"/>
      <c r="BIT588" s="285"/>
      <c r="BIU588" s="285"/>
      <c r="BIV588" s="285"/>
      <c r="BIW588" s="285"/>
      <c r="BIX588" s="285"/>
      <c r="BIY588" s="285"/>
      <c r="BIZ588" s="285"/>
      <c r="BJA588" s="285"/>
      <c r="BJB588" s="285"/>
      <c r="BJC588" s="285"/>
      <c r="BJD588" s="285"/>
      <c r="BJE588" s="285"/>
      <c r="BJF588" s="285"/>
      <c r="BJG588" s="285"/>
      <c r="BJH588" s="285"/>
      <c r="BJI588" s="285"/>
      <c r="BJJ588" s="285"/>
      <c r="BJK588" s="285"/>
      <c r="BJL588" s="285"/>
      <c r="BJM588" s="285"/>
      <c r="BJN588" s="285"/>
      <c r="BJO588" s="285"/>
      <c r="BJP588" s="285"/>
      <c r="BJQ588" s="285"/>
      <c r="BJR588" s="285"/>
      <c r="BJS588" s="285"/>
      <c r="BJT588" s="285"/>
      <c r="BJU588" s="285"/>
      <c r="BJV588" s="285"/>
      <c r="BJW588" s="285"/>
      <c r="BJX588" s="285"/>
      <c r="BJY588" s="285"/>
      <c r="BJZ588" s="285"/>
      <c r="BKA588" s="285"/>
      <c r="BKB588" s="285"/>
      <c r="BKC588" s="285"/>
      <c r="BKD588" s="285"/>
      <c r="BKE588" s="285"/>
      <c r="BKF588" s="285"/>
      <c r="BKG588" s="285"/>
      <c r="BKH588" s="285"/>
      <c r="BKI588" s="285"/>
      <c r="BKJ588" s="285"/>
      <c r="BKK588" s="285"/>
      <c r="BKL588" s="285"/>
      <c r="BKM588" s="285"/>
      <c r="BKN588" s="285"/>
      <c r="BKO588" s="285"/>
      <c r="BKP588" s="285"/>
      <c r="BKQ588" s="285"/>
      <c r="BKR588" s="285"/>
      <c r="BKS588" s="285"/>
      <c r="BKT588" s="285"/>
      <c r="BKU588" s="285"/>
      <c r="BKV588" s="285"/>
      <c r="BKW588" s="285"/>
      <c r="BKX588" s="285"/>
      <c r="BKY588" s="285"/>
      <c r="BKZ588" s="285"/>
      <c r="BLA588" s="285"/>
      <c r="BLB588" s="285"/>
      <c r="BLC588" s="285"/>
      <c r="BLD588" s="285"/>
      <c r="BLE588" s="285"/>
      <c r="BLF588" s="285"/>
      <c r="BLG588" s="285"/>
      <c r="BLH588" s="285"/>
      <c r="BLI588" s="285"/>
      <c r="BLJ588" s="285"/>
      <c r="BLK588" s="285"/>
      <c r="BLL588" s="285"/>
      <c r="BLM588" s="285"/>
      <c r="BLN588" s="285"/>
      <c r="BLO588" s="285"/>
      <c r="BLP588" s="285"/>
      <c r="BLQ588" s="285"/>
      <c r="BLR588" s="285"/>
      <c r="BLS588" s="285"/>
      <c r="BLT588" s="285"/>
      <c r="BLU588" s="285"/>
      <c r="BLV588" s="285"/>
      <c r="BLW588" s="285"/>
      <c r="BLX588" s="285"/>
      <c r="BLY588" s="285"/>
      <c r="BLZ588" s="285"/>
      <c r="BMA588" s="285"/>
      <c r="BMB588" s="285"/>
      <c r="BMC588" s="285"/>
      <c r="BMD588" s="285"/>
      <c r="BME588" s="285"/>
      <c r="BMF588" s="285"/>
      <c r="BMG588" s="285"/>
      <c r="BMH588" s="285"/>
      <c r="BMI588" s="285"/>
      <c r="BMJ588" s="285"/>
      <c r="BMK588" s="285"/>
      <c r="BML588" s="285"/>
      <c r="BMM588" s="285"/>
      <c r="BMN588" s="285"/>
      <c r="BMO588" s="285"/>
      <c r="BMP588" s="285"/>
      <c r="BMQ588" s="285"/>
      <c r="BMR588" s="285"/>
      <c r="BMS588" s="285"/>
      <c r="BMT588" s="285"/>
      <c r="BMU588" s="285"/>
      <c r="BMV588" s="285"/>
      <c r="BMW588" s="285"/>
      <c r="BMX588" s="285"/>
      <c r="BMY588" s="285"/>
      <c r="BMZ588" s="285"/>
      <c r="BNA588" s="285"/>
      <c r="BNB588" s="285"/>
      <c r="BNC588" s="285"/>
      <c r="BND588" s="285"/>
      <c r="BNE588" s="285"/>
      <c r="BNF588" s="285"/>
      <c r="BNG588" s="285"/>
      <c r="BNH588" s="285"/>
      <c r="BNI588" s="285"/>
      <c r="BNJ588" s="285"/>
      <c r="BNK588" s="285"/>
      <c r="BNL588" s="285"/>
      <c r="BNM588" s="285"/>
      <c r="BNN588" s="285"/>
      <c r="BNO588" s="285"/>
      <c r="BNP588" s="285"/>
      <c r="BNQ588" s="285"/>
      <c r="BNR588" s="285"/>
      <c r="BNS588" s="285"/>
      <c r="BNT588" s="285"/>
      <c r="BNU588" s="285"/>
      <c r="BNV588" s="285"/>
      <c r="BNW588" s="285"/>
      <c r="BNX588" s="285"/>
      <c r="BNY588" s="285"/>
      <c r="BNZ588" s="285"/>
      <c r="BOA588" s="285"/>
      <c r="BOB588" s="285"/>
      <c r="BOC588" s="285"/>
      <c r="BOD588" s="285"/>
      <c r="BOE588" s="285"/>
      <c r="BOF588" s="285"/>
      <c r="BOG588" s="285"/>
      <c r="BOH588" s="285"/>
      <c r="BOI588" s="285"/>
      <c r="BOJ588" s="285"/>
      <c r="BOK588" s="285"/>
      <c r="BOL588" s="285"/>
      <c r="BOM588" s="285"/>
      <c r="BON588" s="285"/>
      <c r="BOO588" s="285"/>
      <c r="BOP588" s="285"/>
      <c r="BOQ588" s="285"/>
      <c r="BOR588" s="285"/>
      <c r="BOS588" s="285"/>
      <c r="BOT588" s="285"/>
      <c r="BOU588" s="285"/>
      <c r="BOV588" s="285"/>
      <c r="BOW588" s="285"/>
      <c r="BOX588" s="285"/>
      <c r="BOY588" s="285"/>
      <c r="BOZ588" s="285"/>
      <c r="BPA588" s="285"/>
      <c r="BPB588" s="285"/>
      <c r="BPC588" s="285"/>
      <c r="BPD588" s="285"/>
      <c r="BPE588" s="285"/>
      <c r="BPF588" s="285"/>
      <c r="BPG588" s="285"/>
      <c r="BPH588" s="285"/>
      <c r="BPI588" s="285"/>
      <c r="BPJ588" s="285"/>
      <c r="BPK588" s="285"/>
      <c r="BPL588" s="285"/>
      <c r="BPM588" s="285"/>
      <c r="BPN588" s="285"/>
      <c r="BPO588" s="285"/>
      <c r="BPP588" s="285"/>
      <c r="BPQ588" s="285"/>
      <c r="BPR588" s="285"/>
      <c r="BPS588" s="285"/>
      <c r="BPT588" s="285"/>
      <c r="BPU588" s="285"/>
      <c r="BPV588" s="285"/>
      <c r="BPW588" s="285"/>
      <c r="BPX588" s="285"/>
      <c r="BPY588" s="285"/>
      <c r="BPZ588" s="285"/>
      <c r="BQA588" s="285"/>
      <c r="BQB588" s="285"/>
      <c r="BQC588" s="285"/>
      <c r="BQD588" s="285"/>
      <c r="BQE588" s="285"/>
      <c r="BQF588" s="285"/>
      <c r="BQG588" s="285"/>
      <c r="BQH588" s="285"/>
      <c r="BQI588" s="285"/>
      <c r="BQJ588" s="285"/>
      <c r="BQK588" s="285"/>
      <c r="BQL588" s="285"/>
      <c r="BQM588" s="285"/>
      <c r="BQN588" s="285"/>
      <c r="BQO588" s="285"/>
      <c r="BQP588" s="285"/>
      <c r="BQQ588" s="285"/>
      <c r="BQR588" s="285"/>
      <c r="BQS588" s="285"/>
      <c r="BQT588" s="285"/>
      <c r="BQU588" s="285"/>
      <c r="BQV588" s="285"/>
      <c r="BQW588" s="285"/>
      <c r="BQX588" s="285"/>
      <c r="BQY588" s="285"/>
      <c r="BQZ588" s="285"/>
      <c r="BRA588" s="285"/>
      <c r="BRB588" s="285"/>
      <c r="BRC588" s="285"/>
      <c r="BRD588" s="285"/>
      <c r="BRE588" s="285"/>
      <c r="BRF588" s="285"/>
      <c r="BRG588" s="285"/>
      <c r="BRH588" s="285"/>
      <c r="BRI588" s="285"/>
      <c r="BRJ588" s="285"/>
      <c r="BRK588" s="285"/>
      <c r="BRL588" s="285"/>
      <c r="BRM588" s="285"/>
      <c r="BRN588" s="285"/>
      <c r="BRO588" s="285"/>
      <c r="BRP588" s="285"/>
      <c r="BRQ588" s="285"/>
      <c r="BRR588" s="285"/>
      <c r="BRS588" s="285"/>
      <c r="BRT588" s="285"/>
      <c r="BRU588" s="285"/>
      <c r="BRV588" s="285"/>
      <c r="BRW588" s="285"/>
      <c r="BRX588" s="285"/>
      <c r="BRY588" s="285"/>
      <c r="BRZ588" s="285"/>
      <c r="BSA588" s="285"/>
      <c r="BSB588" s="285"/>
      <c r="BSC588" s="285"/>
      <c r="BSD588" s="285"/>
      <c r="BSE588" s="285"/>
      <c r="BSF588" s="285"/>
      <c r="BSG588" s="285"/>
      <c r="BSH588" s="285"/>
      <c r="BSI588" s="285"/>
      <c r="BSJ588" s="285"/>
      <c r="BSK588" s="285"/>
      <c r="BSL588" s="285"/>
      <c r="BSM588" s="285"/>
      <c r="BSN588" s="285"/>
      <c r="BSO588" s="285"/>
      <c r="BSP588" s="285"/>
      <c r="BSQ588" s="285"/>
      <c r="BSR588" s="285"/>
      <c r="BSS588" s="285"/>
      <c r="BST588" s="285"/>
      <c r="BSU588" s="285"/>
      <c r="BSV588" s="285"/>
      <c r="BSW588" s="285"/>
      <c r="BSX588" s="285"/>
      <c r="BSY588" s="285"/>
      <c r="BSZ588" s="285"/>
      <c r="BTA588" s="285"/>
      <c r="BTB588" s="285"/>
      <c r="BTC588" s="285"/>
      <c r="BTD588" s="285"/>
      <c r="BTE588" s="285"/>
      <c r="BTF588" s="285"/>
      <c r="BTG588" s="285"/>
      <c r="BTH588" s="285"/>
      <c r="BTI588" s="285"/>
      <c r="BTJ588" s="285"/>
      <c r="BTK588" s="285"/>
      <c r="BTL588" s="285"/>
      <c r="BTM588" s="285"/>
      <c r="BTN588" s="285"/>
      <c r="BTO588" s="285"/>
      <c r="BTP588" s="285"/>
      <c r="BTQ588" s="285"/>
      <c r="BTR588" s="285"/>
      <c r="BTS588" s="285"/>
      <c r="BTT588" s="285"/>
      <c r="BTU588" s="285"/>
      <c r="BTV588" s="285"/>
      <c r="BTW588" s="285"/>
      <c r="BTX588" s="285"/>
      <c r="BTY588" s="285"/>
      <c r="BTZ588" s="285"/>
      <c r="BUA588" s="285"/>
      <c r="BUB588" s="285"/>
      <c r="BUC588" s="285"/>
      <c r="BUD588" s="285"/>
      <c r="BUE588" s="285"/>
      <c r="BUF588" s="285"/>
      <c r="BUG588" s="285"/>
      <c r="BUH588" s="285"/>
      <c r="BUI588" s="285"/>
      <c r="BUJ588" s="285"/>
      <c r="BUK588" s="285"/>
      <c r="BUL588" s="285"/>
      <c r="BUM588" s="285"/>
      <c r="BUN588" s="285"/>
      <c r="BUO588" s="285"/>
      <c r="BUP588" s="285"/>
      <c r="BUQ588" s="285"/>
      <c r="BUR588" s="285"/>
      <c r="BUS588" s="285"/>
      <c r="BUT588" s="285"/>
      <c r="BUU588" s="285"/>
      <c r="BUV588" s="285"/>
      <c r="BUW588" s="285"/>
      <c r="BUX588" s="285"/>
      <c r="BUY588" s="285"/>
      <c r="BUZ588" s="285"/>
      <c r="BVA588" s="285"/>
      <c r="BVB588" s="285"/>
      <c r="BVC588" s="285"/>
      <c r="BVD588" s="285"/>
      <c r="BVE588" s="285"/>
      <c r="BVF588" s="285"/>
      <c r="BVG588" s="285"/>
      <c r="BVH588" s="285"/>
      <c r="BVI588" s="285"/>
      <c r="BVJ588" s="285"/>
      <c r="BVK588" s="285"/>
      <c r="BVL588" s="285"/>
      <c r="BVM588" s="285"/>
      <c r="BVN588" s="285"/>
      <c r="BVO588" s="285"/>
      <c r="BVP588" s="285"/>
      <c r="BVQ588" s="285"/>
      <c r="BVR588" s="285"/>
      <c r="BVS588" s="285"/>
      <c r="BVT588" s="285"/>
      <c r="BVU588" s="285"/>
      <c r="BVV588" s="285"/>
      <c r="BVW588" s="285"/>
      <c r="BVX588" s="285"/>
      <c r="BVY588" s="285"/>
      <c r="BVZ588" s="285"/>
      <c r="BWA588" s="285"/>
      <c r="BWB588" s="285"/>
      <c r="BWC588" s="285"/>
      <c r="BWD588" s="285"/>
      <c r="BWE588" s="285"/>
      <c r="BWF588" s="285"/>
      <c r="BWG588" s="285"/>
      <c r="BWH588" s="285"/>
      <c r="BWI588" s="285"/>
      <c r="BWJ588" s="285"/>
      <c r="BWK588" s="285"/>
      <c r="BWL588" s="285"/>
      <c r="BWM588" s="285"/>
      <c r="BWN588" s="285"/>
      <c r="BWO588" s="285"/>
      <c r="BWP588" s="285"/>
      <c r="BWQ588" s="285"/>
      <c r="BWR588" s="285"/>
      <c r="BWS588" s="285"/>
      <c r="BWT588" s="285"/>
      <c r="BWU588" s="285"/>
      <c r="BWV588" s="285"/>
      <c r="BWW588" s="285"/>
      <c r="BWX588" s="285"/>
      <c r="BWY588" s="285"/>
      <c r="BWZ588" s="285"/>
      <c r="BXA588" s="285"/>
      <c r="BXB588" s="285"/>
      <c r="BXC588" s="285"/>
      <c r="BXD588" s="285"/>
      <c r="BXE588" s="285"/>
      <c r="BXF588" s="285"/>
      <c r="BXG588" s="285"/>
      <c r="BXH588" s="285"/>
      <c r="BXI588" s="285"/>
      <c r="BXJ588" s="285"/>
      <c r="BXK588" s="285"/>
      <c r="BXL588" s="285"/>
      <c r="BXM588" s="285"/>
      <c r="BXN588" s="285"/>
      <c r="BXO588" s="285"/>
      <c r="BXP588" s="285"/>
      <c r="BXQ588" s="285"/>
      <c r="BXR588" s="285"/>
      <c r="BXS588" s="285"/>
      <c r="BXT588" s="285"/>
      <c r="BXU588" s="285"/>
      <c r="BXV588" s="285"/>
      <c r="BXW588" s="285"/>
      <c r="BXX588" s="285"/>
      <c r="BXY588" s="285"/>
      <c r="BXZ588" s="285"/>
      <c r="BYA588" s="285"/>
      <c r="BYB588" s="285"/>
      <c r="BYC588" s="285"/>
      <c r="BYD588" s="285"/>
      <c r="BYE588" s="285"/>
      <c r="BYF588" s="285"/>
      <c r="BYG588" s="285"/>
      <c r="BYH588" s="285"/>
      <c r="BYI588" s="285"/>
      <c r="BYJ588" s="285"/>
      <c r="BYK588" s="285"/>
      <c r="BYL588" s="285"/>
      <c r="BYM588" s="285"/>
      <c r="BYN588" s="285"/>
      <c r="BYO588" s="285"/>
      <c r="BYP588" s="285"/>
      <c r="BYQ588" s="285"/>
      <c r="BYR588" s="285"/>
      <c r="BYS588" s="285"/>
      <c r="BYT588" s="285"/>
      <c r="BYU588" s="285"/>
      <c r="BYV588" s="285"/>
      <c r="BYW588" s="285"/>
      <c r="BYX588" s="285"/>
      <c r="BYY588" s="285"/>
      <c r="BYZ588" s="285"/>
      <c r="BZA588" s="285"/>
      <c r="BZB588" s="285"/>
      <c r="BZC588" s="285"/>
      <c r="BZD588" s="285"/>
      <c r="BZE588" s="285"/>
      <c r="BZF588" s="285"/>
      <c r="BZG588" s="285"/>
      <c r="BZH588" s="285"/>
      <c r="BZI588" s="285"/>
      <c r="BZJ588" s="285"/>
      <c r="BZK588" s="285"/>
      <c r="BZL588" s="285"/>
      <c r="BZM588" s="285"/>
      <c r="BZN588" s="285"/>
      <c r="BZO588" s="285"/>
      <c r="BZP588" s="285"/>
      <c r="BZQ588" s="285"/>
      <c r="BZR588" s="285"/>
      <c r="BZS588" s="285"/>
      <c r="BZT588" s="285"/>
      <c r="BZU588" s="285"/>
      <c r="BZV588" s="285"/>
      <c r="BZW588" s="285"/>
      <c r="BZX588" s="285"/>
      <c r="BZY588" s="285"/>
      <c r="BZZ588" s="285"/>
      <c r="CAA588" s="285"/>
      <c r="CAB588" s="285"/>
      <c r="CAC588" s="285"/>
      <c r="CAD588" s="285"/>
      <c r="CAE588" s="285"/>
      <c r="CAF588" s="285"/>
      <c r="CAG588" s="285"/>
      <c r="CAH588" s="285"/>
      <c r="CAI588" s="285"/>
      <c r="CAJ588" s="285"/>
      <c r="CAK588" s="285"/>
      <c r="CAL588" s="285"/>
      <c r="CAM588" s="285"/>
      <c r="CAN588" s="285"/>
      <c r="CAO588" s="285"/>
      <c r="CAP588" s="285"/>
      <c r="CAQ588" s="285"/>
      <c r="CAR588" s="285"/>
      <c r="CAS588" s="285"/>
      <c r="CAT588" s="285"/>
      <c r="CAU588" s="285"/>
      <c r="CAV588" s="285"/>
      <c r="CAW588" s="285"/>
      <c r="CAX588" s="285"/>
      <c r="CAY588" s="285"/>
      <c r="CAZ588" s="285"/>
      <c r="CBA588" s="285"/>
      <c r="CBB588" s="285"/>
      <c r="CBC588" s="285"/>
      <c r="CBD588" s="285"/>
      <c r="CBE588" s="285"/>
      <c r="CBF588" s="285"/>
      <c r="CBG588" s="285"/>
      <c r="CBH588" s="285"/>
      <c r="CBI588" s="285"/>
      <c r="CBJ588" s="285"/>
      <c r="CBK588" s="285"/>
      <c r="CBL588" s="285"/>
      <c r="CBM588" s="285"/>
      <c r="CBN588" s="285"/>
      <c r="CBO588" s="285"/>
      <c r="CBP588" s="285"/>
      <c r="CBQ588" s="285"/>
      <c r="CBR588" s="285"/>
      <c r="CBS588" s="285"/>
      <c r="CBT588" s="285"/>
      <c r="CBU588" s="285"/>
      <c r="CBV588" s="285"/>
      <c r="CBW588" s="285"/>
      <c r="CBX588" s="285"/>
      <c r="CBY588" s="285"/>
      <c r="CBZ588" s="285"/>
      <c r="CCA588" s="285"/>
      <c r="CCB588" s="285"/>
      <c r="CCC588" s="285"/>
      <c r="CCD588" s="285"/>
      <c r="CCE588" s="285"/>
      <c r="CCF588" s="285"/>
      <c r="CCG588" s="285"/>
      <c r="CCH588" s="285"/>
      <c r="CCI588" s="285"/>
      <c r="CCJ588" s="285"/>
      <c r="CCK588" s="285"/>
      <c r="CCL588" s="285"/>
      <c r="CCM588" s="285"/>
      <c r="CCN588" s="285"/>
      <c r="CCO588" s="285"/>
      <c r="CCP588" s="285"/>
      <c r="CCQ588" s="285"/>
      <c r="CCR588" s="285"/>
      <c r="CCS588" s="285"/>
      <c r="CCT588" s="285"/>
      <c r="CCU588" s="285"/>
      <c r="CCV588" s="285"/>
      <c r="CCW588" s="285"/>
      <c r="CCX588" s="285"/>
      <c r="CCY588" s="285"/>
      <c r="CCZ588" s="285"/>
      <c r="CDA588" s="285"/>
      <c r="CDB588" s="285"/>
      <c r="CDC588" s="285"/>
      <c r="CDD588" s="285"/>
      <c r="CDE588" s="285"/>
      <c r="CDF588" s="285"/>
      <c r="CDG588" s="285"/>
      <c r="CDH588" s="285"/>
      <c r="CDI588" s="285"/>
      <c r="CDJ588" s="285"/>
      <c r="CDK588" s="285"/>
      <c r="CDL588" s="285"/>
      <c r="CDM588" s="285"/>
      <c r="CDN588" s="285"/>
      <c r="CDO588" s="285"/>
      <c r="CDP588" s="285"/>
      <c r="CDQ588" s="285"/>
      <c r="CDR588" s="285"/>
      <c r="CDS588" s="285"/>
      <c r="CDT588" s="285"/>
      <c r="CDU588" s="285"/>
      <c r="CDV588" s="285"/>
      <c r="CDW588" s="285"/>
      <c r="CDX588" s="285"/>
      <c r="CDY588" s="285"/>
      <c r="CDZ588" s="285"/>
      <c r="CEA588" s="285"/>
      <c r="CEB588" s="285"/>
      <c r="CEC588" s="285"/>
      <c r="CED588" s="285"/>
      <c r="CEE588" s="285"/>
      <c r="CEF588" s="285"/>
      <c r="CEG588" s="285"/>
      <c r="CEH588" s="285"/>
      <c r="CEI588" s="285"/>
      <c r="CEJ588" s="285"/>
      <c r="CEK588" s="285"/>
      <c r="CEL588" s="285"/>
      <c r="CEM588" s="285"/>
      <c r="CEN588" s="285"/>
      <c r="CEO588" s="285"/>
      <c r="CEP588" s="285"/>
      <c r="CEQ588" s="285"/>
      <c r="CER588" s="285"/>
      <c r="CES588" s="285"/>
      <c r="CET588" s="285"/>
      <c r="CEU588" s="285"/>
      <c r="CEV588" s="285"/>
      <c r="CEW588" s="285"/>
      <c r="CEX588" s="285"/>
      <c r="CEY588" s="285"/>
      <c r="CEZ588" s="285"/>
      <c r="CFA588" s="285"/>
      <c r="CFB588" s="285"/>
      <c r="CFC588" s="285"/>
      <c r="CFD588" s="285"/>
      <c r="CFE588" s="285"/>
      <c r="CFF588" s="285"/>
      <c r="CFG588" s="285"/>
      <c r="CFH588" s="285"/>
      <c r="CFI588" s="285"/>
      <c r="CFJ588" s="285"/>
      <c r="CFK588" s="285"/>
      <c r="CFL588" s="285"/>
      <c r="CFM588" s="285"/>
      <c r="CFN588" s="285"/>
      <c r="CFO588" s="285"/>
      <c r="CFP588" s="285"/>
      <c r="CFQ588" s="285"/>
      <c r="CFR588" s="285"/>
      <c r="CFS588" s="285"/>
      <c r="CFT588" s="285"/>
      <c r="CFU588" s="285"/>
      <c r="CFV588" s="285"/>
      <c r="CFW588" s="285"/>
      <c r="CFX588" s="285"/>
      <c r="CFY588" s="285"/>
      <c r="CFZ588" s="285"/>
      <c r="CGA588" s="285"/>
      <c r="CGB588" s="285"/>
      <c r="CGC588" s="285"/>
      <c r="CGD588" s="285"/>
      <c r="CGE588" s="285"/>
      <c r="CGF588" s="285"/>
      <c r="CGG588" s="285"/>
      <c r="CGH588" s="285"/>
      <c r="CGI588" s="285"/>
      <c r="CGJ588" s="285"/>
      <c r="CGK588" s="285"/>
      <c r="CGL588" s="285"/>
      <c r="CGM588" s="285"/>
      <c r="CGN588" s="285"/>
      <c r="CGO588" s="285"/>
      <c r="CGP588" s="285"/>
      <c r="CGQ588" s="285"/>
      <c r="CGR588" s="285"/>
      <c r="CGS588" s="285"/>
      <c r="CGT588" s="285"/>
      <c r="CGU588" s="285"/>
      <c r="CGV588" s="285"/>
      <c r="CGW588" s="285"/>
      <c r="CGX588" s="285"/>
      <c r="CGY588" s="285"/>
      <c r="CGZ588" s="285"/>
      <c r="CHA588" s="285"/>
      <c r="CHB588" s="285"/>
      <c r="CHC588" s="285"/>
      <c r="CHD588" s="285"/>
      <c r="CHE588" s="285"/>
      <c r="CHF588" s="285"/>
      <c r="CHG588" s="285"/>
      <c r="CHH588" s="285"/>
      <c r="CHI588" s="285"/>
      <c r="CHJ588" s="285"/>
      <c r="CHK588" s="285"/>
      <c r="CHL588" s="285"/>
      <c r="CHM588" s="285"/>
      <c r="CHN588" s="285"/>
      <c r="CHO588" s="285"/>
      <c r="CHP588" s="285"/>
      <c r="CHQ588" s="285"/>
      <c r="CHR588" s="285"/>
      <c r="CHS588" s="285"/>
      <c r="CHT588" s="285"/>
      <c r="CHU588" s="285"/>
      <c r="CHV588" s="285"/>
      <c r="CHW588" s="285"/>
      <c r="CHX588" s="285"/>
      <c r="CHY588" s="285"/>
      <c r="CHZ588" s="285"/>
      <c r="CIA588" s="285"/>
      <c r="CIB588" s="285"/>
      <c r="CIC588" s="285"/>
      <c r="CID588" s="285"/>
      <c r="CIE588" s="285"/>
      <c r="CIF588" s="285"/>
      <c r="CIG588" s="285"/>
      <c r="CIH588" s="285"/>
      <c r="CII588" s="285"/>
      <c r="CIJ588" s="285"/>
      <c r="CIK588" s="285"/>
      <c r="CIL588" s="285"/>
      <c r="CIM588" s="285"/>
      <c r="CIN588" s="285"/>
      <c r="CIO588" s="285"/>
      <c r="CIP588" s="285"/>
      <c r="CIQ588" s="285"/>
      <c r="CIR588" s="285"/>
      <c r="CIS588" s="285"/>
      <c r="CIT588" s="285"/>
      <c r="CIU588" s="285"/>
      <c r="CIV588" s="285"/>
      <c r="CIW588" s="285"/>
      <c r="CIX588" s="285"/>
      <c r="CIY588" s="285"/>
      <c r="CIZ588" s="285"/>
      <c r="CJA588" s="285"/>
      <c r="CJB588" s="285"/>
      <c r="CJC588" s="285"/>
      <c r="CJD588" s="285"/>
      <c r="CJE588" s="285"/>
      <c r="CJF588" s="285"/>
      <c r="CJG588" s="285"/>
      <c r="CJH588" s="285"/>
      <c r="CJI588" s="285"/>
      <c r="CJJ588" s="285"/>
      <c r="CJK588" s="285"/>
      <c r="CJL588" s="285"/>
      <c r="CJM588" s="285"/>
      <c r="CJN588" s="285"/>
      <c r="CJO588" s="285"/>
      <c r="CJP588" s="285"/>
      <c r="CJQ588" s="285"/>
      <c r="CJR588" s="285"/>
      <c r="CJS588" s="285"/>
      <c r="CJT588" s="285"/>
      <c r="CJU588" s="285"/>
      <c r="CJV588" s="285"/>
      <c r="CJW588" s="285"/>
      <c r="CJX588" s="285"/>
      <c r="CJY588" s="285"/>
      <c r="CJZ588" s="285"/>
      <c r="CKA588" s="285"/>
      <c r="CKB588" s="285"/>
      <c r="CKC588" s="285"/>
      <c r="CKD588" s="285"/>
      <c r="CKE588" s="285"/>
      <c r="CKF588" s="285"/>
      <c r="CKG588" s="285"/>
      <c r="CKH588" s="285"/>
      <c r="CKI588" s="285"/>
      <c r="CKJ588" s="285"/>
      <c r="CKK588" s="285"/>
      <c r="CKL588" s="285"/>
      <c r="CKM588" s="285"/>
      <c r="CKN588" s="285"/>
      <c r="CKO588" s="285"/>
      <c r="CKP588" s="285"/>
      <c r="CKQ588" s="285"/>
      <c r="CKR588" s="285"/>
      <c r="CKS588" s="285"/>
      <c r="CKT588" s="285"/>
      <c r="CKU588" s="285"/>
      <c r="CKV588" s="285"/>
      <c r="CKW588" s="285"/>
      <c r="CKX588" s="285"/>
      <c r="CKY588" s="285"/>
      <c r="CKZ588" s="285"/>
      <c r="CLA588" s="285"/>
      <c r="CLB588" s="285"/>
      <c r="CLC588" s="285"/>
      <c r="CLD588" s="285"/>
      <c r="CLE588" s="285"/>
      <c r="CLF588" s="285"/>
      <c r="CLG588" s="285"/>
      <c r="CLH588" s="285"/>
      <c r="CLI588" s="285"/>
      <c r="CLJ588" s="285"/>
      <c r="CLK588" s="285"/>
      <c r="CLL588" s="285"/>
      <c r="CLM588" s="285"/>
      <c r="CLN588" s="285"/>
      <c r="CLO588" s="285"/>
      <c r="CLP588" s="285"/>
      <c r="CLQ588" s="285"/>
      <c r="CLR588" s="285"/>
      <c r="CLS588" s="285"/>
      <c r="CLT588" s="285"/>
      <c r="CLU588" s="285"/>
      <c r="CLV588" s="285"/>
      <c r="CLW588" s="285"/>
      <c r="CLX588" s="285"/>
      <c r="CLY588" s="285"/>
      <c r="CLZ588" s="285"/>
      <c r="CMA588" s="285"/>
      <c r="CMB588" s="285"/>
      <c r="CMC588" s="285"/>
      <c r="CMD588" s="285"/>
      <c r="CME588" s="285"/>
      <c r="CMF588" s="285"/>
      <c r="CMG588" s="285"/>
      <c r="CMH588" s="285"/>
      <c r="CMI588" s="285"/>
      <c r="CMJ588" s="285"/>
      <c r="CMK588" s="285"/>
      <c r="CML588" s="285"/>
      <c r="CMM588" s="285"/>
      <c r="CMN588" s="285"/>
      <c r="CMO588" s="285"/>
      <c r="CMP588" s="285"/>
      <c r="CMQ588" s="285"/>
      <c r="CMR588" s="285"/>
      <c r="CMS588" s="285"/>
      <c r="CMT588" s="285"/>
      <c r="CMU588" s="285"/>
      <c r="CMV588" s="285"/>
      <c r="CMW588" s="285"/>
      <c r="CMX588" s="285"/>
      <c r="CMY588" s="285"/>
      <c r="CMZ588" s="285"/>
      <c r="CNA588" s="285"/>
      <c r="CNB588" s="285"/>
      <c r="CNC588" s="285"/>
      <c r="CND588" s="285"/>
      <c r="CNE588" s="285"/>
      <c r="CNF588" s="285"/>
      <c r="CNG588" s="285"/>
      <c r="CNH588" s="285"/>
      <c r="CNI588" s="285"/>
      <c r="CNJ588" s="285"/>
      <c r="CNK588" s="285"/>
      <c r="CNL588" s="285"/>
      <c r="CNM588" s="285"/>
      <c r="CNN588" s="285"/>
      <c r="CNO588" s="285"/>
      <c r="CNP588" s="285"/>
      <c r="CNQ588" s="285"/>
      <c r="CNR588" s="285"/>
      <c r="CNS588" s="285"/>
      <c r="CNT588" s="285"/>
      <c r="CNU588" s="285"/>
      <c r="CNV588" s="285"/>
      <c r="CNW588" s="285"/>
      <c r="CNX588" s="285"/>
      <c r="CNY588" s="285"/>
      <c r="CNZ588" s="285"/>
      <c r="COA588" s="285"/>
      <c r="COB588" s="285"/>
      <c r="COC588" s="285"/>
      <c r="COD588" s="285"/>
      <c r="COE588" s="285"/>
      <c r="COF588" s="285"/>
      <c r="COG588" s="285"/>
      <c r="COH588" s="285"/>
      <c r="COI588" s="285"/>
      <c r="COJ588" s="285"/>
      <c r="COK588" s="285"/>
      <c r="COL588" s="285"/>
      <c r="COM588" s="285"/>
      <c r="CON588" s="285"/>
      <c r="COO588" s="285"/>
      <c r="COP588" s="285"/>
      <c r="COQ588" s="285"/>
      <c r="COR588" s="285"/>
      <c r="COS588" s="285"/>
      <c r="COT588" s="285"/>
      <c r="COU588" s="285"/>
      <c r="COV588" s="285"/>
      <c r="COW588" s="285"/>
      <c r="COX588" s="285"/>
      <c r="COY588" s="285"/>
      <c r="COZ588" s="285"/>
      <c r="CPA588" s="285"/>
      <c r="CPB588" s="285"/>
      <c r="CPC588" s="285"/>
      <c r="CPD588" s="285"/>
      <c r="CPE588" s="285"/>
      <c r="CPF588" s="285"/>
      <c r="CPG588" s="285"/>
      <c r="CPH588" s="285"/>
      <c r="CPI588" s="285"/>
      <c r="CPJ588" s="285"/>
      <c r="CPK588" s="285"/>
      <c r="CPL588" s="285"/>
      <c r="CPM588" s="285"/>
      <c r="CPN588" s="285"/>
      <c r="CPO588" s="285"/>
      <c r="CPP588" s="285"/>
      <c r="CPQ588" s="285"/>
      <c r="CPR588" s="285"/>
      <c r="CPS588" s="285"/>
      <c r="CPT588" s="285"/>
      <c r="CPU588" s="285"/>
      <c r="CPV588" s="285"/>
      <c r="CPW588" s="285"/>
      <c r="CPX588" s="285"/>
      <c r="CPY588" s="285"/>
      <c r="CPZ588" s="285"/>
      <c r="CQA588" s="285"/>
      <c r="CQB588" s="285"/>
      <c r="CQC588" s="285"/>
      <c r="CQD588" s="285"/>
      <c r="CQE588" s="285"/>
      <c r="CQF588" s="285"/>
      <c r="CQG588" s="285"/>
      <c r="CQH588" s="285"/>
      <c r="CQI588" s="285"/>
      <c r="CQJ588" s="285"/>
      <c r="CQK588" s="285"/>
      <c r="CQL588" s="285"/>
      <c r="CQM588" s="285"/>
      <c r="CQN588" s="285"/>
      <c r="CQO588" s="285"/>
      <c r="CQP588" s="285"/>
      <c r="CQQ588" s="285"/>
      <c r="CQR588" s="285"/>
      <c r="CQS588" s="285"/>
      <c r="CQT588" s="285"/>
      <c r="CQU588" s="285"/>
      <c r="CQV588" s="285"/>
      <c r="CQW588" s="285"/>
      <c r="CQX588" s="285"/>
      <c r="CQY588" s="285"/>
      <c r="CQZ588" s="285"/>
      <c r="CRA588" s="285"/>
      <c r="CRB588" s="285"/>
      <c r="CRC588" s="285"/>
      <c r="CRD588" s="285"/>
      <c r="CRE588" s="285"/>
      <c r="CRF588" s="285"/>
      <c r="CRG588" s="285"/>
      <c r="CRH588" s="285"/>
      <c r="CRI588" s="285"/>
      <c r="CRJ588" s="285"/>
      <c r="CRK588" s="285"/>
      <c r="CRL588" s="285"/>
      <c r="CRM588" s="285"/>
      <c r="CRN588" s="285"/>
      <c r="CRO588" s="285"/>
      <c r="CRP588" s="285"/>
      <c r="CRQ588" s="285"/>
      <c r="CRR588" s="285"/>
      <c r="CRS588" s="285"/>
      <c r="CRT588" s="285"/>
      <c r="CRU588" s="285"/>
      <c r="CRV588" s="285"/>
      <c r="CRW588" s="285"/>
      <c r="CRX588" s="285"/>
      <c r="CRY588" s="285"/>
      <c r="CRZ588" s="285"/>
      <c r="CSA588" s="285"/>
      <c r="CSB588" s="285"/>
      <c r="CSC588" s="285"/>
      <c r="CSD588" s="285"/>
      <c r="CSE588" s="285"/>
      <c r="CSF588" s="285"/>
      <c r="CSG588" s="285"/>
      <c r="CSH588" s="285"/>
      <c r="CSI588" s="285"/>
      <c r="CSJ588" s="285"/>
      <c r="CSK588" s="285"/>
      <c r="CSL588" s="285"/>
      <c r="CSM588" s="285"/>
      <c r="CSN588" s="285"/>
      <c r="CSO588" s="285"/>
      <c r="CSP588" s="285"/>
      <c r="CSQ588" s="285"/>
      <c r="CSR588" s="285"/>
      <c r="CSS588" s="285"/>
      <c r="CST588" s="285"/>
      <c r="CSU588" s="285"/>
      <c r="CSV588" s="285"/>
      <c r="CSW588" s="285"/>
      <c r="CSX588" s="285"/>
      <c r="CSY588" s="285"/>
      <c r="CSZ588" s="285"/>
      <c r="CTA588" s="285"/>
      <c r="CTB588" s="285"/>
      <c r="CTC588" s="285"/>
      <c r="CTD588" s="285"/>
      <c r="CTE588" s="285"/>
      <c r="CTF588" s="285"/>
      <c r="CTG588" s="285"/>
      <c r="CTH588" s="285"/>
      <c r="CTI588" s="285"/>
      <c r="CTJ588" s="285"/>
      <c r="CTK588" s="285"/>
      <c r="CTL588" s="285"/>
      <c r="CTM588" s="285"/>
      <c r="CTN588" s="285"/>
      <c r="CTO588" s="285"/>
      <c r="CTP588" s="285"/>
      <c r="CTQ588" s="285"/>
      <c r="CTR588" s="285"/>
      <c r="CTS588" s="285"/>
      <c r="CTT588" s="285"/>
      <c r="CTU588" s="285"/>
      <c r="CTV588" s="285"/>
      <c r="CTW588" s="285"/>
      <c r="CTX588" s="285"/>
      <c r="CTY588" s="285"/>
      <c r="CTZ588" s="285"/>
      <c r="CUA588" s="285"/>
      <c r="CUB588" s="285"/>
      <c r="CUC588" s="285"/>
      <c r="CUD588" s="285"/>
      <c r="CUE588" s="285"/>
      <c r="CUF588" s="285"/>
      <c r="CUG588" s="285"/>
      <c r="CUH588" s="285"/>
      <c r="CUI588" s="285"/>
      <c r="CUJ588" s="285"/>
      <c r="CUK588" s="285"/>
      <c r="CUL588" s="285"/>
      <c r="CUM588" s="285"/>
      <c r="CUN588" s="285"/>
      <c r="CUO588" s="285"/>
      <c r="CUP588" s="285"/>
      <c r="CUQ588" s="285"/>
      <c r="CUR588" s="285"/>
      <c r="CUS588" s="285"/>
      <c r="CUT588" s="285"/>
      <c r="CUU588" s="285"/>
      <c r="CUV588" s="285"/>
      <c r="CUW588" s="285"/>
      <c r="CUX588" s="285"/>
      <c r="CUY588" s="285"/>
      <c r="CUZ588" s="285"/>
      <c r="CVA588" s="285"/>
      <c r="CVB588" s="285"/>
      <c r="CVC588" s="285"/>
      <c r="CVD588" s="285"/>
      <c r="CVE588" s="285"/>
      <c r="CVF588" s="285"/>
      <c r="CVG588" s="285"/>
      <c r="CVH588" s="285"/>
      <c r="CVI588" s="285"/>
      <c r="CVJ588" s="285"/>
      <c r="CVK588" s="285"/>
      <c r="CVL588" s="285"/>
      <c r="CVM588" s="285"/>
      <c r="CVN588" s="285"/>
      <c r="CVO588" s="285"/>
      <c r="CVP588" s="285"/>
      <c r="CVQ588" s="285"/>
      <c r="CVR588" s="285"/>
      <c r="CVS588" s="285"/>
      <c r="CVT588" s="285"/>
      <c r="CVU588" s="285"/>
      <c r="CVV588" s="285"/>
      <c r="CVW588" s="285"/>
      <c r="CVX588" s="285"/>
      <c r="CVY588" s="285"/>
      <c r="CVZ588" s="285"/>
      <c r="CWA588" s="285"/>
      <c r="CWB588" s="285"/>
      <c r="CWC588" s="285"/>
      <c r="CWD588" s="285"/>
      <c r="CWE588" s="285"/>
      <c r="CWF588" s="285"/>
      <c r="CWG588" s="285"/>
      <c r="CWH588" s="285"/>
      <c r="CWI588" s="285"/>
      <c r="CWJ588" s="285"/>
      <c r="CWK588" s="285"/>
      <c r="CWL588" s="285"/>
      <c r="CWM588" s="285"/>
      <c r="CWN588" s="285"/>
      <c r="CWO588" s="285"/>
      <c r="CWP588" s="285"/>
      <c r="CWQ588" s="285"/>
      <c r="CWR588" s="285"/>
      <c r="CWS588" s="285"/>
      <c r="CWT588" s="285"/>
      <c r="CWU588" s="285"/>
      <c r="CWV588" s="285"/>
      <c r="CWW588" s="285"/>
      <c r="CWX588" s="285"/>
      <c r="CWY588" s="285"/>
      <c r="CWZ588" s="285"/>
      <c r="CXA588" s="285"/>
      <c r="CXB588" s="285"/>
      <c r="CXC588" s="285"/>
      <c r="CXD588" s="285"/>
      <c r="CXE588" s="285"/>
      <c r="CXF588" s="285"/>
      <c r="CXG588" s="285"/>
      <c r="CXH588" s="285"/>
      <c r="CXI588" s="285"/>
      <c r="CXJ588" s="285"/>
      <c r="CXK588" s="285"/>
      <c r="CXL588" s="285"/>
      <c r="CXM588" s="285"/>
      <c r="CXN588" s="285"/>
      <c r="CXO588" s="285"/>
      <c r="CXP588" s="285"/>
      <c r="CXQ588" s="285"/>
      <c r="CXR588" s="285"/>
      <c r="CXS588" s="285"/>
      <c r="CXT588" s="285"/>
      <c r="CXU588" s="285"/>
      <c r="CXV588" s="285"/>
      <c r="CXW588" s="285"/>
      <c r="CXX588" s="285"/>
      <c r="CXY588" s="285"/>
      <c r="CXZ588" s="285"/>
      <c r="CYA588" s="285"/>
      <c r="CYB588" s="285"/>
      <c r="CYC588" s="285"/>
      <c r="CYD588" s="285"/>
      <c r="CYE588" s="285"/>
      <c r="CYF588" s="285"/>
      <c r="CYG588" s="285"/>
      <c r="CYH588" s="285"/>
      <c r="CYI588" s="285"/>
      <c r="CYJ588" s="285"/>
      <c r="CYK588" s="285"/>
      <c r="CYL588" s="285"/>
      <c r="CYM588" s="285"/>
      <c r="CYN588" s="285"/>
      <c r="CYO588" s="285"/>
      <c r="CYP588" s="285"/>
      <c r="CYQ588" s="285"/>
      <c r="CYR588" s="285"/>
      <c r="CYS588" s="285"/>
      <c r="CYT588" s="285"/>
      <c r="CYU588" s="285"/>
      <c r="CYV588" s="285"/>
      <c r="CYW588" s="285"/>
      <c r="CYX588" s="285"/>
      <c r="CYY588" s="285"/>
      <c r="CYZ588" s="285"/>
      <c r="CZA588" s="285"/>
      <c r="CZB588" s="285"/>
      <c r="CZC588" s="285"/>
      <c r="CZD588" s="285"/>
      <c r="CZE588" s="285"/>
      <c r="CZF588" s="285"/>
      <c r="CZG588" s="285"/>
      <c r="CZH588" s="285"/>
      <c r="CZI588" s="285"/>
      <c r="CZJ588" s="285"/>
      <c r="CZK588" s="285"/>
      <c r="CZL588" s="285"/>
      <c r="CZM588" s="285"/>
      <c r="CZN588" s="285"/>
      <c r="CZO588" s="285"/>
      <c r="CZP588" s="285"/>
      <c r="CZQ588" s="285"/>
      <c r="CZR588" s="285"/>
      <c r="CZS588" s="285"/>
      <c r="CZT588" s="285"/>
      <c r="CZU588" s="285"/>
      <c r="CZV588" s="285"/>
      <c r="CZW588" s="285"/>
      <c r="CZX588" s="285"/>
      <c r="CZY588" s="285"/>
      <c r="CZZ588" s="285"/>
      <c r="DAA588" s="285"/>
      <c r="DAB588" s="285"/>
      <c r="DAC588" s="285"/>
      <c r="DAD588" s="285"/>
      <c r="DAE588" s="285"/>
      <c r="DAF588" s="285"/>
      <c r="DAG588" s="285"/>
      <c r="DAH588" s="285"/>
      <c r="DAI588" s="285"/>
      <c r="DAJ588" s="285"/>
      <c r="DAK588" s="285"/>
      <c r="DAL588" s="285"/>
      <c r="DAM588" s="285"/>
      <c r="DAN588" s="285"/>
      <c r="DAO588" s="285"/>
      <c r="DAP588" s="285"/>
      <c r="DAQ588" s="285"/>
      <c r="DAR588" s="285"/>
      <c r="DAS588" s="285"/>
      <c r="DAT588" s="285"/>
      <c r="DAU588" s="285"/>
      <c r="DAV588" s="285"/>
      <c r="DAW588" s="285"/>
      <c r="DAX588" s="285"/>
      <c r="DAY588" s="285"/>
      <c r="DAZ588" s="285"/>
      <c r="DBA588" s="285"/>
      <c r="DBB588" s="285"/>
      <c r="DBC588" s="285"/>
      <c r="DBD588" s="285"/>
      <c r="DBE588" s="285"/>
      <c r="DBF588" s="285"/>
      <c r="DBG588" s="285"/>
      <c r="DBH588" s="285"/>
      <c r="DBI588" s="285"/>
      <c r="DBJ588" s="285"/>
      <c r="DBK588" s="285"/>
      <c r="DBL588" s="285"/>
      <c r="DBM588" s="285"/>
      <c r="DBN588" s="285"/>
      <c r="DBO588" s="285"/>
      <c r="DBP588" s="285"/>
      <c r="DBQ588" s="285"/>
      <c r="DBR588" s="285"/>
      <c r="DBS588" s="285"/>
      <c r="DBT588" s="285"/>
      <c r="DBU588" s="285"/>
      <c r="DBV588" s="285"/>
      <c r="DBW588" s="285"/>
      <c r="DBX588" s="285"/>
      <c r="DBY588" s="285"/>
      <c r="DBZ588" s="285"/>
      <c r="DCA588" s="285"/>
      <c r="DCB588" s="285"/>
      <c r="DCC588" s="285"/>
      <c r="DCD588" s="285"/>
      <c r="DCE588" s="285"/>
      <c r="DCF588" s="285"/>
      <c r="DCG588" s="285"/>
      <c r="DCH588" s="285"/>
      <c r="DCI588" s="285"/>
      <c r="DCJ588" s="285"/>
      <c r="DCK588" s="285"/>
      <c r="DCL588" s="285"/>
      <c r="DCM588" s="285"/>
      <c r="DCN588" s="285"/>
      <c r="DCO588" s="285"/>
      <c r="DCP588" s="285"/>
      <c r="DCQ588" s="285"/>
      <c r="DCR588" s="285"/>
      <c r="DCS588" s="285"/>
      <c r="DCT588" s="285"/>
      <c r="DCU588" s="285"/>
      <c r="DCV588" s="285"/>
      <c r="DCW588" s="285"/>
      <c r="DCX588" s="285"/>
      <c r="DCY588" s="285"/>
      <c r="DCZ588" s="285"/>
      <c r="DDA588" s="285"/>
      <c r="DDB588" s="285"/>
      <c r="DDC588" s="285"/>
      <c r="DDD588" s="285"/>
      <c r="DDE588" s="285"/>
      <c r="DDF588" s="285"/>
      <c r="DDG588" s="285"/>
      <c r="DDH588" s="285"/>
      <c r="DDI588" s="285"/>
      <c r="DDJ588" s="285"/>
      <c r="DDK588" s="285"/>
      <c r="DDL588" s="285"/>
      <c r="DDM588" s="285"/>
      <c r="DDN588" s="285"/>
      <c r="DDO588" s="285"/>
      <c r="DDP588" s="285"/>
      <c r="DDQ588" s="285"/>
      <c r="DDR588" s="285"/>
      <c r="DDS588" s="285"/>
      <c r="DDT588" s="285"/>
      <c r="DDU588" s="285"/>
      <c r="DDV588" s="285"/>
      <c r="DDW588" s="285"/>
      <c r="DDX588" s="285"/>
      <c r="DDY588" s="285"/>
      <c r="DDZ588" s="285"/>
      <c r="DEA588" s="285"/>
      <c r="DEB588" s="285"/>
      <c r="DEC588" s="285"/>
      <c r="DED588" s="285"/>
      <c r="DEE588" s="285"/>
      <c r="DEF588" s="285"/>
      <c r="DEG588" s="285"/>
      <c r="DEH588" s="285"/>
      <c r="DEI588" s="285"/>
      <c r="DEJ588" s="285"/>
      <c r="DEK588" s="285"/>
      <c r="DEL588" s="285"/>
      <c r="DEM588" s="285"/>
      <c r="DEN588" s="285"/>
      <c r="DEO588" s="285"/>
      <c r="DEP588" s="285"/>
      <c r="DEQ588" s="285"/>
      <c r="DER588" s="285"/>
      <c r="DES588" s="285"/>
      <c r="DET588" s="285"/>
      <c r="DEU588" s="285"/>
      <c r="DEV588" s="285"/>
      <c r="DEW588" s="285"/>
      <c r="DEX588" s="285"/>
      <c r="DEY588" s="285"/>
      <c r="DEZ588" s="285"/>
      <c r="DFA588" s="285"/>
      <c r="DFB588" s="285"/>
      <c r="DFC588" s="285"/>
      <c r="DFD588" s="285"/>
      <c r="DFE588" s="285"/>
      <c r="DFF588" s="285"/>
      <c r="DFG588" s="285"/>
      <c r="DFH588" s="285"/>
      <c r="DFI588" s="285"/>
      <c r="DFJ588" s="285"/>
      <c r="DFK588" s="285"/>
      <c r="DFL588" s="285"/>
      <c r="DFM588" s="285"/>
      <c r="DFN588" s="285"/>
      <c r="DFO588" s="285"/>
      <c r="DFP588" s="285"/>
      <c r="DFQ588" s="285"/>
      <c r="DFR588" s="285"/>
      <c r="DFS588" s="285"/>
      <c r="DFT588" s="285"/>
      <c r="DFU588" s="285"/>
      <c r="DFV588" s="285"/>
      <c r="DFW588" s="285"/>
      <c r="DFX588" s="285"/>
      <c r="DFY588" s="285"/>
      <c r="DFZ588" s="285"/>
      <c r="DGA588" s="285"/>
      <c r="DGB588" s="285"/>
      <c r="DGC588" s="285"/>
      <c r="DGD588" s="285"/>
      <c r="DGE588" s="285"/>
      <c r="DGF588" s="285"/>
      <c r="DGG588" s="285"/>
      <c r="DGH588" s="285"/>
      <c r="DGI588" s="285"/>
      <c r="DGJ588" s="285"/>
      <c r="DGK588" s="285"/>
      <c r="DGL588" s="285"/>
      <c r="DGM588" s="285"/>
      <c r="DGN588" s="285"/>
      <c r="DGO588" s="285"/>
      <c r="DGP588" s="285"/>
      <c r="DGQ588" s="285"/>
      <c r="DGR588" s="285"/>
      <c r="DGS588" s="285"/>
      <c r="DGT588" s="285"/>
      <c r="DGU588" s="285"/>
      <c r="DGV588" s="285"/>
      <c r="DGW588" s="285"/>
      <c r="DGX588" s="285"/>
      <c r="DGY588" s="285"/>
      <c r="DGZ588" s="285"/>
      <c r="DHA588" s="285"/>
      <c r="DHB588" s="285"/>
      <c r="DHC588" s="285"/>
      <c r="DHD588" s="285"/>
      <c r="DHE588" s="285"/>
      <c r="DHF588" s="285"/>
      <c r="DHG588" s="285"/>
      <c r="DHH588" s="285"/>
      <c r="DHI588" s="285"/>
      <c r="DHJ588" s="285"/>
      <c r="DHK588" s="285"/>
      <c r="DHL588" s="285"/>
      <c r="DHM588" s="285"/>
      <c r="DHN588" s="285"/>
      <c r="DHO588" s="285"/>
      <c r="DHP588" s="285"/>
      <c r="DHQ588" s="285"/>
      <c r="DHR588" s="285"/>
      <c r="DHS588" s="285"/>
      <c r="DHT588" s="285"/>
      <c r="DHU588" s="285"/>
      <c r="DHV588" s="285"/>
      <c r="DHW588" s="285"/>
      <c r="DHX588" s="285"/>
      <c r="DHY588" s="285"/>
      <c r="DHZ588" s="285"/>
      <c r="DIA588" s="285"/>
      <c r="DIB588" s="285"/>
      <c r="DIC588" s="285"/>
      <c r="DID588" s="285"/>
      <c r="DIE588" s="285"/>
      <c r="DIF588" s="285"/>
      <c r="DIG588" s="285"/>
      <c r="DIH588" s="285"/>
      <c r="DII588" s="285"/>
      <c r="DIJ588" s="285"/>
      <c r="DIK588" s="285"/>
      <c r="DIL588" s="285"/>
      <c r="DIM588" s="285"/>
      <c r="DIN588" s="285"/>
      <c r="DIO588" s="285"/>
      <c r="DIP588" s="285"/>
      <c r="DIQ588" s="285"/>
      <c r="DIR588" s="285"/>
      <c r="DIS588" s="285"/>
      <c r="DIT588" s="285"/>
      <c r="DIU588" s="285"/>
      <c r="DIV588" s="285"/>
      <c r="DIW588" s="285"/>
      <c r="DIX588" s="285"/>
      <c r="DIY588" s="285"/>
      <c r="DIZ588" s="285"/>
      <c r="DJA588" s="285"/>
      <c r="DJB588" s="285"/>
      <c r="DJC588" s="285"/>
      <c r="DJD588" s="285"/>
      <c r="DJE588" s="285"/>
      <c r="DJF588" s="285"/>
      <c r="DJG588" s="285"/>
      <c r="DJH588" s="285"/>
      <c r="DJI588" s="285"/>
      <c r="DJJ588" s="285"/>
      <c r="DJK588" s="285"/>
      <c r="DJL588" s="285"/>
      <c r="DJM588" s="285"/>
      <c r="DJN588" s="285"/>
      <c r="DJO588" s="285"/>
      <c r="DJP588" s="285"/>
      <c r="DJQ588" s="285"/>
      <c r="DJR588" s="285"/>
      <c r="DJS588" s="285"/>
      <c r="DJT588" s="285"/>
      <c r="DJU588" s="285"/>
      <c r="DJV588" s="285"/>
      <c r="DJW588" s="285"/>
      <c r="DJX588" s="285"/>
      <c r="DJY588" s="285"/>
      <c r="DJZ588" s="285"/>
      <c r="DKA588" s="285"/>
      <c r="DKB588" s="285"/>
      <c r="DKC588" s="285"/>
      <c r="DKD588" s="285"/>
      <c r="DKE588" s="285"/>
      <c r="DKF588" s="285"/>
      <c r="DKG588" s="285"/>
      <c r="DKH588" s="285"/>
      <c r="DKI588" s="285"/>
      <c r="DKJ588" s="285"/>
      <c r="DKK588" s="285"/>
      <c r="DKL588" s="285"/>
      <c r="DKM588" s="285"/>
      <c r="DKN588" s="285"/>
      <c r="DKO588" s="285"/>
      <c r="DKP588" s="285"/>
      <c r="DKQ588" s="285"/>
      <c r="DKR588" s="285"/>
      <c r="DKS588" s="285"/>
      <c r="DKT588" s="285"/>
      <c r="DKU588" s="285"/>
      <c r="DKV588" s="285"/>
      <c r="DKW588" s="285"/>
      <c r="DKX588" s="285"/>
      <c r="DKY588" s="285"/>
      <c r="DKZ588" s="285"/>
      <c r="DLA588" s="285"/>
      <c r="DLB588" s="285"/>
      <c r="DLC588" s="285"/>
      <c r="DLD588" s="285"/>
      <c r="DLE588" s="285"/>
      <c r="DLF588" s="285"/>
      <c r="DLG588" s="285"/>
      <c r="DLH588" s="285"/>
      <c r="DLI588" s="285"/>
      <c r="DLJ588" s="285"/>
      <c r="DLK588" s="285"/>
      <c r="DLL588" s="285"/>
      <c r="DLM588" s="285"/>
      <c r="DLN588" s="285"/>
      <c r="DLO588" s="285"/>
      <c r="DLP588" s="285"/>
      <c r="DLQ588" s="285"/>
      <c r="DLR588" s="285"/>
      <c r="DLS588" s="285"/>
      <c r="DLT588" s="285"/>
      <c r="DLU588" s="285"/>
      <c r="DLV588" s="285"/>
      <c r="DLW588" s="285"/>
      <c r="DLX588" s="285"/>
      <c r="DLY588" s="285"/>
      <c r="DLZ588" s="285"/>
      <c r="DMA588" s="285"/>
      <c r="DMB588" s="285"/>
      <c r="DMC588" s="285"/>
      <c r="DMD588" s="285"/>
      <c r="DME588" s="285"/>
      <c r="DMF588" s="285"/>
      <c r="DMG588" s="285"/>
      <c r="DMH588" s="285"/>
      <c r="DMI588" s="285"/>
      <c r="DMJ588" s="285"/>
      <c r="DMK588" s="285"/>
      <c r="DML588" s="285"/>
      <c r="DMM588" s="285"/>
      <c r="DMN588" s="285"/>
      <c r="DMO588" s="285"/>
      <c r="DMP588" s="285"/>
      <c r="DMQ588" s="285"/>
      <c r="DMR588" s="285"/>
      <c r="DMS588" s="285"/>
      <c r="DMT588" s="285"/>
      <c r="DMU588" s="285"/>
      <c r="DMV588" s="285"/>
      <c r="DMW588" s="285"/>
      <c r="DMX588" s="285"/>
      <c r="DMY588" s="285"/>
      <c r="DMZ588" s="285"/>
      <c r="DNA588" s="285"/>
      <c r="DNB588" s="285"/>
      <c r="DNC588" s="285"/>
      <c r="DND588" s="285"/>
      <c r="DNE588" s="285"/>
      <c r="DNF588" s="285"/>
      <c r="DNG588" s="285"/>
      <c r="DNH588" s="285"/>
      <c r="DNI588" s="285"/>
      <c r="DNJ588" s="285"/>
      <c r="DNK588" s="285"/>
      <c r="DNL588" s="285"/>
      <c r="DNM588" s="285"/>
      <c r="DNN588" s="285"/>
      <c r="DNO588" s="285"/>
      <c r="DNP588" s="285"/>
      <c r="DNQ588" s="285"/>
      <c r="DNR588" s="285"/>
      <c r="DNS588" s="285"/>
      <c r="DNT588" s="285"/>
      <c r="DNU588" s="285"/>
      <c r="DNV588" s="285"/>
      <c r="DNW588" s="285"/>
      <c r="DNX588" s="285"/>
      <c r="DNY588" s="285"/>
      <c r="DNZ588" s="285"/>
      <c r="DOA588" s="285"/>
      <c r="DOB588" s="285"/>
      <c r="DOC588" s="285"/>
      <c r="DOD588" s="285"/>
      <c r="DOE588" s="285"/>
      <c r="DOF588" s="285"/>
      <c r="DOG588" s="285"/>
      <c r="DOH588" s="285"/>
      <c r="DOI588" s="285"/>
      <c r="DOJ588" s="285"/>
      <c r="DOK588" s="285"/>
      <c r="DOL588" s="285"/>
      <c r="DOM588" s="285"/>
      <c r="DON588" s="285"/>
      <c r="DOO588" s="285"/>
      <c r="DOP588" s="285"/>
      <c r="DOQ588" s="285"/>
      <c r="DOR588" s="285"/>
      <c r="DOS588" s="285"/>
      <c r="DOT588" s="285"/>
      <c r="DOU588" s="285"/>
      <c r="DOV588" s="285"/>
      <c r="DOW588" s="285"/>
      <c r="DOX588" s="285"/>
      <c r="DOY588" s="285"/>
      <c r="DOZ588" s="285"/>
      <c r="DPA588" s="285"/>
      <c r="DPB588" s="285"/>
      <c r="DPC588" s="285"/>
      <c r="DPD588" s="285"/>
      <c r="DPE588" s="285"/>
      <c r="DPF588" s="285"/>
      <c r="DPG588" s="285"/>
      <c r="DPH588" s="285"/>
      <c r="DPI588" s="285"/>
      <c r="DPJ588" s="285"/>
      <c r="DPK588" s="285"/>
      <c r="DPL588" s="285"/>
      <c r="DPM588" s="285"/>
      <c r="DPN588" s="285"/>
      <c r="DPO588" s="285"/>
      <c r="DPP588" s="285"/>
      <c r="DPQ588" s="285"/>
      <c r="DPR588" s="285"/>
      <c r="DPS588" s="285"/>
      <c r="DPT588" s="285"/>
      <c r="DPU588" s="285"/>
      <c r="DPV588" s="285"/>
      <c r="DPW588" s="285"/>
      <c r="DPX588" s="285"/>
      <c r="DPY588" s="285"/>
      <c r="DPZ588" s="285"/>
      <c r="DQA588" s="285"/>
      <c r="DQB588" s="285"/>
      <c r="DQC588" s="285"/>
      <c r="DQD588" s="285"/>
      <c r="DQE588" s="285"/>
      <c r="DQF588" s="285"/>
      <c r="DQG588" s="285"/>
      <c r="DQH588" s="285"/>
      <c r="DQI588" s="285"/>
      <c r="DQJ588" s="285"/>
      <c r="DQK588" s="285"/>
      <c r="DQL588" s="285"/>
      <c r="DQM588" s="285"/>
      <c r="DQN588" s="285"/>
      <c r="DQO588" s="285"/>
      <c r="DQP588" s="285"/>
      <c r="DQQ588" s="285"/>
      <c r="DQR588" s="285"/>
      <c r="DQS588" s="285"/>
      <c r="DQT588" s="285"/>
      <c r="DQU588" s="285"/>
      <c r="DQV588" s="285"/>
      <c r="DQW588" s="285"/>
      <c r="DQX588" s="285"/>
      <c r="DQY588" s="285"/>
      <c r="DQZ588" s="285"/>
      <c r="DRA588" s="285"/>
      <c r="DRB588" s="285"/>
      <c r="DRC588" s="285"/>
      <c r="DRD588" s="285"/>
      <c r="DRE588" s="285"/>
      <c r="DRF588" s="285"/>
      <c r="DRG588" s="285"/>
      <c r="DRH588" s="285"/>
      <c r="DRI588" s="285"/>
      <c r="DRJ588" s="285"/>
      <c r="DRK588" s="285"/>
      <c r="DRL588" s="285"/>
      <c r="DRM588" s="285"/>
      <c r="DRN588" s="285"/>
      <c r="DRO588" s="285"/>
      <c r="DRP588" s="285"/>
      <c r="DRQ588" s="285"/>
      <c r="DRR588" s="285"/>
      <c r="DRS588" s="285"/>
      <c r="DRT588" s="285"/>
      <c r="DRU588" s="285"/>
      <c r="DRV588" s="285"/>
      <c r="DRW588" s="285"/>
      <c r="DRX588" s="285"/>
      <c r="DRY588" s="285"/>
      <c r="DRZ588" s="285"/>
      <c r="DSA588" s="285"/>
      <c r="DSB588" s="285"/>
      <c r="DSC588" s="285"/>
      <c r="DSD588" s="285"/>
      <c r="DSE588" s="285"/>
      <c r="DSF588" s="285"/>
      <c r="DSG588" s="285"/>
      <c r="DSH588" s="285"/>
      <c r="DSI588" s="285"/>
      <c r="DSJ588" s="285"/>
      <c r="DSK588" s="285"/>
      <c r="DSL588" s="285"/>
      <c r="DSM588" s="285"/>
      <c r="DSN588" s="285"/>
      <c r="DSO588" s="285"/>
      <c r="DSP588" s="285"/>
      <c r="DSQ588" s="285"/>
      <c r="DSR588" s="285"/>
      <c r="DSS588" s="285"/>
      <c r="DST588" s="285"/>
      <c r="DSU588" s="285"/>
      <c r="DSV588" s="285"/>
      <c r="DSW588" s="285"/>
      <c r="DSX588" s="285"/>
      <c r="DSY588" s="285"/>
      <c r="DSZ588" s="285"/>
      <c r="DTA588" s="285"/>
      <c r="DTB588" s="285"/>
      <c r="DTC588" s="285"/>
      <c r="DTD588" s="285"/>
      <c r="DTE588" s="285"/>
      <c r="DTF588" s="285"/>
      <c r="DTG588" s="285"/>
      <c r="DTH588" s="285"/>
      <c r="DTI588" s="285"/>
      <c r="DTJ588" s="285"/>
      <c r="DTK588" s="285"/>
      <c r="DTL588" s="285"/>
      <c r="DTM588" s="285"/>
      <c r="DTN588" s="285"/>
      <c r="DTO588" s="285"/>
      <c r="DTP588" s="285"/>
      <c r="DTQ588" s="285"/>
      <c r="DTR588" s="285"/>
      <c r="DTS588" s="285"/>
      <c r="DTT588" s="285"/>
      <c r="DTU588" s="285"/>
      <c r="DTV588" s="285"/>
      <c r="DTW588" s="285"/>
      <c r="DTX588" s="285"/>
      <c r="DTY588" s="285"/>
      <c r="DTZ588" s="285"/>
      <c r="DUA588" s="285"/>
      <c r="DUB588" s="285"/>
      <c r="DUC588" s="285"/>
      <c r="DUD588" s="285"/>
      <c r="DUE588" s="285"/>
      <c r="DUF588" s="285"/>
      <c r="DUG588" s="285"/>
      <c r="DUH588" s="285"/>
      <c r="DUI588" s="285"/>
      <c r="DUJ588" s="285"/>
      <c r="DUK588" s="285"/>
      <c r="DUL588" s="285"/>
      <c r="DUM588" s="285"/>
      <c r="DUN588" s="285"/>
      <c r="DUO588" s="285"/>
      <c r="DUP588" s="285"/>
      <c r="DUQ588" s="285"/>
      <c r="DUR588" s="285"/>
      <c r="DUS588" s="285"/>
      <c r="DUT588" s="285"/>
      <c r="DUU588" s="285"/>
      <c r="DUV588" s="285"/>
      <c r="DUW588" s="285"/>
      <c r="DUX588" s="285"/>
      <c r="DUY588" s="285"/>
      <c r="DUZ588" s="285"/>
      <c r="DVA588" s="285"/>
      <c r="DVB588" s="285"/>
      <c r="DVC588" s="285"/>
      <c r="DVD588" s="285"/>
      <c r="DVE588" s="285"/>
      <c r="DVF588" s="285"/>
      <c r="DVG588" s="285"/>
      <c r="DVH588" s="285"/>
      <c r="DVI588" s="285"/>
      <c r="DVJ588" s="285"/>
      <c r="DVK588" s="285"/>
      <c r="DVL588" s="285"/>
      <c r="DVM588" s="285"/>
      <c r="DVN588" s="285"/>
      <c r="DVO588" s="285"/>
      <c r="DVP588" s="285"/>
      <c r="DVQ588" s="285"/>
      <c r="DVR588" s="285"/>
      <c r="DVS588" s="285"/>
      <c r="DVT588" s="285"/>
      <c r="DVU588" s="285"/>
      <c r="DVV588" s="285"/>
      <c r="DVW588" s="285"/>
      <c r="DVX588" s="285"/>
      <c r="DVY588" s="285"/>
      <c r="DVZ588" s="285"/>
      <c r="DWA588" s="285"/>
      <c r="DWB588" s="285"/>
      <c r="DWC588" s="285"/>
      <c r="DWD588" s="285"/>
      <c r="DWE588" s="285"/>
      <c r="DWF588" s="285"/>
      <c r="DWG588" s="285"/>
      <c r="DWH588" s="285"/>
      <c r="DWI588" s="285"/>
      <c r="DWJ588" s="285"/>
      <c r="DWK588" s="285"/>
      <c r="DWL588" s="285"/>
      <c r="DWM588" s="285"/>
      <c r="DWN588" s="285"/>
      <c r="DWO588" s="285"/>
      <c r="DWP588" s="285"/>
      <c r="DWQ588" s="285"/>
      <c r="DWR588" s="285"/>
      <c r="DWS588" s="285"/>
      <c r="DWT588" s="285"/>
      <c r="DWU588" s="285"/>
      <c r="DWV588" s="285"/>
      <c r="DWW588" s="285"/>
      <c r="DWX588" s="285"/>
      <c r="DWY588" s="285"/>
      <c r="DWZ588" s="285"/>
      <c r="DXA588" s="285"/>
      <c r="DXB588" s="285"/>
      <c r="DXC588" s="285"/>
      <c r="DXD588" s="285"/>
      <c r="DXE588" s="285"/>
      <c r="DXF588" s="285"/>
      <c r="DXG588" s="285"/>
      <c r="DXH588" s="285"/>
      <c r="DXI588" s="285"/>
      <c r="DXJ588" s="285"/>
      <c r="DXK588" s="285"/>
      <c r="DXL588" s="285"/>
      <c r="DXM588" s="285"/>
      <c r="DXN588" s="285"/>
      <c r="DXO588" s="285"/>
      <c r="DXP588" s="285"/>
      <c r="DXQ588" s="285"/>
      <c r="DXR588" s="285"/>
      <c r="DXS588" s="285"/>
      <c r="DXT588" s="285"/>
      <c r="DXU588" s="285"/>
      <c r="DXV588" s="285"/>
      <c r="DXW588" s="285"/>
      <c r="DXX588" s="285"/>
      <c r="DXY588" s="285"/>
      <c r="DXZ588" s="285"/>
      <c r="DYA588" s="285"/>
      <c r="DYB588" s="285"/>
      <c r="DYC588" s="285"/>
      <c r="DYD588" s="285"/>
      <c r="DYE588" s="285"/>
      <c r="DYF588" s="285"/>
      <c r="DYG588" s="285"/>
      <c r="DYH588" s="285"/>
      <c r="DYI588" s="285"/>
      <c r="DYJ588" s="285"/>
      <c r="DYK588" s="285"/>
      <c r="DYL588" s="285"/>
      <c r="DYM588" s="285"/>
      <c r="DYN588" s="285"/>
      <c r="DYO588" s="285"/>
      <c r="DYP588" s="285"/>
      <c r="DYQ588" s="285"/>
      <c r="DYR588" s="285"/>
      <c r="DYS588" s="285"/>
      <c r="DYT588" s="285"/>
      <c r="DYU588" s="285"/>
      <c r="DYV588" s="285"/>
      <c r="DYW588" s="285"/>
      <c r="DYX588" s="285"/>
      <c r="DYY588" s="285"/>
      <c r="DYZ588" s="285"/>
      <c r="DZA588" s="285"/>
      <c r="DZB588" s="285"/>
      <c r="DZC588" s="285"/>
      <c r="DZD588" s="285"/>
      <c r="DZE588" s="285"/>
      <c r="DZF588" s="285"/>
      <c r="DZG588" s="285"/>
      <c r="DZH588" s="285"/>
      <c r="DZI588" s="285"/>
      <c r="DZJ588" s="285"/>
      <c r="DZK588" s="285"/>
      <c r="DZL588" s="285"/>
      <c r="DZM588" s="285"/>
      <c r="DZN588" s="285"/>
      <c r="DZO588" s="285"/>
      <c r="DZP588" s="285"/>
      <c r="DZQ588" s="285"/>
      <c r="DZR588" s="285"/>
      <c r="DZS588" s="285"/>
      <c r="DZT588" s="285"/>
      <c r="DZU588" s="285"/>
      <c r="DZV588" s="285"/>
      <c r="DZW588" s="285"/>
      <c r="DZX588" s="285"/>
      <c r="DZY588" s="285"/>
      <c r="DZZ588" s="285"/>
      <c r="EAA588" s="285"/>
      <c r="EAB588" s="285"/>
      <c r="EAC588" s="285"/>
      <c r="EAD588" s="285"/>
      <c r="EAE588" s="285"/>
      <c r="EAF588" s="285"/>
      <c r="EAG588" s="285"/>
      <c r="EAH588" s="285"/>
      <c r="EAI588" s="285"/>
      <c r="EAJ588" s="285"/>
      <c r="EAK588" s="285"/>
      <c r="EAL588" s="285"/>
      <c r="EAM588" s="285"/>
      <c r="EAN588" s="285"/>
      <c r="EAO588" s="285"/>
      <c r="EAP588" s="285"/>
      <c r="EAQ588" s="285"/>
      <c r="EAR588" s="285"/>
      <c r="EAS588" s="285"/>
      <c r="EAT588" s="285"/>
      <c r="EAU588" s="285"/>
      <c r="EAV588" s="285"/>
      <c r="EAW588" s="285"/>
      <c r="EAX588" s="285"/>
      <c r="EAY588" s="285"/>
      <c r="EAZ588" s="285"/>
      <c r="EBA588" s="285"/>
      <c r="EBB588" s="285"/>
      <c r="EBC588" s="285"/>
      <c r="EBD588" s="285"/>
      <c r="EBE588" s="285"/>
      <c r="EBF588" s="285"/>
      <c r="EBG588" s="285"/>
      <c r="EBH588" s="285"/>
      <c r="EBI588" s="285"/>
      <c r="EBJ588" s="285"/>
      <c r="EBK588" s="285"/>
      <c r="EBL588" s="285"/>
      <c r="EBM588" s="285"/>
      <c r="EBN588" s="285"/>
      <c r="EBO588" s="285"/>
      <c r="EBP588" s="285"/>
      <c r="EBQ588" s="285"/>
      <c r="EBR588" s="285"/>
      <c r="EBS588" s="285"/>
      <c r="EBT588" s="285"/>
      <c r="EBU588" s="285"/>
      <c r="EBV588" s="285"/>
      <c r="EBW588" s="285"/>
      <c r="EBX588" s="285"/>
      <c r="EBY588" s="285"/>
      <c r="EBZ588" s="285"/>
      <c r="ECA588" s="285"/>
      <c r="ECB588" s="285"/>
      <c r="ECC588" s="285"/>
      <c r="ECD588" s="285"/>
      <c r="ECE588" s="285"/>
      <c r="ECF588" s="285"/>
      <c r="ECG588" s="285"/>
      <c r="ECH588" s="285"/>
      <c r="ECI588" s="285"/>
      <c r="ECJ588" s="285"/>
      <c r="ECK588" s="285"/>
      <c r="ECL588" s="285"/>
      <c r="ECM588" s="285"/>
      <c r="ECN588" s="285"/>
      <c r="ECO588" s="285"/>
      <c r="ECP588" s="285"/>
      <c r="ECQ588" s="285"/>
      <c r="ECR588" s="285"/>
      <c r="ECS588" s="285"/>
      <c r="ECT588" s="285"/>
      <c r="ECU588" s="285"/>
      <c r="ECV588" s="285"/>
      <c r="ECW588" s="285"/>
      <c r="ECX588" s="285"/>
      <c r="ECY588" s="285"/>
      <c r="ECZ588" s="285"/>
      <c r="EDA588" s="285"/>
      <c r="EDB588" s="285"/>
      <c r="EDC588" s="285"/>
      <c r="EDD588" s="285"/>
      <c r="EDE588" s="285"/>
      <c r="EDF588" s="285"/>
      <c r="EDG588" s="285"/>
      <c r="EDH588" s="285"/>
      <c r="EDI588" s="285"/>
      <c r="EDJ588" s="285"/>
      <c r="EDK588" s="285"/>
      <c r="EDL588" s="285"/>
      <c r="EDM588" s="285"/>
      <c r="EDN588" s="285"/>
      <c r="EDO588" s="285"/>
      <c r="EDP588" s="285"/>
      <c r="EDQ588" s="285"/>
      <c r="EDR588" s="285"/>
      <c r="EDS588" s="285"/>
      <c r="EDT588" s="285"/>
      <c r="EDU588" s="285"/>
      <c r="EDV588" s="285"/>
      <c r="EDW588" s="285"/>
      <c r="EDX588" s="285"/>
      <c r="EDY588" s="285"/>
      <c r="EDZ588" s="285"/>
      <c r="EEA588" s="285"/>
      <c r="EEB588" s="285"/>
      <c r="EEC588" s="285"/>
      <c r="EED588" s="285"/>
      <c r="EEE588" s="285"/>
      <c r="EEF588" s="285"/>
      <c r="EEG588" s="285"/>
      <c r="EEH588" s="285"/>
      <c r="EEI588" s="285"/>
      <c r="EEJ588" s="285"/>
      <c r="EEK588" s="285"/>
      <c r="EEL588" s="285"/>
      <c r="EEM588" s="285"/>
      <c r="EEN588" s="285"/>
      <c r="EEO588" s="285"/>
      <c r="EEP588" s="285"/>
      <c r="EEQ588" s="285"/>
      <c r="EER588" s="285"/>
      <c r="EES588" s="285"/>
      <c r="EET588" s="285"/>
      <c r="EEU588" s="285"/>
      <c r="EEV588" s="285"/>
      <c r="EEW588" s="285"/>
      <c r="EEX588" s="285"/>
      <c r="EEY588" s="285"/>
      <c r="EEZ588" s="285"/>
      <c r="EFA588" s="285"/>
      <c r="EFB588" s="285"/>
      <c r="EFC588" s="285"/>
      <c r="EFD588" s="285"/>
      <c r="EFE588" s="285"/>
      <c r="EFF588" s="285"/>
      <c r="EFG588" s="285"/>
      <c r="EFH588" s="285"/>
      <c r="EFI588" s="285"/>
      <c r="EFJ588" s="285"/>
      <c r="EFK588" s="285"/>
      <c r="EFL588" s="285"/>
      <c r="EFM588" s="285"/>
      <c r="EFN588" s="285"/>
      <c r="EFO588" s="285"/>
      <c r="EFP588" s="285"/>
      <c r="EFQ588" s="285"/>
      <c r="EFR588" s="285"/>
      <c r="EFS588" s="285"/>
      <c r="EFT588" s="285"/>
      <c r="EFU588" s="285"/>
      <c r="EFV588" s="285"/>
      <c r="EFW588" s="285"/>
      <c r="EFX588" s="285"/>
      <c r="EFY588" s="285"/>
      <c r="EFZ588" s="285"/>
      <c r="EGA588" s="285"/>
      <c r="EGB588" s="285"/>
      <c r="EGC588" s="285"/>
      <c r="EGD588" s="285"/>
      <c r="EGE588" s="285"/>
      <c r="EGF588" s="285"/>
      <c r="EGG588" s="285"/>
      <c r="EGH588" s="285"/>
      <c r="EGI588" s="285"/>
      <c r="EGJ588" s="285"/>
      <c r="EGK588" s="285"/>
      <c r="EGL588" s="285"/>
      <c r="EGM588" s="285"/>
      <c r="EGN588" s="285"/>
      <c r="EGO588" s="285"/>
      <c r="EGP588" s="285"/>
      <c r="EGQ588" s="285"/>
      <c r="EGR588" s="285"/>
      <c r="EGS588" s="285"/>
      <c r="EGT588" s="285"/>
      <c r="EGU588" s="285"/>
      <c r="EGV588" s="285"/>
      <c r="EGW588" s="285"/>
      <c r="EGX588" s="285"/>
      <c r="EGY588" s="285"/>
      <c r="EGZ588" s="285"/>
      <c r="EHA588" s="285"/>
      <c r="EHB588" s="285"/>
      <c r="EHC588" s="285"/>
      <c r="EHD588" s="285"/>
      <c r="EHE588" s="285"/>
      <c r="EHF588" s="285"/>
      <c r="EHG588" s="285"/>
      <c r="EHH588" s="285"/>
      <c r="EHI588" s="285"/>
      <c r="EHJ588" s="285"/>
      <c r="EHK588" s="285"/>
      <c r="EHL588" s="285"/>
      <c r="EHM588" s="285"/>
      <c r="EHN588" s="285"/>
      <c r="EHO588" s="285"/>
      <c r="EHP588" s="285"/>
      <c r="EHQ588" s="285"/>
      <c r="EHR588" s="285"/>
      <c r="EHS588" s="285"/>
      <c r="EHT588" s="285"/>
      <c r="EHU588" s="285"/>
      <c r="EHV588" s="285"/>
      <c r="EHW588" s="285"/>
      <c r="EHX588" s="285"/>
      <c r="EHY588" s="285"/>
      <c r="EHZ588" s="285"/>
      <c r="EIA588" s="285"/>
      <c r="EIB588" s="285"/>
      <c r="EIC588" s="285"/>
      <c r="EID588" s="285"/>
      <c r="EIE588" s="285"/>
      <c r="EIF588" s="285"/>
      <c r="EIG588" s="285"/>
      <c r="EIH588" s="285"/>
      <c r="EII588" s="285"/>
      <c r="EIJ588" s="285"/>
      <c r="EIK588" s="285"/>
      <c r="EIL588" s="285"/>
      <c r="EIM588" s="285"/>
      <c r="EIN588" s="285"/>
      <c r="EIO588" s="285"/>
      <c r="EIP588" s="285"/>
      <c r="EIQ588" s="285"/>
      <c r="EIR588" s="285"/>
      <c r="EIS588" s="285"/>
      <c r="EIT588" s="285"/>
      <c r="EIU588" s="285"/>
      <c r="EIV588" s="285"/>
      <c r="EIW588" s="285"/>
      <c r="EIX588" s="285"/>
      <c r="EIY588" s="285"/>
      <c r="EIZ588" s="285"/>
      <c r="EJA588" s="285"/>
      <c r="EJB588" s="285"/>
      <c r="EJC588" s="285"/>
      <c r="EJD588" s="285"/>
      <c r="EJE588" s="285"/>
      <c r="EJF588" s="285"/>
      <c r="EJG588" s="285"/>
      <c r="EJH588" s="285"/>
      <c r="EJI588" s="285"/>
      <c r="EJJ588" s="285"/>
      <c r="EJK588" s="285"/>
      <c r="EJL588" s="285"/>
      <c r="EJM588" s="285"/>
      <c r="EJN588" s="285"/>
      <c r="EJO588" s="285"/>
      <c r="EJP588" s="285"/>
      <c r="EJQ588" s="285"/>
      <c r="EJR588" s="285"/>
      <c r="EJS588" s="285"/>
      <c r="EJT588" s="285"/>
      <c r="EJU588" s="285"/>
      <c r="EJV588" s="285"/>
      <c r="EJW588" s="285"/>
      <c r="EJX588" s="285"/>
      <c r="EJY588" s="285"/>
      <c r="EJZ588" s="285"/>
      <c r="EKA588" s="285"/>
      <c r="EKB588" s="285"/>
      <c r="EKC588" s="285"/>
      <c r="EKD588" s="285"/>
      <c r="EKE588" s="285"/>
      <c r="EKF588" s="285"/>
      <c r="EKG588" s="285"/>
      <c r="EKH588" s="285"/>
      <c r="EKI588" s="285"/>
      <c r="EKJ588" s="285"/>
      <c r="EKK588" s="285"/>
      <c r="EKL588" s="285"/>
      <c r="EKM588" s="285"/>
      <c r="EKN588" s="285"/>
      <c r="EKO588" s="285"/>
      <c r="EKP588" s="285"/>
      <c r="EKQ588" s="285"/>
      <c r="EKR588" s="285"/>
      <c r="EKS588" s="285"/>
      <c r="EKT588" s="285"/>
      <c r="EKU588" s="285"/>
      <c r="EKV588" s="285"/>
      <c r="EKW588" s="285"/>
      <c r="EKX588" s="285"/>
      <c r="EKY588" s="285"/>
      <c r="EKZ588" s="285"/>
      <c r="ELA588" s="285"/>
      <c r="ELB588" s="285"/>
      <c r="ELC588" s="285"/>
      <c r="ELD588" s="285"/>
      <c r="ELE588" s="285"/>
      <c r="ELF588" s="285"/>
      <c r="ELG588" s="285"/>
      <c r="ELH588" s="285"/>
      <c r="ELI588" s="285"/>
      <c r="ELJ588" s="285"/>
      <c r="ELK588" s="285"/>
      <c r="ELL588" s="285"/>
      <c r="ELM588" s="285"/>
      <c r="ELN588" s="285"/>
      <c r="ELO588" s="285"/>
      <c r="ELP588" s="285"/>
      <c r="ELQ588" s="285"/>
      <c r="ELR588" s="285"/>
      <c r="ELS588" s="285"/>
      <c r="ELT588" s="285"/>
      <c r="ELU588" s="285"/>
      <c r="ELV588" s="285"/>
      <c r="ELW588" s="285"/>
      <c r="ELX588" s="285"/>
      <c r="ELY588" s="285"/>
      <c r="ELZ588" s="285"/>
      <c r="EMA588" s="285"/>
      <c r="EMB588" s="285"/>
      <c r="EMC588" s="285"/>
      <c r="EMD588" s="285"/>
      <c r="EME588" s="285"/>
      <c r="EMF588" s="285"/>
      <c r="EMG588" s="285"/>
      <c r="EMH588" s="285"/>
      <c r="EMI588" s="285"/>
      <c r="EMJ588" s="285"/>
      <c r="EMK588" s="285"/>
      <c r="EML588" s="285"/>
      <c r="EMM588" s="285"/>
      <c r="EMN588" s="285"/>
      <c r="EMO588" s="285"/>
      <c r="EMP588" s="285"/>
      <c r="EMQ588" s="285"/>
      <c r="EMR588" s="285"/>
      <c r="EMS588" s="285"/>
      <c r="EMT588" s="285"/>
      <c r="EMU588" s="285"/>
      <c r="EMV588" s="285"/>
      <c r="EMW588" s="285"/>
      <c r="EMX588" s="285"/>
      <c r="EMY588" s="285"/>
      <c r="EMZ588" s="285"/>
      <c r="ENA588" s="285"/>
      <c r="ENB588" s="285"/>
      <c r="ENC588" s="285"/>
      <c r="END588" s="285"/>
      <c r="ENE588" s="285"/>
      <c r="ENF588" s="285"/>
      <c r="ENG588" s="285"/>
      <c r="ENH588" s="285"/>
      <c r="ENI588" s="285"/>
      <c r="ENJ588" s="285"/>
      <c r="ENK588" s="285"/>
      <c r="ENL588" s="285"/>
      <c r="ENM588" s="285"/>
      <c r="ENN588" s="285"/>
      <c r="ENO588" s="285"/>
      <c r="ENP588" s="285"/>
      <c r="ENQ588" s="285"/>
      <c r="ENR588" s="285"/>
      <c r="ENS588" s="285"/>
      <c r="ENT588" s="285"/>
      <c r="ENU588" s="285"/>
      <c r="ENV588" s="285"/>
      <c r="ENW588" s="285"/>
      <c r="ENX588" s="285"/>
      <c r="ENY588" s="285"/>
      <c r="ENZ588" s="285"/>
      <c r="EOA588" s="285"/>
      <c r="EOB588" s="285"/>
      <c r="EOC588" s="285"/>
      <c r="EOD588" s="285"/>
      <c r="EOE588" s="285"/>
      <c r="EOF588" s="285"/>
      <c r="EOG588" s="285"/>
      <c r="EOH588" s="285"/>
      <c r="EOI588" s="285"/>
      <c r="EOJ588" s="285"/>
      <c r="EOK588" s="285"/>
      <c r="EOL588" s="285"/>
      <c r="EOM588" s="285"/>
      <c r="EON588" s="285"/>
      <c r="EOO588" s="285"/>
      <c r="EOP588" s="285"/>
      <c r="EOQ588" s="285"/>
      <c r="EOR588" s="285"/>
      <c r="EOS588" s="285"/>
      <c r="EOT588" s="285"/>
      <c r="EOU588" s="285"/>
      <c r="EOV588" s="285"/>
      <c r="EOW588" s="285"/>
      <c r="EOX588" s="285"/>
      <c r="EOY588" s="285"/>
      <c r="EOZ588" s="285"/>
      <c r="EPA588" s="285"/>
      <c r="EPB588" s="285"/>
      <c r="EPC588" s="285"/>
      <c r="EPD588" s="285"/>
      <c r="EPE588" s="285"/>
      <c r="EPF588" s="285"/>
      <c r="EPG588" s="285"/>
      <c r="EPH588" s="285"/>
      <c r="EPI588" s="285"/>
      <c r="EPJ588" s="285"/>
      <c r="EPK588" s="285"/>
      <c r="EPL588" s="285"/>
      <c r="EPM588" s="285"/>
      <c r="EPN588" s="285"/>
      <c r="EPO588" s="285"/>
      <c r="EPP588" s="285"/>
      <c r="EPQ588" s="285"/>
      <c r="EPR588" s="285"/>
      <c r="EPS588" s="285"/>
      <c r="EPT588" s="285"/>
      <c r="EPU588" s="285"/>
      <c r="EPV588" s="285"/>
      <c r="EPW588" s="285"/>
      <c r="EPX588" s="285"/>
      <c r="EPY588" s="285"/>
      <c r="EPZ588" s="285"/>
      <c r="EQA588" s="285"/>
      <c r="EQB588" s="285"/>
      <c r="EQC588" s="285"/>
      <c r="EQD588" s="285"/>
      <c r="EQE588" s="285"/>
      <c r="EQF588" s="285"/>
      <c r="EQG588" s="285"/>
      <c r="EQH588" s="285"/>
      <c r="EQI588" s="285"/>
      <c r="EQJ588" s="285"/>
      <c r="EQK588" s="285"/>
      <c r="EQL588" s="285"/>
      <c r="EQM588" s="285"/>
      <c r="EQN588" s="285"/>
      <c r="EQO588" s="285"/>
      <c r="EQP588" s="285"/>
      <c r="EQQ588" s="285"/>
      <c r="EQR588" s="285"/>
      <c r="EQS588" s="285"/>
      <c r="EQT588" s="285"/>
      <c r="EQU588" s="285"/>
      <c r="EQV588" s="285"/>
      <c r="EQW588" s="285"/>
      <c r="EQX588" s="285"/>
      <c r="EQY588" s="285"/>
      <c r="EQZ588" s="285"/>
      <c r="ERA588" s="285"/>
      <c r="ERB588" s="285"/>
      <c r="ERC588" s="285"/>
      <c r="ERD588" s="285"/>
      <c r="ERE588" s="285"/>
      <c r="ERF588" s="285"/>
      <c r="ERG588" s="285"/>
      <c r="ERH588" s="285"/>
      <c r="ERI588" s="285"/>
      <c r="ERJ588" s="285"/>
      <c r="ERK588" s="285"/>
      <c r="ERL588" s="285"/>
      <c r="ERM588" s="285"/>
      <c r="ERN588" s="285"/>
      <c r="ERO588" s="285"/>
      <c r="ERP588" s="285"/>
      <c r="ERQ588" s="285"/>
      <c r="ERR588" s="285"/>
      <c r="ERS588" s="285"/>
      <c r="ERT588" s="285"/>
      <c r="ERU588" s="285"/>
      <c r="ERV588" s="285"/>
      <c r="ERW588" s="285"/>
      <c r="ERX588" s="285"/>
      <c r="ERY588" s="285"/>
      <c r="ERZ588" s="285"/>
      <c r="ESA588" s="285"/>
      <c r="ESB588" s="285"/>
      <c r="ESC588" s="285"/>
      <c r="ESD588" s="285"/>
      <c r="ESE588" s="285"/>
      <c r="ESF588" s="285"/>
      <c r="ESG588" s="285"/>
      <c r="ESH588" s="285"/>
      <c r="ESI588" s="285"/>
      <c r="ESJ588" s="285"/>
      <c r="ESK588" s="285"/>
      <c r="ESL588" s="285"/>
      <c r="ESM588" s="285"/>
      <c r="ESN588" s="285"/>
      <c r="ESO588" s="285"/>
      <c r="ESP588" s="285"/>
      <c r="ESQ588" s="285"/>
      <c r="ESR588" s="285"/>
      <c r="ESS588" s="285"/>
      <c r="EST588" s="285"/>
      <c r="ESU588" s="285"/>
      <c r="ESV588" s="285"/>
      <c r="ESW588" s="285"/>
      <c r="ESX588" s="285"/>
      <c r="ESY588" s="285"/>
      <c r="ESZ588" s="285"/>
      <c r="ETA588" s="285"/>
      <c r="ETB588" s="285"/>
      <c r="ETC588" s="285"/>
      <c r="ETD588" s="285"/>
      <c r="ETE588" s="285"/>
      <c r="ETF588" s="285"/>
      <c r="ETG588" s="285"/>
      <c r="ETH588" s="285"/>
      <c r="ETI588" s="285"/>
      <c r="ETJ588" s="285"/>
      <c r="ETK588" s="285"/>
      <c r="ETL588" s="285"/>
      <c r="ETM588" s="285"/>
      <c r="ETN588" s="285"/>
      <c r="ETO588" s="285"/>
      <c r="ETP588" s="285"/>
      <c r="ETQ588" s="285"/>
      <c r="ETR588" s="285"/>
      <c r="ETS588" s="285"/>
      <c r="ETT588" s="285"/>
      <c r="ETU588" s="285"/>
      <c r="ETV588" s="285"/>
      <c r="ETW588" s="285"/>
      <c r="ETX588" s="285"/>
      <c r="ETY588" s="285"/>
      <c r="ETZ588" s="285"/>
      <c r="EUA588" s="285"/>
      <c r="EUB588" s="285"/>
      <c r="EUC588" s="285"/>
      <c r="EUD588" s="285"/>
      <c r="EUE588" s="285"/>
      <c r="EUF588" s="285"/>
      <c r="EUG588" s="285"/>
      <c r="EUH588" s="285"/>
      <c r="EUI588" s="285"/>
      <c r="EUJ588" s="285"/>
      <c r="EUK588" s="285"/>
      <c r="EUL588" s="285"/>
      <c r="EUM588" s="285"/>
      <c r="EUN588" s="285"/>
      <c r="EUO588" s="285"/>
      <c r="EUP588" s="285"/>
      <c r="EUQ588" s="285"/>
      <c r="EUR588" s="285"/>
      <c r="EUS588" s="285"/>
      <c r="EUT588" s="285"/>
      <c r="EUU588" s="285"/>
      <c r="EUV588" s="285"/>
      <c r="EUW588" s="285"/>
      <c r="EUX588" s="285"/>
      <c r="EUY588" s="285"/>
      <c r="EUZ588" s="285"/>
      <c r="EVA588" s="285"/>
      <c r="EVB588" s="285"/>
      <c r="EVC588" s="285"/>
      <c r="EVD588" s="285"/>
      <c r="EVE588" s="285"/>
      <c r="EVF588" s="285"/>
      <c r="EVG588" s="285"/>
      <c r="EVH588" s="285"/>
      <c r="EVI588" s="285"/>
      <c r="EVJ588" s="285"/>
      <c r="EVK588" s="285"/>
      <c r="EVL588" s="285"/>
      <c r="EVM588" s="285"/>
      <c r="EVN588" s="285"/>
      <c r="EVO588" s="285"/>
      <c r="EVP588" s="285"/>
      <c r="EVQ588" s="285"/>
      <c r="EVR588" s="285"/>
      <c r="EVS588" s="285"/>
      <c r="EVT588" s="285"/>
      <c r="EVU588" s="285"/>
      <c r="EVV588" s="285"/>
      <c r="EVW588" s="285"/>
      <c r="EVX588" s="285"/>
      <c r="EVY588" s="285"/>
      <c r="EVZ588" s="285"/>
      <c r="EWA588" s="285"/>
      <c r="EWB588" s="285"/>
      <c r="EWC588" s="285"/>
      <c r="EWD588" s="285"/>
      <c r="EWE588" s="285"/>
      <c r="EWF588" s="285"/>
      <c r="EWG588" s="285"/>
      <c r="EWH588" s="285"/>
      <c r="EWI588" s="285"/>
      <c r="EWJ588" s="285"/>
      <c r="EWK588" s="285"/>
      <c r="EWL588" s="285"/>
      <c r="EWM588" s="285"/>
      <c r="EWN588" s="285"/>
      <c r="EWO588" s="285"/>
      <c r="EWP588" s="285"/>
      <c r="EWQ588" s="285"/>
      <c r="EWR588" s="285"/>
      <c r="EWS588" s="285"/>
      <c r="EWT588" s="285"/>
      <c r="EWU588" s="285"/>
      <c r="EWV588" s="285"/>
      <c r="EWW588" s="285"/>
      <c r="EWX588" s="285"/>
      <c r="EWY588" s="285"/>
      <c r="EWZ588" s="285"/>
      <c r="EXA588" s="285"/>
      <c r="EXB588" s="285"/>
      <c r="EXC588" s="285"/>
      <c r="EXD588" s="285"/>
      <c r="EXE588" s="285"/>
      <c r="EXF588" s="285"/>
      <c r="EXG588" s="285"/>
      <c r="EXH588" s="285"/>
      <c r="EXI588" s="285"/>
      <c r="EXJ588" s="285"/>
      <c r="EXK588" s="285"/>
      <c r="EXL588" s="285"/>
      <c r="EXM588" s="285"/>
      <c r="EXN588" s="285"/>
      <c r="EXO588" s="285"/>
      <c r="EXP588" s="285"/>
      <c r="EXQ588" s="285"/>
      <c r="EXR588" s="285"/>
      <c r="EXS588" s="285"/>
      <c r="EXT588" s="285"/>
      <c r="EXU588" s="285"/>
      <c r="EXV588" s="285"/>
      <c r="EXW588" s="285"/>
      <c r="EXX588" s="285"/>
      <c r="EXY588" s="285"/>
      <c r="EXZ588" s="285"/>
      <c r="EYA588" s="285"/>
      <c r="EYB588" s="285"/>
      <c r="EYC588" s="285"/>
      <c r="EYD588" s="285"/>
      <c r="EYE588" s="285"/>
      <c r="EYF588" s="285"/>
      <c r="EYG588" s="285"/>
      <c r="EYH588" s="285"/>
      <c r="EYI588" s="285"/>
      <c r="EYJ588" s="285"/>
      <c r="EYK588" s="285"/>
      <c r="EYL588" s="285"/>
      <c r="EYM588" s="285"/>
      <c r="EYN588" s="285"/>
      <c r="EYO588" s="285"/>
      <c r="EYP588" s="285"/>
      <c r="EYQ588" s="285"/>
      <c r="EYR588" s="285"/>
      <c r="EYS588" s="285"/>
      <c r="EYT588" s="285"/>
      <c r="EYU588" s="285"/>
      <c r="EYV588" s="285"/>
      <c r="EYW588" s="285"/>
      <c r="EYX588" s="285"/>
      <c r="EYY588" s="285"/>
      <c r="EYZ588" s="285"/>
      <c r="EZA588" s="285"/>
      <c r="EZB588" s="285"/>
      <c r="EZC588" s="285"/>
      <c r="EZD588" s="285"/>
      <c r="EZE588" s="285"/>
      <c r="EZF588" s="285"/>
      <c r="EZG588" s="285"/>
      <c r="EZH588" s="285"/>
      <c r="EZI588" s="285"/>
      <c r="EZJ588" s="285"/>
      <c r="EZK588" s="285"/>
      <c r="EZL588" s="285"/>
      <c r="EZM588" s="285"/>
      <c r="EZN588" s="285"/>
      <c r="EZO588" s="285"/>
      <c r="EZP588" s="285"/>
      <c r="EZQ588" s="285"/>
      <c r="EZR588" s="285"/>
      <c r="EZS588" s="285"/>
      <c r="EZT588" s="285"/>
      <c r="EZU588" s="285"/>
      <c r="EZV588" s="285"/>
      <c r="EZW588" s="285"/>
      <c r="EZX588" s="285"/>
      <c r="EZY588" s="285"/>
      <c r="EZZ588" s="285"/>
      <c r="FAA588" s="285"/>
      <c r="FAB588" s="285"/>
      <c r="FAC588" s="285"/>
      <c r="FAD588" s="285"/>
      <c r="FAE588" s="285"/>
      <c r="FAF588" s="285"/>
      <c r="FAG588" s="285"/>
      <c r="FAH588" s="285"/>
      <c r="FAI588" s="285"/>
      <c r="FAJ588" s="285"/>
      <c r="FAK588" s="285"/>
      <c r="FAL588" s="285"/>
      <c r="FAM588" s="285"/>
      <c r="FAN588" s="285"/>
      <c r="FAO588" s="285"/>
      <c r="FAP588" s="285"/>
      <c r="FAQ588" s="285"/>
      <c r="FAR588" s="285"/>
      <c r="FAS588" s="285"/>
      <c r="FAT588" s="285"/>
      <c r="FAU588" s="285"/>
      <c r="FAV588" s="285"/>
      <c r="FAW588" s="285"/>
      <c r="FAX588" s="285"/>
      <c r="FAY588" s="285"/>
      <c r="FAZ588" s="285"/>
      <c r="FBA588" s="285"/>
      <c r="FBB588" s="285"/>
      <c r="FBC588" s="285"/>
      <c r="FBD588" s="285"/>
      <c r="FBE588" s="285"/>
      <c r="FBF588" s="285"/>
      <c r="FBG588" s="285"/>
      <c r="FBH588" s="285"/>
      <c r="FBI588" s="285"/>
      <c r="FBJ588" s="285"/>
      <c r="FBK588" s="285"/>
      <c r="FBL588" s="285"/>
      <c r="FBM588" s="285"/>
      <c r="FBN588" s="285"/>
      <c r="FBO588" s="285"/>
      <c r="FBP588" s="285"/>
      <c r="FBQ588" s="285"/>
      <c r="FBR588" s="285"/>
      <c r="FBS588" s="285"/>
      <c r="FBT588" s="285"/>
      <c r="FBU588" s="285"/>
      <c r="FBV588" s="285"/>
      <c r="FBW588" s="285"/>
      <c r="FBX588" s="285"/>
      <c r="FBY588" s="285"/>
      <c r="FBZ588" s="285"/>
      <c r="FCA588" s="285"/>
      <c r="FCB588" s="285"/>
      <c r="FCC588" s="285"/>
      <c r="FCD588" s="285"/>
      <c r="FCE588" s="285"/>
      <c r="FCF588" s="285"/>
      <c r="FCG588" s="285"/>
      <c r="FCH588" s="285"/>
      <c r="FCI588" s="285"/>
      <c r="FCJ588" s="285"/>
      <c r="FCK588" s="285"/>
      <c r="FCL588" s="285"/>
      <c r="FCM588" s="285"/>
      <c r="FCN588" s="285"/>
      <c r="FCO588" s="285"/>
      <c r="FCP588" s="285"/>
      <c r="FCQ588" s="285"/>
      <c r="FCR588" s="285"/>
      <c r="FCS588" s="285"/>
      <c r="FCT588" s="285"/>
      <c r="FCU588" s="285"/>
      <c r="FCV588" s="285"/>
      <c r="FCW588" s="285"/>
      <c r="FCX588" s="285"/>
      <c r="FCY588" s="285"/>
      <c r="FCZ588" s="285"/>
      <c r="FDA588" s="285"/>
      <c r="FDB588" s="285"/>
      <c r="FDC588" s="285"/>
      <c r="FDD588" s="285"/>
      <c r="FDE588" s="285"/>
      <c r="FDF588" s="285"/>
      <c r="FDG588" s="285"/>
      <c r="FDH588" s="285"/>
      <c r="FDI588" s="285"/>
      <c r="FDJ588" s="285"/>
      <c r="FDK588" s="285"/>
      <c r="FDL588" s="285"/>
      <c r="FDM588" s="285"/>
      <c r="FDN588" s="285"/>
      <c r="FDO588" s="285"/>
      <c r="FDP588" s="285"/>
      <c r="FDQ588" s="285"/>
      <c r="FDR588" s="285"/>
      <c r="FDS588" s="285"/>
      <c r="FDT588" s="285"/>
      <c r="FDU588" s="285"/>
      <c r="FDV588" s="285"/>
      <c r="FDW588" s="285"/>
      <c r="FDX588" s="285"/>
      <c r="FDY588" s="285"/>
      <c r="FDZ588" s="285"/>
      <c r="FEA588" s="285"/>
      <c r="FEB588" s="285"/>
      <c r="FEC588" s="285"/>
      <c r="FED588" s="285"/>
      <c r="FEE588" s="285"/>
      <c r="FEF588" s="285"/>
      <c r="FEG588" s="285"/>
      <c r="FEH588" s="285"/>
      <c r="FEI588" s="285"/>
      <c r="FEJ588" s="285"/>
      <c r="FEK588" s="285"/>
      <c r="FEL588" s="285"/>
      <c r="FEM588" s="285"/>
      <c r="FEN588" s="285"/>
      <c r="FEO588" s="285"/>
      <c r="FEP588" s="285"/>
      <c r="FEQ588" s="285"/>
      <c r="FER588" s="285"/>
      <c r="FES588" s="285"/>
      <c r="FET588" s="285"/>
      <c r="FEU588" s="285"/>
      <c r="FEV588" s="285"/>
      <c r="FEW588" s="285"/>
      <c r="FEX588" s="285"/>
      <c r="FEY588" s="285"/>
      <c r="FEZ588" s="285"/>
      <c r="FFA588" s="285"/>
      <c r="FFB588" s="285"/>
      <c r="FFC588" s="285"/>
      <c r="FFD588" s="285"/>
      <c r="FFE588" s="285"/>
      <c r="FFF588" s="285"/>
      <c r="FFG588" s="285"/>
      <c r="FFH588" s="285"/>
      <c r="FFI588" s="285"/>
      <c r="FFJ588" s="285"/>
      <c r="FFK588" s="285"/>
      <c r="FFL588" s="285"/>
      <c r="FFM588" s="285"/>
      <c r="FFN588" s="285"/>
      <c r="FFO588" s="285"/>
      <c r="FFP588" s="285"/>
      <c r="FFQ588" s="285"/>
      <c r="FFR588" s="285"/>
      <c r="FFS588" s="285"/>
      <c r="FFT588" s="285"/>
      <c r="FFU588" s="285"/>
      <c r="FFV588" s="285"/>
      <c r="FFW588" s="285"/>
      <c r="FFX588" s="285"/>
      <c r="FFY588" s="285"/>
      <c r="FFZ588" s="285"/>
      <c r="FGA588" s="285"/>
      <c r="FGB588" s="285"/>
      <c r="FGC588" s="285"/>
      <c r="FGD588" s="285"/>
      <c r="FGE588" s="285"/>
      <c r="FGF588" s="285"/>
      <c r="FGG588" s="285"/>
      <c r="FGH588" s="285"/>
      <c r="FGI588" s="285"/>
      <c r="FGJ588" s="285"/>
      <c r="FGK588" s="285"/>
      <c r="FGL588" s="285"/>
      <c r="FGM588" s="285"/>
      <c r="FGN588" s="285"/>
      <c r="FGO588" s="285"/>
      <c r="FGP588" s="285"/>
      <c r="FGQ588" s="285"/>
      <c r="FGR588" s="285"/>
      <c r="FGS588" s="285"/>
      <c r="FGT588" s="285"/>
      <c r="FGU588" s="285"/>
      <c r="FGV588" s="285"/>
      <c r="FGW588" s="285"/>
      <c r="FGX588" s="285"/>
      <c r="FGY588" s="285"/>
      <c r="FGZ588" s="285"/>
      <c r="FHA588" s="285"/>
      <c r="FHB588" s="285"/>
      <c r="FHC588" s="285"/>
      <c r="FHD588" s="285"/>
      <c r="FHE588" s="285"/>
      <c r="FHF588" s="285"/>
      <c r="FHG588" s="285"/>
      <c r="FHH588" s="285"/>
      <c r="FHI588" s="285"/>
      <c r="FHJ588" s="285"/>
      <c r="FHK588" s="285"/>
      <c r="FHL588" s="285"/>
      <c r="FHM588" s="285"/>
      <c r="FHN588" s="285"/>
      <c r="FHO588" s="285"/>
      <c r="FHP588" s="285"/>
      <c r="FHQ588" s="285"/>
      <c r="FHR588" s="285"/>
      <c r="FHS588" s="285"/>
      <c r="FHT588" s="285"/>
      <c r="FHU588" s="285"/>
      <c r="FHV588" s="285"/>
      <c r="FHW588" s="285"/>
      <c r="FHX588" s="285"/>
      <c r="FHY588" s="285"/>
      <c r="FHZ588" s="285"/>
      <c r="FIA588" s="285"/>
      <c r="FIB588" s="285"/>
      <c r="FIC588" s="285"/>
      <c r="FID588" s="285"/>
      <c r="FIE588" s="285"/>
      <c r="FIF588" s="285"/>
      <c r="FIG588" s="285"/>
      <c r="FIH588" s="285"/>
      <c r="FII588" s="285"/>
      <c r="FIJ588" s="285"/>
      <c r="FIK588" s="285"/>
      <c r="FIL588" s="285"/>
      <c r="FIM588" s="285"/>
      <c r="FIN588" s="285"/>
      <c r="FIO588" s="285"/>
      <c r="FIP588" s="285"/>
      <c r="FIQ588" s="285"/>
      <c r="FIR588" s="285"/>
      <c r="FIS588" s="285"/>
      <c r="FIT588" s="285"/>
      <c r="FIU588" s="285"/>
      <c r="FIV588" s="285"/>
      <c r="FIW588" s="285"/>
      <c r="FIX588" s="285"/>
      <c r="FIY588" s="285"/>
      <c r="FIZ588" s="285"/>
      <c r="FJA588" s="285"/>
      <c r="FJB588" s="285"/>
      <c r="FJC588" s="285"/>
      <c r="FJD588" s="285"/>
      <c r="FJE588" s="285"/>
      <c r="FJF588" s="285"/>
      <c r="FJG588" s="285"/>
      <c r="FJH588" s="285"/>
      <c r="FJI588" s="285"/>
      <c r="FJJ588" s="285"/>
      <c r="FJK588" s="285"/>
      <c r="FJL588" s="285"/>
      <c r="FJM588" s="285"/>
      <c r="FJN588" s="285"/>
      <c r="FJO588" s="285"/>
      <c r="FJP588" s="285"/>
      <c r="FJQ588" s="285"/>
      <c r="FJR588" s="285"/>
      <c r="FJS588" s="285"/>
      <c r="FJT588" s="285"/>
      <c r="FJU588" s="285"/>
      <c r="FJV588" s="285"/>
      <c r="FJW588" s="285"/>
      <c r="FJX588" s="285"/>
      <c r="FJY588" s="285"/>
      <c r="FJZ588" s="285"/>
      <c r="FKA588" s="285"/>
      <c r="FKB588" s="285"/>
      <c r="FKC588" s="285"/>
      <c r="FKD588" s="285"/>
      <c r="FKE588" s="285"/>
      <c r="FKF588" s="285"/>
      <c r="FKG588" s="285"/>
      <c r="FKH588" s="285"/>
      <c r="FKI588" s="285"/>
      <c r="FKJ588" s="285"/>
      <c r="FKK588" s="285"/>
      <c r="FKL588" s="285"/>
      <c r="FKM588" s="285"/>
      <c r="FKN588" s="285"/>
      <c r="FKO588" s="285"/>
      <c r="FKP588" s="285"/>
      <c r="FKQ588" s="285"/>
      <c r="FKR588" s="285"/>
      <c r="FKS588" s="285"/>
      <c r="FKT588" s="285"/>
      <c r="FKU588" s="285"/>
      <c r="FKV588" s="285"/>
      <c r="FKW588" s="285"/>
      <c r="FKX588" s="285"/>
      <c r="FKY588" s="285"/>
      <c r="FKZ588" s="285"/>
      <c r="FLA588" s="285"/>
      <c r="FLB588" s="285"/>
      <c r="FLC588" s="285"/>
      <c r="FLD588" s="285"/>
      <c r="FLE588" s="285"/>
      <c r="FLF588" s="285"/>
      <c r="FLG588" s="285"/>
      <c r="FLH588" s="285"/>
      <c r="FLI588" s="285"/>
      <c r="FLJ588" s="285"/>
      <c r="FLK588" s="285"/>
      <c r="FLL588" s="285"/>
      <c r="FLM588" s="285"/>
      <c r="FLN588" s="285"/>
      <c r="FLO588" s="285"/>
      <c r="FLP588" s="285"/>
      <c r="FLQ588" s="285"/>
      <c r="FLR588" s="285"/>
      <c r="FLS588" s="285"/>
      <c r="FLT588" s="285"/>
      <c r="FLU588" s="285"/>
      <c r="FLV588" s="285"/>
      <c r="FLW588" s="285"/>
      <c r="FLX588" s="285"/>
      <c r="FLY588" s="285"/>
      <c r="FLZ588" s="285"/>
      <c r="FMA588" s="285"/>
      <c r="FMB588" s="285"/>
      <c r="FMC588" s="285"/>
      <c r="FMD588" s="285"/>
      <c r="FME588" s="285"/>
      <c r="FMF588" s="285"/>
      <c r="FMG588" s="285"/>
      <c r="FMH588" s="285"/>
      <c r="FMI588" s="285"/>
      <c r="FMJ588" s="285"/>
      <c r="FMK588" s="285"/>
      <c r="FML588" s="285"/>
      <c r="FMM588" s="285"/>
      <c r="FMN588" s="285"/>
      <c r="FMO588" s="285"/>
      <c r="FMP588" s="285"/>
      <c r="FMQ588" s="285"/>
      <c r="FMR588" s="285"/>
      <c r="FMS588" s="285"/>
      <c r="FMT588" s="285"/>
      <c r="FMU588" s="285"/>
      <c r="FMV588" s="285"/>
      <c r="FMW588" s="285"/>
      <c r="FMX588" s="285"/>
      <c r="FMY588" s="285"/>
      <c r="FMZ588" s="285"/>
      <c r="FNA588" s="285"/>
      <c r="FNB588" s="285"/>
      <c r="FNC588" s="285"/>
      <c r="FND588" s="285"/>
      <c r="FNE588" s="285"/>
      <c r="FNF588" s="285"/>
      <c r="FNG588" s="285"/>
      <c r="FNH588" s="285"/>
      <c r="FNI588" s="285"/>
      <c r="FNJ588" s="285"/>
      <c r="FNK588" s="285"/>
      <c r="FNL588" s="285"/>
      <c r="FNM588" s="285"/>
      <c r="FNN588" s="285"/>
      <c r="FNO588" s="285"/>
      <c r="FNP588" s="285"/>
      <c r="FNQ588" s="285"/>
      <c r="FNR588" s="285"/>
      <c r="FNS588" s="285"/>
      <c r="FNT588" s="285"/>
      <c r="FNU588" s="285"/>
      <c r="FNV588" s="285"/>
      <c r="FNW588" s="285"/>
      <c r="FNX588" s="285"/>
      <c r="FNY588" s="285"/>
      <c r="FNZ588" s="285"/>
      <c r="FOA588" s="285"/>
      <c r="FOB588" s="285"/>
      <c r="FOC588" s="285"/>
      <c r="FOD588" s="285"/>
      <c r="FOE588" s="285"/>
      <c r="FOF588" s="285"/>
      <c r="FOG588" s="285"/>
      <c r="FOH588" s="285"/>
      <c r="FOI588" s="285"/>
      <c r="FOJ588" s="285"/>
      <c r="FOK588" s="285"/>
      <c r="FOL588" s="285"/>
      <c r="FOM588" s="285"/>
      <c r="FON588" s="285"/>
      <c r="FOO588" s="285"/>
      <c r="FOP588" s="285"/>
      <c r="FOQ588" s="285"/>
      <c r="FOR588" s="285"/>
      <c r="FOS588" s="285"/>
      <c r="FOT588" s="285"/>
      <c r="FOU588" s="285"/>
      <c r="FOV588" s="285"/>
      <c r="FOW588" s="285"/>
      <c r="FOX588" s="285"/>
      <c r="FOY588" s="285"/>
      <c r="FOZ588" s="285"/>
      <c r="FPA588" s="285"/>
      <c r="FPB588" s="285"/>
      <c r="FPC588" s="285"/>
      <c r="FPD588" s="285"/>
      <c r="FPE588" s="285"/>
      <c r="FPF588" s="285"/>
      <c r="FPG588" s="285"/>
      <c r="FPH588" s="285"/>
      <c r="FPI588" s="285"/>
      <c r="FPJ588" s="285"/>
      <c r="FPK588" s="285"/>
      <c r="FPL588" s="285"/>
      <c r="FPM588" s="285"/>
      <c r="FPN588" s="285"/>
      <c r="FPO588" s="285"/>
      <c r="FPP588" s="285"/>
      <c r="FPQ588" s="285"/>
      <c r="FPR588" s="285"/>
      <c r="FPS588" s="285"/>
      <c r="FPT588" s="285"/>
      <c r="FPU588" s="285"/>
      <c r="FPV588" s="285"/>
      <c r="FPW588" s="285"/>
      <c r="FPX588" s="285"/>
      <c r="FPY588" s="285"/>
      <c r="FPZ588" s="285"/>
      <c r="FQA588" s="285"/>
      <c r="FQB588" s="285"/>
      <c r="FQC588" s="285"/>
      <c r="FQD588" s="285"/>
      <c r="FQE588" s="285"/>
      <c r="FQF588" s="285"/>
      <c r="FQG588" s="285"/>
      <c r="FQH588" s="285"/>
      <c r="FQI588" s="285"/>
      <c r="FQJ588" s="285"/>
      <c r="FQK588" s="285"/>
      <c r="FQL588" s="285"/>
      <c r="FQM588" s="285"/>
      <c r="FQN588" s="285"/>
      <c r="FQO588" s="285"/>
      <c r="FQP588" s="285"/>
      <c r="FQQ588" s="285"/>
      <c r="FQR588" s="285"/>
      <c r="FQS588" s="285"/>
      <c r="FQT588" s="285"/>
      <c r="FQU588" s="285"/>
      <c r="FQV588" s="285"/>
      <c r="FQW588" s="285"/>
      <c r="FQX588" s="285"/>
      <c r="FQY588" s="285"/>
      <c r="FQZ588" s="285"/>
      <c r="FRA588" s="285"/>
      <c r="FRB588" s="285"/>
      <c r="FRC588" s="285"/>
      <c r="FRD588" s="285"/>
      <c r="FRE588" s="285"/>
      <c r="FRF588" s="285"/>
      <c r="FRG588" s="285"/>
      <c r="FRH588" s="285"/>
      <c r="FRI588" s="285"/>
      <c r="FRJ588" s="285"/>
      <c r="FRK588" s="285"/>
      <c r="FRL588" s="285"/>
      <c r="FRM588" s="285"/>
      <c r="FRN588" s="285"/>
      <c r="FRO588" s="285"/>
      <c r="FRP588" s="285"/>
      <c r="FRQ588" s="285"/>
      <c r="FRR588" s="285"/>
      <c r="FRS588" s="285"/>
      <c r="FRT588" s="285"/>
      <c r="FRU588" s="285"/>
      <c r="FRV588" s="285"/>
      <c r="FRW588" s="285"/>
      <c r="FRX588" s="285"/>
      <c r="FRY588" s="285"/>
      <c r="FRZ588" s="285"/>
      <c r="FSA588" s="285"/>
      <c r="FSB588" s="285"/>
      <c r="FSC588" s="285"/>
      <c r="FSD588" s="285"/>
      <c r="FSE588" s="285"/>
      <c r="FSF588" s="285"/>
      <c r="FSG588" s="285"/>
      <c r="FSH588" s="285"/>
      <c r="FSI588" s="285"/>
      <c r="FSJ588" s="285"/>
      <c r="FSK588" s="285"/>
      <c r="FSL588" s="285"/>
      <c r="FSM588" s="285"/>
      <c r="FSN588" s="285"/>
      <c r="FSO588" s="285"/>
      <c r="FSP588" s="285"/>
      <c r="FSQ588" s="285"/>
      <c r="FSR588" s="285"/>
      <c r="FSS588" s="285"/>
      <c r="FST588" s="285"/>
      <c r="FSU588" s="285"/>
      <c r="FSV588" s="285"/>
      <c r="FSW588" s="285"/>
      <c r="FSX588" s="285"/>
      <c r="FSY588" s="285"/>
      <c r="FSZ588" s="285"/>
      <c r="FTA588" s="285"/>
      <c r="FTB588" s="285"/>
      <c r="FTC588" s="285"/>
      <c r="FTD588" s="285"/>
      <c r="FTE588" s="285"/>
      <c r="FTF588" s="285"/>
      <c r="FTG588" s="285"/>
      <c r="FTH588" s="285"/>
      <c r="FTI588" s="285"/>
      <c r="FTJ588" s="285"/>
      <c r="FTK588" s="285"/>
      <c r="FTL588" s="285"/>
      <c r="FTM588" s="285"/>
      <c r="FTN588" s="285"/>
      <c r="FTO588" s="285"/>
      <c r="FTP588" s="285"/>
      <c r="FTQ588" s="285"/>
      <c r="FTR588" s="285"/>
      <c r="FTS588" s="285"/>
      <c r="FTT588" s="285"/>
      <c r="FTU588" s="285"/>
      <c r="FTV588" s="285"/>
      <c r="FTW588" s="285"/>
      <c r="FTX588" s="285"/>
      <c r="FTY588" s="285"/>
      <c r="FTZ588" s="285"/>
      <c r="FUA588" s="285"/>
      <c r="FUB588" s="285"/>
      <c r="FUC588" s="285"/>
      <c r="FUD588" s="285"/>
      <c r="FUE588" s="285"/>
      <c r="FUF588" s="285"/>
      <c r="FUG588" s="285"/>
      <c r="FUH588" s="285"/>
      <c r="FUI588" s="285"/>
      <c r="FUJ588" s="285"/>
      <c r="FUK588" s="285"/>
      <c r="FUL588" s="285"/>
      <c r="FUM588" s="285"/>
      <c r="FUN588" s="285"/>
      <c r="FUO588" s="285"/>
      <c r="FUP588" s="285"/>
      <c r="FUQ588" s="285"/>
      <c r="FUR588" s="285"/>
      <c r="FUS588" s="285"/>
      <c r="FUT588" s="285"/>
      <c r="FUU588" s="285"/>
      <c r="FUV588" s="285"/>
      <c r="FUW588" s="285"/>
      <c r="FUX588" s="285"/>
      <c r="FUY588" s="285"/>
      <c r="FUZ588" s="285"/>
      <c r="FVA588" s="285"/>
      <c r="FVB588" s="285"/>
      <c r="FVC588" s="285"/>
      <c r="FVD588" s="285"/>
      <c r="FVE588" s="285"/>
      <c r="FVF588" s="285"/>
      <c r="FVG588" s="285"/>
      <c r="FVH588" s="285"/>
      <c r="FVI588" s="285"/>
      <c r="FVJ588" s="285"/>
      <c r="FVK588" s="285"/>
      <c r="FVL588" s="285"/>
      <c r="FVM588" s="285"/>
      <c r="FVN588" s="285"/>
      <c r="FVO588" s="285"/>
      <c r="FVP588" s="285"/>
      <c r="FVQ588" s="285"/>
      <c r="FVR588" s="285"/>
      <c r="FVS588" s="285"/>
      <c r="FVT588" s="285"/>
      <c r="FVU588" s="285"/>
      <c r="FVV588" s="285"/>
      <c r="FVW588" s="285"/>
      <c r="FVX588" s="285"/>
      <c r="FVY588" s="285"/>
      <c r="FVZ588" s="285"/>
      <c r="FWA588" s="285"/>
      <c r="FWB588" s="285"/>
      <c r="FWC588" s="285"/>
      <c r="FWD588" s="285"/>
      <c r="FWE588" s="285"/>
      <c r="FWF588" s="285"/>
      <c r="FWG588" s="285"/>
      <c r="FWH588" s="285"/>
      <c r="FWI588" s="285"/>
      <c r="FWJ588" s="285"/>
      <c r="FWK588" s="285"/>
      <c r="FWL588" s="285"/>
      <c r="FWM588" s="285"/>
      <c r="FWN588" s="285"/>
      <c r="FWO588" s="285"/>
      <c r="FWP588" s="285"/>
      <c r="FWQ588" s="285"/>
      <c r="FWR588" s="285"/>
      <c r="FWS588" s="285"/>
      <c r="FWT588" s="285"/>
      <c r="FWU588" s="285"/>
      <c r="FWV588" s="285"/>
      <c r="FWW588" s="285"/>
      <c r="FWX588" s="285"/>
      <c r="FWY588" s="285"/>
      <c r="FWZ588" s="285"/>
      <c r="FXA588" s="285"/>
      <c r="FXB588" s="285"/>
      <c r="FXC588" s="285"/>
      <c r="FXD588" s="285"/>
      <c r="FXE588" s="285"/>
      <c r="FXF588" s="285"/>
      <c r="FXG588" s="285"/>
      <c r="FXH588" s="285"/>
      <c r="FXI588" s="285"/>
      <c r="FXJ588" s="285"/>
      <c r="FXK588" s="285"/>
      <c r="FXL588" s="285"/>
      <c r="FXM588" s="285"/>
      <c r="FXN588" s="285"/>
      <c r="FXO588" s="285"/>
      <c r="FXP588" s="285"/>
      <c r="FXQ588" s="285"/>
      <c r="FXR588" s="285"/>
      <c r="FXS588" s="285"/>
      <c r="FXT588" s="285"/>
      <c r="FXU588" s="285"/>
      <c r="FXV588" s="285"/>
      <c r="FXW588" s="285"/>
      <c r="FXX588" s="285"/>
      <c r="FXY588" s="285"/>
      <c r="FXZ588" s="285"/>
      <c r="FYA588" s="285"/>
      <c r="FYB588" s="285"/>
      <c r="FYC588" s="285"/>
      <c r="FYD588" s="285"/>
      <c r="FYE588" s="285"/>
      <c r="FYF588" s="285"/>
      <c r="FYG588" s="285"/>
      <c r="FYH588" s="285"/>
      <c r="FYI588" s="285"/>
      <c r="FYJ588" s="285"/>
      <c r="FYK588" s="285"/>
      <c r="FYL588" s="285"/>
      <c r="FYM588" s="285"/>
      <c r="FYN588" s="285"/>
      <c r="FYO588" s="285"/>
      <c r="FYP588" s="285"/>
      <c r="FYQ588" s="285"/>
      <c r="FYR588" s="285"/>
      <c r="FYS588" s="285"/>
      <c r="FYT588" s="285"/>
      <c r="FYU588" s="285"/>
      <c r="FYV588" s="285"/>
      <c r="FYW588" s="285"/>
      <c r="FYX588" s="285"/>
      <c r="FYY588" s="285"/>
      <c r="FYZ588" s="285"/>
      <c r="FZA588" s="285"/>
      <c r="FZB588" s="285"/>
      <c r="FZC588" s="285"/>
      <c r="FZD588" s="285"/>
      <c r="FZE588" s="285"/>
      <c r="FZF588" s="285"/>
      <c r="FZG588" s="285"/>
      <c r="FZH588" s="285"/>
      <c r="FZI588" s="285"/>
      <c r="FZJ588" s="285"/>
      <c r="FZK588" s="285"/>
      <c r="FZL588" s="285"/>
      <c r="FZM588" s="285"/>
      <c r="FZN588" s="285"/>
      <c r="FZO588" s="285"/>
      <c r="FZP588" s="285"/>
      <c r="FZQ588" s="285"/>
      <c r="FZR588" s="285"/>
      <c r="FZS588" s="285"/>
      <c r="FZT588" s="285"/>
      <c r="FZU588" s="285"/>
      <c r="FZV588" s="285"/>
      <c r="FZW588" s="285"/>
      <c r="FZX588" s="285"/>
      <c r="FZY588" s="285"/>
      <c r="FZZ588" s="285"/>
      <c r="GAA588" s="285"/>
      <c r="GAB588" s="285"/>
      <c r="GAC588" s="285"/>
      <c r="GAD588" s="285"/>
      <c r="GAE588" s="285"/>
      <c r="GAF588" s="285"/>
      <c r="GAG588" s="285"/>
      <c r="GAH588" s="285"/>
      <c r="GAI588" s="285"/>
      <c r="GAJ588" s="285"/>
      <c r="GAK588" s="285"/>
      <c r="GAL588" s="285"/>
      <c r="GAM588" s="285"/>
      <c r="GAN588" s="285"/>
      <c r="GAO588" s="285"/>
      <c r="GAP588" s="285"/>
      <c r="GAQ588" s="285"/>
      <c r="GAR588" s="285"/>
      <c r="GAS588" s="285"/>
      <c r="GAT588" s="285"/>
      <c r="GAU588" s="285"/>
      <c r="GAV588" s="285"/>
      <c r="GAW588" s="285"/>
      <c r="GAX588" s="285"/>
      <c r="GAY588" s="285"/>
      <c r="GAZ588" s="285"/>
      <c r="GBA588" s="285"/>
      <c r="GBB588" s="285"/>
      <c r="GBC588" s="285"/>
      <c r="GBD588" s="285"/>
      <c r="GBE588" s="285"/>
      <c r="GBF588" s="285"/>
      <c r="GBG588" s="285"/>
      <c r="GBH588" s="285"/>
      <c r="GBI588" s="285"/>
      <c r="GBJ588" s="285"/>
      <c r="GBK588" s="285"/>
      <c r="GBL588" s="285"/>
      <c r="GBM588" s="285"/>
      <c r="GBN588" s="285"/>
      <c r="GBO588" s="285"/>
      <c r="GBP588" s="285"/>
      <c r="GBQ588" s="285"/>
      <c r="GBR588" s="285"/>
      <c r="GBS588" s="285"/>
      <c r="GBT588" s="285"/>
      <c r="GBU588" s="285"/>
      <c r="GBV588" s="285"/>
      <c r="GBW588" s="285"/>
      <c r="GBX588" s="285"/>
      <c r="GBY588" s="285"/>
      <c r="GBZ588" s="285"/>
      <c r="GCA588" s="285"/>
      <c r="GCB588" s="285"/>
      <c r="GCC588" s="285"/>
      <c r="GCD588" s="285"/>
      <c r="GCE588" s="285"/>
      <c r="GCF588" s="285"/>
      <c r="GCG588" s="285"/>
      <c r="GCH588" s="285"/>
      <c r="GCI588" s="285"/>
      <c r="GCJ588" s="285"/>
      <c r="GCK588" s="285"/>
      <c r="GCL588" s="285"/>
      <c r="GCM588" s="285"/>
      <c r="GCN588" s="285"/>
      <c r="GCO588" s="285"/>
      <c r="GCP588" s="285"/>
      <c r="GCQ588" s="285"/>
      <c r="GCR588" s="285"/>
      <c r="GCS588" s="285"/>
      <c r="GCT588" s="285"/>
      <c r="GCU588" s="285"/>
      <c r="GCV588" s="285"/>
      <c r="GCW588" s="285"/>
      <c r="GCX588" s="285"/>
      <c r="GCY588" s="285"/>
      <c r="GCZ588" s="285"/>
      <c r="GDA588" s="285"/>
      <c r="GDB588" s="285"/>
      <c r="GDC588" s="285"/>
      <c r="GDD588" s="285"/>
      <c r="GDE588" s="285"/>
      <c r="GDF588" s="285"/>
      <c r="GDG588" s="285"/>
      <c r="GDH588" s="285"/>
      <c r="GDI588" s="285"/>
      <c r="GDJ588" s="285"/>
      <c r="GDK588" s="285"/>
      <c r="GDL588" s="285"/>
      <c r="GDM588" s="285"/>
      <c r="GDN588" s="285"/>
      <c r="GDO588" s="285"/>
      <c r="GDP588" s="285"/>
      <c r="GDQ588" s="285"/>
      <c r="GDR588" s="285"/>
      <c r="GDS588" s="285"/>
      <c r="GDT588" s="285"/>
      <c r="GDU588" s="285"/>
      <c r="GDV588" s="285"/>
      <c r="GDW588" s="285"/>
      <c r="GDX588" s="285"/>
      <c r="GDY588" s="285"/>
      <c r="GDZ588" s="285"/>
      <c r="GEA588" s="285"/>
      <c r="GEB588" s="285"/>
      <c r="GEC588" s="285"/>
      <c r="GED588" s="285"/>
      <c r="GEE588" s="285"/>
      <c r="GEF588" s="285"/>
      <c r="GEG588" s="285"/>
      <c r="GEH588" s="285"/>
      <c r="GEI588" s="285"/>
      <c r="GEJ588" s="285"/>
      <c r="GEK588" s="285"/>
      <c r="GEL588" s="285"/>
      <c r="GEM588" s="285"/>
      <c r="GEN588" s="285"/>
      <c r="GEO588" s="285"/>
      <c r="GEP588" s="285"/>
      <c r="GEQ588" s="285"/>
      <c r="GER588" s="285"/>
      <c r="GES588" s="285"/>
      <c r="GET588" s="285"/>
      <c r="GEU588" s="285"/>
      <c r="GEV588" s="285"/>
      <c r="GEW588" s="285"/>
      <c r="GEX588" s="285"/>
      <c r="GEY588" s="285"/>
      <c r="GEZ588" s="285"/>
      <c r="GFA588" s="285"/>
      <c r="GFB588" s="285"/>
      <c r="GFC588" s="285"/>
      <c r="GFD588" s="285"/>
      <c r="GFE588" s="285"/>
      <c r="GFF588" s="285"/>
      <c r="GFG588" s="285"/>
      <c r="GFH588" s="285"/>
      <c r="GFI588" s="285"/>
      <c r="GFJ588" s="285"/>
      <c r="GFK588" s="285"/>
      <c r="GFL588" s="285"/>
      <c r="GFM588" s="285"/>
      <c r="GFN588" s="285"/>
      <c r="GFO588" s="285"/>
      <c r="GFP588" s="285"/>
      <c r="GFQ588" s="285"/>
      <c r="GFR588" s="285"/>
      <c r="GFS588" s="285"/>
      <c r="GFT588" s="285"/>
      <c r="GFU588" s="285"/>
      <c r="GFV588" s="285"/>
      <c r="GFW588" s="285"/>
      <c r="GFX588" s="285"/>
      <c r="GFY588" s="285"/>
      <c r="GFZ588" s="285"/>
      <c r="GGA588" s="285"/>
      <c r="GGB588" s="285"/>
      <c r="GGC588" s="285"/>
      <c r="GGD588" s="285"/>
      <c r="GGE588" s="285"/>
      <c r="GGF588" s="285"/>
      <c r="GGG588" s="285"/>
      <c r="GGH588" s="285"/>
      <c r="GGI588" s="285"/>
      <c r="GGJ588" s="285"/>
      <c r="GGK588" s="285"/>
      <c r="GGL588" s="285"/>
      <c r="GGM588" s="285"/>
      <c r="GGN588" s="285"/>
      <c r="GGO588" s="285"/>
      <c r="GGP588" s="285"/>
      <c r="GGQ588" s="285"/>
      <c r="GGR588" s="285"/>
      <c r="GGS588" s="285"/>
      <c r="GGT588" s="285"/>
      <c r="GGU588" s="285"/>
      <c r="GGV588" s="285"/>
      <c r="GGW588" s="285"/>
      <c r="GGX588" s="285"/>
      <c r="GGY588" s="285"/>
      <c r="GGZ588" s="285"/>
      <c r="GHA588" s="285"/>
      <c r="GHB588" s="285"/>
      <c r="GHC588" s="285"/>
      <c r="GHD588" s="285"/>
      <c r="GHE588" s="285"/>
      <c r="GHF588" s="285"/>
      <c r="GHG588" s="285"/>
      <c r="GHH588" s="285"/>
      <c r="GHI588" s="285"/>
      <c r="GHJ588" s="285"/>
      <c r="GHK588" s="285"/>
      <c r="GHL588" s="285"/>
      <c r="GHM588" s="285"/>
      <c r="GHN588" s="285"/>
      <c r="GHO588" s="285"/>
      <c r="GHP588" s="285"/>
      <c r="GHQ588" s="285"/>
      <c r="GHR588" s="285"/>
      <c r="GHS588" s="285"/>
      <c r="GHT588" s="285"/>
      <c r="GHU588" s="285"/>
      <c r="GHV588" s="285"/>
      <c r="GHW588" s="285"/>
      <c r="GHX588" s="285"/>
      <c r="GHY588" s="285"/>
      <c r="GHZ588" s="285"/>
      <c r="GIA588" s="285"/>
      <c r="GIB588" s="285"/>
      <c r="GIC588" s="285"/>
      <c r="GID588" s="285"/>
      <c r="GIE588" s="285"/>
      <c r="GIF588" s="285"/>
      <c r="GIG588" s="285"/>
      <c r="GIH588" s="285"/>
      <c r="GII588" s="285"/>
      <c r="GIJ588" s="285"/>
      <c r="GIK588" s="285"/>
      <c r="GIL588" s="285"/>
      <c r="GIM588" s="285"/>
      <c r="GIN588" s="285"/>
      <c r="GIO588" s="285"/>
      <c r="GIP588" s="285"/>
      <c r="GIQ588" s="285"/>
      <c r="GIR588" s="285"/>
      <c r="GIS588" s="285"/>
      <c r="GIT588" s="285"/>
      <c r="GIU588" s="285"/>
      <c r="GIV588" s="285"/>
      <c r="GIW588" s="285"/>
      <c r="GIX588" s="285"/>
      <c r="GIY588" s="285"/>
      <c r="GIZ588" s="285"/>
      <c r="GJA588" s="285"/>
      <c r="GJB588" s="285"/>
      <c r="GJC588" s="285"/>
      <c r="GJD588" s="285"/>
      <c r="GJE588" s="285"/>
      <c r="GJF588" s="285"/>
      <c r="GJG588" s="285"/>
      <c r="GJH588" s="285"/>
      <c r="GJI588" s="285"/>
      <c r="GJJ588" s="285"/>
      <c r="GJK588" s="285"/>
      <c r="GJL588" s="285"/>
      <c r="GJM588" s="285"/>
      <c r="GJN588" s="285"/>
      <c r="GJO588" s="285"/>
      <c r="GJP588" s="285"/>
      <c r="GJQ588" s="285"/>
      <c r="GJR588" s="285"/>
      <c r="GJS588" s="285"/>
      <c r="GJT588" s="285"/>
      <c r="GJU588" s="285"/>
      <c r="GJV588" s="285"/>
      <c r="GJW588" s="285"/>
      <c r="GJX588" s="285"/>
      <c r="GJY588" s="285"/>
      <c r="GJZ588" s="285"/>
      <c r="GKA588" s="285"/>
      <c r="GKB588" s="285"/>
      <c r="GKC588" s="285"/>
      <c r="GKD588" s="285"/>
      <c r="GKE588" s="285"/>
      <c r="GKF588" s="285"/>
      <c r="GKG588" s="285"/>
      <c r="GKH588" s="285"/>
      <c r="GKI588" s="285"/>
      <c r="GKJ588" s="285"/>
      <c r="GKK588" s="285"/>
      <c r="GKL588" s="285"/>
      <c r="GKM588" s="285"/>
      <c r="GKN588" s="285"/>
      <c r="GKO588" s="285"/>
      <c r="GKP588" s="285"/>
      <c r="GKQ588" s="285"/>
      <c r="GKR588" s="285"/>
      <c r="GKS588" s="285"/>
      <c r="GKT588" s="285"/>
      <c r="GKU588" s="285"/>
      <c r="GKV588" s="285"/>
      <c r="GKW588" s="285"/>
      <c r="GKX588" s="285"/>
      <c r="GKY588" s="285"/>
      <c r="GKZ588" s="285"/>
      <c r="GLA588" s="285"/>
      <c r="GLB588" s="285"/>
      <c r="GLC588" s="285"/>
      <c r="GLD588" s="285"/>
      <c r="GLE588" s="285"/>
      <c r="GLF588" s="285"/>
      <c r="GLG588" s="285"/>
      <c r="GLH588" s="285"/>
      <c r="GLI588" s="285"/>
      <c r="GLJ588" s="285"/>
      <c r="GLK588" s="285"/>
      <c r="GLL588" s="285"/>
      <c r="GLM588" s="285"/>
      <c r="GLN588" s="285"/>
      <c r="GLO588" s="285"/>
      <c r="GLP588" s="285"/>
      <c r="GLQ588" s="285"/>
      <c r="GLR588" s="285"/>
      <c r="GLS588" s="285"/>
      <c r="GLT588" s="285"/>
      <c r="GLU588" s="285"/>
      <c r="GLV588" s="285"/>
      <c r="GLW588" s="285"/>
      <c r="GLX588" s="285"/>
      <c r="GLY588" s="285"/>
      <c r="GLZ588" s="285"/>
      <c r="GMA588" s="285"/>
      <c r="GMB588" s="285"/>
      <c r="GMC588" s="285"/>
      <c r="GMD588" s="285"/>
      <c r="GME588" s="285"/>
      <c r="GMF588" s="285"/>
      <c r="GMG588" s="285"/>
      <c r="GMH588" s="285"/>
      <c r="GMI588" s="285"/>
      <c r="GMJ588" s="285"/>
      <c r="GMK588" s="285"/>
      <c r="GML588" s="285"/>
      <c r="GMM588" s="285"/>
      <c r="GMN588" s="285"/>
      <c r="GMO588" s="285"/>
      <c r="GMP588" s="285"/>
      <c r="GMQ588" s="285"/>
      <c r="GMR588" s="285"/>
      <c r="GMS588" s="285"/>
      <c r="GMT588" s="285"/>
      <c r="GMU588" s="285"/>
      <c r="GMV588" s="285"/>
      <c r="GMW588" s="285"/>
      <c r="GMX588" s="285"/>
      <c r="GMY588" s="285"/>
      <c r="GMZ588" s="285"/>
      <c r="GNA588" s="285"/>
      <c r="GNB588" s="285"/>
      <c r="GNC588" s="285"/>
      <c r="GND588" s="285"/>
      <c r="GNE588" s="285"/>
      <c r="GNF588" s="285"/>
      <c r="GNG588" s="285"/>
      <c r="GNH588" s="285"/>
      <c r="GNI588" s="285"/>
      <c r="GNJ588" s="285"/>
      <c r="GNK588" s="285"/>
      <c r="GNL588" s="285"/>
      <c r="GNM588" s="285"/>
      <c r="GNN588" s="285"/>
      <c r="GNO588" s="285"/>
      <c r="GNP588" s="285"/>
      <c r="GNQ588" s="285"/>
      <c r="GNR588" s="285"/>
      <c r="GNS588" s="285"/>
      <c r="GNT588" s="285"/>
      <c r="GNU588" s="285"/>
      <c r="GNV588" s="285"/>
      <c r="GNW588" s="285"/>
      <c r="GNX588" s="285"/>
      <c r="GNY588" s="285"/>
      <c r="GNZ588" s="285"/>
      <c r="GOA588" s="285"/>
      <c r="GOB588" s="285"/>
      <c r="GOC588" s="285"/>
      <c r="GOD588" s="285"/>
      <c r="GOE588" s="285"/>
      <c r="GOF588" s="285"/>
      <c r="GOG588" s="285"/>
      <c r="GOH588" s="285"/>
      <c r="GOI588" s="285"/>
      <c r="GOJ588" s="285"/>
      <c r="GOK588" s="285"/>
      <c r="GOL588" s="285"/>
      <c r="GOM588" s="285"/>
      <c r="GON588" s="285"/>
      <c r="GOO588" s="285"/>
      <c r="GOP588" s="285"/>
      <c r="GOQ588" s="285"/>
      <c r="GOR588" s="285"/>
      <c r="GOS588" s="285"/>
      <c r="GOT588" s="285"/>
      <c r="GOU588" s="285"/>
      <c r="GOV588" s="285"/>
      <c r="GOW588" s="285"/>
      <c r="GOX588" s="285"/>
      <c r="GOY588" s="285"/>
      <c r="GOZ588" s="285"/>
      <c r="GPA588" s="285"/>
      <c r="GPB588" s="285"/>
      <c r="GPC588" s="285"/>
      <c r="GPD588" s="285"/>
      <c r="GPE588" s="285"/>
      <c r="GPF588" s="285"/>
      <c r="GPG588" s="285"/>
      <c r="GPH588" s="285"/>
      <c r="GPI588" s="285"/>
      <c r="GPJ588" s="285"/>
      <c r="GPK588" s="285"/>
      <c r="GPL588" s="285"/>
      <c r="GPM588" s="285"/>
      <c r="GPN588" s="285"/>
      <c r="GPO588" s="285"/>
      <c r="GPP588" s="285"/>
      <c r="GPQ588" s="285"/>
      <c r="GPR588" s="285"/>
      <c r="GPS588" s="285"/>
      <c r="GPT588" s="285"/>
      <c r="GPU588" s="285"/>
      <c r="GPV588" s="285"/>
      <c r="GPW588" s="285"/>
      <c r="GPX588" s="285"/>
      <c r="GPY588" s="285"/>
      <c r="GPZ588" s="285"/>
      <c r="GQA588" s="285"/>
      <c r="GQB588" s="285"/>
      <c r="GQC588" s="285"/>
      <c r="GQD588" s="285"/>
      <c r="GQE588" s="285"/>
      <c r="GQF588" s="285"/>
      <c r="GQG588" s="285"/>
      <c r="GQH588" s="285"/>
      <c r="GQI588" s="285"/>
      <c r="GQJ588" s="285"/>
      <c r="GQK588" s="285"/>
      <c r="GQL588" s="285"/>
      <c r="GQM588" s="285"/>
      <c r="GQN588" s="285"/>
      <c r="GQO588" s="285"/>
      <c r="GQP588" s="285"/>
      <c r="GQQ588" s="285"/>
      <c r="GQR588" s="285"/>
      <c r="GQS588" s="285"/>
      <c r="GQT588" s="285"/>
      <c r="GQU588" s="285"/>
      <c r="GQV588" s="285"/>
      <c r="GQW588" s="285"/>
      <c r="GQX588" s="285"/>
      <c r="GQY588" s="285"/>
      <c r="GQZ588" s="285"/>
      <c r="GRA588" s="285"/>
      <c r="GRB588" s="285"/>
      <c r="GRC588" s="285"/>
      <c r="GRD588" s="285"/>
      <c r="GRE588" s="285"/>
      <c r="GRF588" s="285"/>
      <c r="GRG588" s="285"/>
      <c r="GRH588" s="285"/>
      <c r="GRI588" s="285"/>
      <c r="GRJ588" s="285"/>
      <c r="GRK588" s="285"/>
      <c r="GRL588" s="285"/>
      <c r="GRM588" s="285"/>
      <c r="GRN588" s="285"/>
      <c r="GRO588" s="285"/>
      <c r="GRP588" s="285"/>
      <c r="GRQ588" s="285"/>
      <c r="GRR588" s="285"/>
      <c r="GRS588" s="285"/>
      <c r="GRT588" s="285"/>
      <c r="GRU588" s="285"/>
      <c r="GRV588" s="285"/>
      <c r="GRW588" s="285"/>
      <c r="GRX588" s="285"/>
      <c r="GRY588" s="285"/>
      <c r="GRZ588" s="285"/>
      <c r="GSA588" s="285"/>
      <c r="GSB588" s="285"/>
      <c r="GSC588" s="285"/>
      <c r="GSD588" s="285"/>
      <c r="GSE588" s="285"/>
      <c r="GSF588" s="285"/>
      <c r="GSG588" s="285"/>
      <c r="GSH588" s="285"/>
      <c r="GSI588" s="285"/>
      <c r="GSJ588" s="285"/>
      <c r="GSK588" s="285"/>
      <c r="GSL588" s="285"/>
      <c r="GSM588" s="285"/>
      <c r="GSN588" s="285"/>
      <c r="GSO588" s="285"/>
      <c r="GSP588" s="285"/>
      <c r="GSQ588" s="285"/>
      <c r="GSR588" s="285"/>
      <c r="GSS588" s="285"/>
      <c r="GST588" s="285"/>
      <c r="GSU588" s="285"/>
      <c r="GSV588" s="285"/>
      <c r="GSW588" s="285"/>
      <c r="GSX588" s="285"/>
      <c r="GSY588" s="285"/>
      <c r="GSZ588" s="285"/>
      <c r="GTA588" s="285"/>
      <c r="GTB588" s="285"/>
      <c r="GTC588" s="285"/>
      <c r="GTD588" s="285"/>
      <c r="GTE588" s="285"/>
      <c r="GTF588" s="285"/>
      <c r="GTG588" s="285"/>
      <c r="GTH588" s="285"/>
      <c r="GTI588" s="285"/>
      <c r="GTJ588" s="285"/>
      <c r="GTK588" s="285"/>
      <c r="GTL588" s="285"/>
      <c r="GTM588" s="285"/>
      <c r="GTN588" s="285"/>
      <c r="GTO588" s="285"/>
      <c r="GTP588" s="285"/>
      <c r="GTQ588" s="285"/>
      <c r="GTR588" s="285"/>
      <c r="GTS588" s="285"/>
      <c r="GTT588" s="285"/>
      <c r="GTU588" s="285"/>
      <c r="GTV588" s="285"/>
      <c r="GTW588" s="285"/>
      <c r="GTX588" s="285"/>
      <c r="GTY588" s="285"/>
      <c r="GTZ588" s="285"/>
      <c r="GUA588" s="285"/>
      <c r="GUB588" s="285"/>
      <c r="GUC588" s="285"/>
      <c r="GUD588" s="285"/>
      <c r="GUE588" s="285"/>
      <c r="GUF588" s="285"/>
      <c r="GUG588" s="285"/>
      <c r="GUH588" s="285"/>
      <c r="GUI588" s="285"/>
      <c r="GUJ588" s="285"/>
      <c r="GUK588" s="285"/>
      <c r="GUL588" s="285"/>
      <c r="GUM588" s="285"/>
      <c r="GUN588" s="285"/>
      <c r="GUO588" s="285"/>
      <c r="GUP588" s="285"/>
      <c r="GUQ588" s="285"/>
      <c r="GUR588" s="285"/>
      <c r="GUS588" s="285"/>
      <c r="GUT588" s="285"/>
      <c r="GUU588" s="285"/>
      <c r="GUV588" s="285"/>
      <c r="GUW588" s="285"/>
      <c r="GUX588" s="285"/>
      <c r="GUY588" s="285"/>
      <c r="GUZ588" s="285"/>
      <c r="GVA588" s="285"/>
      <c r="GVB588" s="285"/>
      <c r="GVC588" s="285"/>
      <c r="GVD588" s="285"/>
      <c r="GVE588" s="285"/>
      <c r="GVF588" s="285"/>
      <c r="GVG588" s="285"/>
      <c r="GVH588" s="285"/>
      <c r="GVI588" s="285"/>
      <c r="GVJ588" s="285"/>
      <c r="GVK588" s="285"/>
      <c r="GVL588" s="285"/>
      <c r="GVM588" s="285"/>
      <c r="GVN588" s="285"/>
      <c r="GVO588" s="285"/>
      <c r="GVP588" s="285"/>
      <c r="GVQ588" s="285"/>
      <c r="GVR588" s="285"/>
      <c r="GVS588" s="285"/>
      <c r="GVT588" s="285"/>
      <c r="GVU588" s="285"/>
      <c r="GVV588" s="285"/>
      <c r="GVW588" s="285"/>
      <c r="GVX588" s="285"/>
      <c r="GVY588" s="285"/>
      <c r="GVZ588" s="285"/>
      <c r="GWA588" s="285"/>
      <c r="GWB588" s="285"/>
      <c r="GWC588" s="285"/>
      <c r="GWD588" s="285"/>
      <c r="GWE588" s="285"/>
      <c r="GWF588" s="285"/>
      <c r="GWG588" s="285"/>
      <c r="GWH588" s="285"/>
      <c r="GWI588" s="285"/>
      <c r="GWJ588" s="285"/>
      <c r="GWK588" s="285"/>
      <c r="GWL588" s="285"/>
      <c r="GWM588" s="285"/>
      <c r="GWN588" s="285"/>
      <c r="GWO588" s="285"/>
      <c r="GWP588" s="285"/>
      <c r="GWQ588" s="285"/>
      <c r="GWR588" s="285"/>
      <c r="GWS588" s="285"/>
      <c r="GWT588" s="285"/>
      <c r="GWU588" s="285"/>
      <c r="GWV588" s="285"/>
      <c r="GWW588" s="285"/>
      <c r="GWX588" s="285"/>
      <c r="GWY588" s="285"/>
      <c r="GWZ588" s="285"/>
      <c r="GXA588" s="285"/>
      <c r="GXB588" s="285"/>
      <c r="GXC588" s="285"/>
      <c r="GXD588" s="285"/>
      <c r="GXE588" s="285"/>
      <c r="GXF588" s="285"/>
      <c r="GXG588" s="285"/>
      <c r="GXH588" s="285"/>
      <c r="GXI588" s="285"/>
      <c r="GXJ588" s="285"/>
      <c r="GXK588" s="285"/>
      <c r="GXL588" s="285"/>
      <c r="GXM588" s="285"/>
      <c r="GXN588" s="285"/>
      <c r="GXO588" s="285"/>
      <c r="GXP588" s="285"/>
      <c r="GXQ588" s="285"/>
      <c r="GXR588" s="285"/>
      <c r="GXS588" s="285"/>
      <c r="GXT588" s="285"/>
      <c r="GXU588" s="285"/>
      <c r="GXV588" s="285"/>
      <c r="GXW588" s="285"/>
      <c r="GXX588" s="285"/>
      <c r="GXY588" s="285"/>
      <c r="GXZ588" s="285"/>
      <c r="GYA588" s="285"/>
      <c r="GYB588" s="285"/>
      <c r="GYC588" s="285"/>
      <c r="GYD588" s="285"/>
      <c r="GYE588" s="285"/>
      <c r="GYF588" s="285"/>
      <c r="GYG588" s="285"/>
      <c r="GYH588" s="285"/>
      <c r="GYI588" s="285"/>
      <c r="GYJ588" s="285"/>
      <c r="GYK588" s="285"/>
      <c r="GYL588" s="285"/>
      <c r="GYM588" s="285"/>
      <c r="GYN588" s="285"/>
      <c r="GYO588" s="285"/>
      <c r="GYP588" s="285"/>
      <c r="GYQ588" s="285"/>
      <c r="GYR588" s="285"/>
      <c r="GYS588" s="285"/>
      <c r="GYT588" s="285"/>
      <c r="GYU588" s="285"/>
      <c r="GYV588" s="285"/>
      <c r="GYW588" s="285"/>
      <c r="GYX588" s="285"/>
      <c r="GYY588" s="285"/>
      <c r="GYZ588" s="285"/>
      <c r="GZA588" s="285"/>
      <c r="GZB588" s="285"/>
      <c r="GZC588" s="285"/>
      <c r="GZD588" s="285"/>
      <c r="GZE588" s="285"/>
      <c r="GZF588" s="285"/>
      <c r="GZG588" s="285"/>
      <c r="GZH588" s="285"/>
      <c r="GZI588" s="285"/>
      <c r="GZJ588" s="285"/>
      <c r="GZK588" s="285"/>
      <c r="GZL588" s="285"/>
      <c r="GZM588" s="285"/>
      <c r="GZN588" s="285"/>
      <c r="GZO588" s="285"/>
      <c r="GZP588" s="285"/>
      <c r="GZQ588" s="285"/>
      <c r="GZR588" s="285"/>
      <c r="GZS588" s="285"/>
      <c r="GZT588" s="285"/>
      <c r="GZU588" s="285"/>
      <c r="GZV588" s="285"/>
      <c r="GZW588" s="285"/>
      <c r="GZX588" s="285"/>
      <c r="GZY588" s="285"/>
      <c r="GZZ588" s="285"/>
      <c r="HAA588" s="285"/>
      <c r="HAB588" s="285"/>
      <c r="HAC588" s="285"/>
      <c r="HAD588" s="285"/>
      <c r="HAE588" s="285"/>
      <c r="HAF588" s="285"/>
      <c r="HAG588" s="285"/>
      <c r="HAH588" s="285"/>
      <c r="HAI588" s="285"/>
      <c r="HAJ588" s="285"/>
      <c r="HAK588" s="285"/>
      <c r="HAL588" s="285"/>
      <c r="HAM588" s="285"/>
      <c r="HAN588" s="285"/>
      <c r="HAO588" s="285"/>
      <c r="HAP588" s="285"/>
      <c r="HAQ588" s="285"/>
      <c r="HAR588" s="285"/>
      <c r="HAS588" s="285"/>
      <c r="HAT588" s="285"/>
      <c r="HAU588" s="285"/>
      <c r="HAV588" s="285"/>
      <c r="HAW588" s="285"/>
      <c r="HAX588" s="285"/>
      <c r="HAY588" s="285"/>
      <c r="HAZ588" s="285"/>
      <c r="HBA588" s="285"/>
      <c r="HBB588" s="285"/>
      <c r="HBC588" s="285"/>
      <c r="HBD588" s="285"/>
      <c r="HBE588" s="285"/>
      <c r="HBF588" s="285"/>
      <c r="HBG588" s="285"/>
      <c r="HBH588" s="285"/>
      <c r="HBI588" s="285"/>
      <c r="HBJ588" s="285"/>
      <c r="HBK588" s="285"/>
      <c r="HBL588" s="285"/>
      <c r="HBM588" s="285"/>
      <c r="HBN588" s="285"/>
      <c r="HBO588" s="285"/>
      <c r="HBP588" s="285"/>
      <c r="HBQ588" s="285"/>
      <c r="HBR588" s="285"/>
      <c r="HBS588" s="285"/>
      <c r="HBT588" s="285"/>
      <c r="HBU588" s="285"/>
      <c r="HBV588" s="285"/>
      <c r="HBW588" s="285"/>
      <c r="HBX588" s="285"/>
      <c r="HBY588" s="285"/>
      <c r="HBZ588" s="285"/>
      <c r="HCA588" s="285"/>
      <c r="HCB588" s="285"/>
      <c r="HCC588" s="285"/>
      <c r="HCD588" s="285"/>
      <c r="HCE588" s="285"/>
      <c r="HCF588" s="285"/>
      <c r="HCG588" s="285"/>
      <c r="HCH588" s="285"/>
      <c r="HCI588" s="285"/>
      <c r="HCJ588" s="285"/>
      <c r="HCK588" s="285"/>
      <c r="HCL588" s="285"/>
      <c r="HCM588" s="285"/>
      <c r="HCN588" s="285"/>
      <c r="HCO588" s="285"/>
      <c r="HCP588" s="285"/>
      <c r="HCQ588" s="285"/>
      <c r="HCR588" s="285"/>
      <c r="HCS588" s="285"/>
      <c r="HCT588" s="285"/>
      <c r="HCU588" s="285"/>
      <c r="HCV588" s="285"/>
      <c r="HCW588" s="285"/>
      <c r="HCX588" s="285"/>
      <c r="HCY588" s="285"/>
      <c r="HCZ588" s="285"/>
      <c r="HDA588" s="285"/>
      <c r="HDB588" s="285"/>
      <c r="HDC588" s="285"/>
      <c r="HDD588" s="285"/>
      <c r="HDE588" s="285"/>
      <c r="HDF588" s="285"/>
      <c r="HDG588" s="285"/>
      <c r="HDH588" s="285"/>
      <c r="HDI588" s="285"/>
      <c r="HDJ588" s="285"/>
      <c r="HDK588" s="285"/>
      <c r="HDL588" s="285"/>
      <c r="HDM588" s="285"/>
      <c r="HDN588" s="285"/>
      <c r="HDO588" s="285"/>
      <c r="HDP588" s="285"/>
      <c r="HDQ588" s="285"/>
      <c r="HDR588" s="285"/>
      <c r="HDS588" s="285"/>
      <c r="HDT588" s="285"/>
      <c r="HDU588" s="285"/>
      <c r="HDV588" s="285"/>
      <c r="HDW588" s="285"/>
      <c r="HDX588" s="285"/>
      <c r="HDY588" s="285"/>
      <c r="HDZ588" s="285"/>
      <c r="HEA588" s="285"/>
      <c r="HEB588" s="285"/>
      <c r="HEC588" s="285"/>
      <c r="HED588" s="285"/>
      <c r="HEE588" s="285"/>
      <c r="HEF588" s="285"/>
      <c r="HEG588" s="285"/>
      <c r="HEH588" s="285"/>
      <c r="HEI588" s="285"/>
      <c r="HEJ588" s="285"/>
      <c r="HEK588" s="285"/>
      <c r="HEL588" s="285"/>
      <c r="HEM588" s="285"/>
      <c r="HEN588" s="285"/>
      <c r="HEO588" s="285"/>
      <c r="HEP588" s="285"/>
      <c r="HEQ588" s="285"/>
      <c r="HER588" s="285"/>
      <c r="HES588" s="285"/>
      <c r="HET588" s="285"/>
      <c r="HEU588" s="285"/>
      <c r="HEV588" s="285"/>
      <c r="HEW588" s="285"/>
      <c r="HEX588" s="285"/>
      <c r="HEY588" s="285"/>
      <c r="HEZ588" s="285"/>
      <c r="HFA588" s="285"/>
      <c r="HFB588" s="285"/>
      <c r="HFC588" s="285"/>
      <c r="HFD588" s="285"/>
      <c r="HFE588" s="285"/>
      <c r="HFF588" s="285"/>
      <c r="HFG588" s="285"/>
      <c r="HFH588" s="285"/>
      <c r="HFI588" s="285"/>
      <c r="HFJ588" s="285"/>
      <c r="HFK588" s="285"/>
      <c r="HFL588" s="285"/>
      <c r="HFM588" s="285"/>
      <c r="HFN588" s="285"/>
      <c r="HFO588" s="285"/>
      <c r="HFP588" s="285"/>
      <c r="HFQ588" s="285"/>
      <c r="HFR588" s="285"/>
      <c r="HFS588" s="285"/>
      <c r="HFT588" s="285"/>
      <c r="HFU588" s="285"/>
      <c r="HFV588" s="285"/>
      <c r="HFW588" s="285"/>
      <c r="HFX588" s="285"/>
      <c r="HFY588" s="285"/>
      <c r="HFZ588" s="285"/>
      <c r="HGA588" s="285"/>
      <c r="HGB588" s="285"/>
      <c r="HGC588" s="285"/>
      <c r="HGD588" s="285"/>
      <c r="HGE588" s="285"/>
      <c r="HGF588" s="285"/>
      <c r="HGG588" s="285"/>
      <c r="HGH588" s="285"/>
      <c r="HGI588" s="285"/>
      <c r="HGJ588" s="285"/>
      <c r="HGK588" s="285"/>
      <c r="HGL588" s="285"/>
      <c r="HGM588" s="285"/>
      <c r="HGN588" s="285"/>
      <c r="HGO588" s="285"/>
      <c r="HGP588" s="285"/>
      <c r="HGQ588" s="285"/>
      <c r="HGR588" s="285"/>
      <c r="HGS588" s="285"/>
      <c r="HGT588" s="285"/>
      <c r="HGU588" s="285"/>
      <c r="HGV588" s="285"/>
      <c r="HGW588" s="285"/>
      <c r="HGX588" s="285"/>
      <c r="HGY588" s="285"/>
      <c r="HGZ588" s="285"/>
      <c r="HHA588" s="285"/>
      <c r="HHB588" s="285"/>
      <c r="HHC588" s="285"/>
      <c r="HHD588" s="285"/>
      <c r="HHE588" s="285"/>
      <c r="HHF588" s="285"/>
      <c r="HHG588" s="285"/>
      <c r="HHH588" s="285"/>
      <c r="HHI588" s="285"/>
      <c r="HHJ588" s="285"/>
      <c r="HHK588" s="285"/>
      <c r="HHL588" s="285"/>
      <c r="HHM588" s="285"/>
      <c r="HHN588" s="285"/>
      <c r="HHO588" s="285"/>
      <c r="HHP588" s="285"/>
      <c r="HHQ588" s="285"/>
      <c r="HHR588" s="285"/>
      <c r="HHS588" s="285"/>
      <c r="HHT588" s="285"/>
      <c r="HHU588" s="285"/>
      <c r="HHV588" s="285"/>
      <c r="HHW588" s="285"/>
      <c r="HHX588" s="285"/>
      <c r="HHY588" s="285"/>
      <c r="HHZ588" s="285"/>
      <c r="HIA588" s="285"/>
      <c r="HIB588" s="285"/>
      <c r="HIC588" s="285"/>
      <c r="HID588" s="285"/>
      <c r="HIE588" s="285"/>
      <c r="HIF588" s="285"/>
      <c r="HIG588" s="285"/>
      <c r="HIH588" s="285"/>
      <c r="HII588" s="285"/>
      <c r="HIJ588" s="285"/>
      <c r="HIK588" s="285"/>
      <c r="HIL588" s="285"/>
      <c r="HIM588" s="285"/>
      <c r="HIN588" s="285"/>
      <c r="HIO588" s="285"/>
      <c r="HIP588" s="285"/>
      <c r="HIQ588" s="285"/>
      <c r="HIR588" s="285"/>
      <c r="HIS588" s="285"/>
      <c r="HIT588" s="285"/>
      <c r="HIU588" s="285"/>
      <c r="HIV588" s="285"/>
      <c r="HIW588" s="285"/>
      <c r="HIX588" s="285"/>
      <c r="HIY588" s="285"/>
      <c r="HIZ588" s="285"/>
      <c r="HJA588" s="285"/>
      <c r="HJB588" s="285"/>
      <c r="HJC588" s="285"/>
      <c r="HJD588" s="285"/>
      <c r="HJE588" s="285"/>
      <c r="HJF588" s="285"/>
      <c r="HJG588" s="285"/>
      <c r="HJH588" s="285"/>
      <c r="HJI588" s="285"/>
      <c r="HJJ588" s="285"/>
      <c r="HJK588" s="285"/>
      <c r="HJL588" s="285"/>
      <c r="HJM588" s="285"/>
      <c r="HJN588" s="285"/>
      <c r="HJO588" s="285"/>
      <c r="HJP588" s="285"/>
      <c r="HJQ588" s="285"/>
      <c r="HJR588" s="285"/>
      <c r="HJS588" s="285"/>
      <c r="HJT588" s="285"/>
      <c r="HJU588" s="285"/>
      <c r="HJV588" s="285"/>
      <c r="HJW588" s="285"/>
      <c r="HJX588" s="285"/>
      <c r="HJY588" s="285"/>
      <c r="HJZ588" s="285"/>
      <c r="HKA588" s="285"/>
      <c r="HKB588" s="285"/>
      <c r="HKC588" s="285"/>
      <c r="HKD588" s="285"/>
      <c r="HKE588" s="285"/>
      <c r="HKF588" s="285"/>
      <c r="HKG588" s="285"/>
      <c r="HKH588" s="285"/>
      <c r="HKI588" s="285"/>
      <c r="HKJ588" s="285"/>
      <c r="HKK588" s="285"/>
      <c r="HKL588" s="285"/>
      <c r="HKM588" s="285"/>
      <c r="HKN588" s="285"/>
      <c r="HKO588" s="285"/>
      <c r="HKP588" s="285"/>
      <c r="HKQ588" s="285"/>
      <c r="HKR588" s="285"/>
      <c r="HKS588" s="285"/>
      <c r="HKT588" s="285"/>
      <c r="HKU588" s="285"/>
      <c r="HKV588" s="285"/>
      <c r="HKW588" s="285"/>
      <c r="HKX588" s="285"/>
      <c r="HKY588" s="285"/>
      <c r="HKZ588" s="285"/>
      <c r="HLA588" s="285"/>
      <c r="HLB588" s="285"/>
      <c r="HLC588" s="285"/>
      <c r="HLD588" s="285"/>
      <c r="HLE588" s="285"/>
      <c r="HLF588" s="285"/>
      <c r="HLG588" s="285"/>
      <c r="HLH588" s="285"/>
      <c r="HLI588" s="285"/>
      <c r="HLJ588" s="285"/>
      <c r="HLK588" s="285"/>
      <c r="HLL588" s="285"/>
      <c r="HLM588" s="285"/>
      <c r="HLN588" s="285"/>
      <c r="HLO588" s="285"/>
      <c r="HLP588" s="285"/>
      <c r="HLQ588" s="285"/>
      <c r="HLR588" s="285"/>
      <c r="HLS588" s="285"/>
      <c r="HLT588" s="285"/>
      <c r="HLU588" s="285"/>
      <c r="HLV588" s="285"/>
      <c r="HLW588" s="285"/>
      <c r="HLX588" s="285"/>
      <c r="HLY588" s="285"/>
      <c r="HLZ588" s="285"/>
      <c r="HMA588" s="285"/>
      <c r="HMB588" s="285"/>
      <c r="HMC588" s="285"/>
      <c r="HMD588" s="285"/>
      <c r="HME588" s="285"/>
      <c r="HMF588" s="285"/>
      <c r="HMG588" s="285"/>
      <c r="HMH588" s="285"/>
      <c r="HMI588" s="285"/>
      <c r="HMJ588" s="285"/>
      <c r="HMK588" s="285"/>
      <c r="HML588" s="285"/>
      <c r="HMM588" s="285"/>
      <c r="HMN588" s="285"/>
      <c r="HMO588" s="285"/>
      <c r="HMP588" s="285"/>
      <c r="HMQ588" s="285"/>
      <c r="HMR588" s="285"/>
      <c r="HMS588" s="285"/>
      <c r="HMT588" s="285"/>
      <c r="HMU588" s="285"/>
      <c r="HMV588" s="285"/>
      <c r="HMW588" s="285"/>
      <c r="HMX588" s="285"/>
      <c r="HMY588" s="285"/>
      <c r="HMZ588" s="285"/>
      <c r="HNA588" s="285"/>
      <c r="HNB588" s="285"/>
      <c r="HNC588" s="285"/>
      <c r="HND588" s="285"/>
      <c r="HNE588" s="285"/>
      <c r="HNF588" s="285"/>
      <c r="HNG588" s="285"/>
      <c r="HNH588" s="285"/>
      <c r="HNI588" s="285"/>
      <c r="HNJ588" s="285"/>
      <c r="HNK588" s="285"/>
      <c r="HNL588" s="285"/>
      <c r="HNM588" s="285"/>
      <c r="HNN588" s="285"/>
      <c r="HNO588" s="285"/>
      <c r="HNP588" s="285"/>
      <c r="HNQ588" s="285"/>
      <c r="HNR588" s="285"/>
      <c r="HNS588" s="285"/>
      <c r="HNT588" s="285"/>
      <c r="HNU588" s="285"/>
      <c r="HNV588" s="285"/>
      <c r="HNW588" s="285"/>
      <c r="HNX588" s="285"/>
      <c r="HNY588" s="285"/>
      <c r="HNZ588" s="285"/>
      <c r="HOA588" s="285"/>
      <c r="HOB588" s="285"/>
      <c r="HOC588" s="285"/>
      <c r="HOD588" s="285"/>
      <c r="HOE588" s="285"/>
      <c r="HOF588" s="285"/>
      <c r="HOG588" s="285"/>
      <c r="HOH588" s="285"/>
      <c r="HOI588" s="285"/>
      <c r="HOJ588" s="285"/>
      <c r="HOK588" s="285"/>
      <c r="HOL588" s="285"/>
      <c r="HOM588" s="285"/>
      <c r="HON588" s="285"/>
      <c r="HOO588" s="285"/>
      <c r="HOP588" s="285"/>
      <c r="HOQ588" s="285"/>
      <c r="HOR588" s="285"/>
      <c r="HOS588" s="285"/>
      <c r="HOT588" s="285"/>
      <c r="HOU588" s="285"/>
      <c r="HOV588" s="285"/>
      <c r="HOW588" s="285"/>
      <c r="HOX588" s="285"/>
      <c r="HOY588" s="285"/>
      <c r="HOZ588" s="285"/>
      <c r="HPA588" s="285"/>
      <c r="HPB588" s="285"/>
      <c r="HPC588" s="285"/>
      <c r="HPD588" s="285"/>
      <c r="HPE588" s="285"/>
      <c r="HPF588" s="285"/>
      <c r="HPG588" s="285"/>
      <c r="HPH588" s="285"/>
      <c r="HPI588" s="285"/>
      <c r="HPJ588" s="285"/>
      <c r="HPK588" s="285"/>
      <c r="HPL588" s="285"/>
      <c r="HPM588" s="285"/>
      <c r="HPN588" s="285"/>
      <c r="HPO588" s="285"/>
      <c r="HPP588" s="285"/>
      <c r="HPQ588" s="285"/>
      <c r="HPR588" s="285"/>
      <c r="HPS588" s="285"/>
      <c r="HPT588" s="285"/>
      <c r="HPU588" s="285"/>
      <c r="HPV588" s="285"/>
      <c r="HPW588" s="285"/>
      <c r="HPX588" s="285"/>
      <c r="HPY588" s="285"/>
      <c r="HPZ588" s="285"/>
      <c r="HQA588" s="285"/>
      <c r="HQB588" s="285"/>
      <c r="HQC588" s="285"/>
      <c r="HQD588" s="285"/>
      <c r="HQE588" s="285"/>
      <c r="HQF588" s="285"/>
      <c r="HQG588" s="285"/>
      <c r="HQH588" s="285"/>
      <c r="HQI588" s="285"/>
      <c r="HQJ588" s="285"/>
      <c r="HQK588" s="285"/>
      <c r="HQL588" s="285"/>
      <c r="HQM588" s="285"/>
      <c r="HQN588" s="285"/>
      <c r="HQO588" s="285"/>
      <c r="HQP588" s="285"/>
      <c r="HQQ588" s="285"/>
      <c r="HQR588" s="285"/>
      <c r="HQS588" s="285"/>
      <c r="HQT588" s="285"/>
      <c r="HQU588" s="285"/>
      <c r="HQV588" s="285"/>
      <c r="HQW588" s="285"/>
      <c r="HQX588" s="285"/>
      <c r="HQY588" s="285"/>
      <c r="HQZ588" s="285"/>
      <c r="HRA588" s="285"/>
      <c r="HRB588" s="285"/>
      <c r="HRC588" s="285"/>
      <c r="HRD588" s="285"/>
      <c r="HRE588" s="285"/>
      <c r="HRF588" s="285"/>
      <c r="HRG588" s="285"/>
      <c r="HRH588" s="285"/>
      <c r="HRI588" s="285"/>
      <c r="HRJ588" s="285"/>
      <c r="HRK588" s="285"/>
      <c r="HRL588" s="285"/>
      <c r="HRM588" s="285"/>
      <c r="HRN588" s="285"/>
      <c r="HRO588" s="285"/>
      <c r="HRP588" s="285"/>
      <c r="HRQ588" s="285"/>
      <c r="HRR588" s="285"/>
      <c r="HRS588" s="285"/>
      <c r="HRT588" s="285"/>
      <c r="HRU588" s="285"/>
      <c r="HRV588" s="285"/>
      <c r="HRW588" s="285"/>
      <c r="HRX588" s="285"/>
      <c r="HRY588" s="285"/>
      <c r="HRZ588" s="285"/>
      <c r="HSA588" s="285"/>
      <c r="HSB588" s="285"/>
      <c r="HSC588" s="285"/>
      <c r="HSD588" s="285"/>
      <c r="HSE588" s="285"/>
      <c r="HSF588" s="285"/>
      <c r="HSG588" s="285"/>
      <c r="HSH588" s="285"/>
      <c r="HSI588" s="285"/>
      <c r="HSJ588" s="285"/>
      <c r="HSK588" s="285"/>
      <c r="HSL588" s="285"/>
      <c r="HSM588" s="285"/>
      <c r="HSN588" s="285"/>
      <c r="HSO588" s="285"/>
      <c r="HSP588" s="285"/>
      <c r="HSQ588" s="285"/>
      <c r="HSR588" s="285"/>
      <c r="HSS588" s="285"/>
      <c r="HST588" s="285"/>
      <c r="HSU588" s="285"/>
      <c r="HSV588" s="285"/>
      <c r="HSW588" s="285"/>
      <c r="HSX588" s="285"/>
      <c r="HSY588" s="285"/>
      <c r="HSZ588" s="285"/>
      <c r="HTA588" s="285"/>
      <c r="HTB588" s="285"/>
      <c r="HTC588" s="285"/>
      <c r="HTD588" s="285"/>
      <c r="HTE588" s="285"/>
      <c r="HTF588" s="285"/>
      <c r="HTG588" s="285"/>
      <c r="HTH588" s="285"/>
      <c r="HTI588" s="285"/>
      <c r="HTJ588" s="285"/>
      <c r="HTK588" s="285"/>
      <c r="HTL588" s="285"/>
      <c r="HTM588" s="285"/>
      <c r="HTN588" s="285"/>
      <c r="HTO588" s="285"/>
      <c r="HTP588" s="285"/>
      <c r="HTQ588" s="285"/>
      <c r="HTR588" s="285"/>
      <c r="HTS588" s="285"/>
      <c r="HTT588" s="285"/>
      <c r="HTU588" s="285"/>
      <c r="HTV588" s="285"/>
      <c r="HTW588" s="285"/>
      <c r="HTX588" s="285"/>
      <c r="HTY588" s="285"/>
      <c r="HTZ588" s="285"/>
      <c r="HUA588" s="285"/>
      <c r="HUB588" s="285"/>
      <c r="HUC588" s="285"/>
      <c r="HUD588" s="285"/>
      <c r="HUE588" s="285"/>
      <c r="HUF588" s="285"/>
      <c r="HUG588" s="285"/>
      <c r="HUH588" s="285"/>
      <c r="HUI588" s="285"/>
      <c r="HUJ588" s="285"/>
      <c r="HUK588" s="285"/>
      <c r="HUL588" s="285"/>
      <c r="HUM588" s="285"/>
      <c r="HUN588" s="285"/>
      <c r="HUO588" s="285"/>
      <c r="HUP588" s="285"/>
      <c r="HUQ588" s="285"/>
      <c r="HUR588" s="285"/>
      <c r="HUS588" s="285"/>
      <c r="HUT588" s="285"/>
      <c r="HUU588" s="285"/>
      <c r="HUV588" s="285"/>
      <c r="HUW588" s="285"/>
      <c r="HUX588" s="285"/>
      <c r="HUY588" s="285"/>
      <c r="HUZ588" s="285"/>
      <c r="HVA588" s="285"/>
      <c r="HVB588" s="285"/>
      <c r="HVC588" s="285"/>
      <c r="HVD588" s="285"/>
      <c r="HVE588" s="285"/>
      <c r="HVF588" s="285"/>
      <c r="HVG588" s="285"/>
      <c r="HVH588" s="285"/>
      <c r="HVI588" s="285"/>
      <c r="HVJ588" s="285"/>
      <c r="HVK588" s="285"/>
      <c r="HVL588" s="285"/>
      <c r="HVM588" s="285"/>
      <c r="HVN588" s="285"/>
      <c r="HVO588" s="285"/>
      <c r="HVP588" s="285"/>
      <c r="HVQ588" s="285"/>
      <c r="HVR588" s="285"/>
      <c r="HVS588" s="285"/>
      <c r="HVT588" s="285"/>
      <c r="HVU588" s="285"/>
      <c r="HVV588" s="285"/>
      <c r="HVW588" s="285"/>
      <c r="HVX588" s="285"/>
      <c r="HVY588" s="285"/>
      <c r="HVZ588" s="285"/>
      <c r="HWA588" s="285"/>
      <c r="HWB588" s="285"/>
      <c r="HWC588" s="285"/>
      <c r="HWD588" s="285"/>
      <c r="HWE588" s="285"/>
      <c r="HWF588" s="285"/>
      <c r="HWG588" s="285"/>
      <c r="HWH588" s="285"/>
      <c r="HWI588" s="285"/>
      <c r="HWJ588" s="285"/>
      <c r="HWK588" s="285"/>
      <c r="HWL588" s="285"/>
      <c r="HWM588" s="285"/>
      <c r="HWN588" s="285"/>
      <c r="HWO588" s="285"/>
      <c r="HWP588" s="285"/>
      <c r="HWQ588" s="285"/>
      <c r="HWR588" s="285"/>
      <c r="HWS588" s="285"/>
      <c r="HWT588" s="285"/>
      <c r="HWU588" s="285"/>
      <c r="HWV588" s="285"/>
      <c r="HWW588" s="285"/>
      <c r="HWX588" s="285"/>
      <c r="HWY588" s="285"/>
      <c r="HWZ588" s="285"/>
      <c r="HXA588" s="285"/>
      <c r="HXB588" s="285"/>
      <c r="HXC588" s="285"/>
      <c r="HXD588" s="285"/>
      <c r="HXE588" s="285"/>
      <c r="HXF588" s="285"/>
      <c r="HXG588" s="285"/>
      <c r="HXH588" s="285"/>
      <c r="HXI588" s="285"/>
      <c r="HXJ588" s="285"/>
      <c r="HXK588" s="285"/>
      <c r="HXL588" s="285"/>
      <c r="HXM588" s="285"/>
      <c r="HXN588" s="285"/>
      <c r="HXO588" s="285"/>
      <c r="HXP588" s="285"/>
      <c r="HXQ588" s="285"/>
      <c r="HXR588" s="285"/>
      <c r="HXS588" s="285"/>
      <c r="HXT588" s="285"/>
      <c r="HXU588" s="285"/>
      <c r="HXV588" s="285"/>
      <c r="HXW588" s="285"/>
      <c r="HXX588" s="285"/>
      <c r="HXY588" s="285"/>
      <c r="HXZ588" s="285"/>
      <c r="HYA588" s="285"/>
      <c r="HYB588" s="285"/>
      <c r="HYC588" s="285"/>
      <c r="HYD588" s="285"/>
      <c r="HYE588" s="285"/>
      <c r="HYF588" s="285"/>
      <c r="HYG588" s="285"/>
      <c r="HYH588" s="285"/>
      <c r="HYI588" s="285"/>
      <c r="HYJ588" s="285"/>
      <c r="HYK588" s="285"/>
      <c r="HYL588" s="285"/>
      <c r="HYM588" s="285"/>
      <c r="HYN588" s="285"/>
      <c r="HYO588" s="285"/>
      <c r="HYP588" s="285"/>
      <c r="HYQ588" s="285"/>
      <c r="HYR588" s="285"/>
      <c r="HYS588" s="285"/>
      <c r="HYT588" s="285"/>
      <c r="HYU588" s="285"/>
      <c r="HYV588" s="285"/>
      <c r="HYW588" s="285"/>
      <c r="HYX588" s="285"/>
      <c r="HYY588" s="285"/>
      <c r="HYZ588" s="285"/>
      <c r="HZA588" s="285"/>
      <c r="HZB588" s="285"/>
      <c r="HZC588" s="285"/>
      <c r="HZD588" s="285"/>
      <c r="HZE588" s="285"/>
      <c r="HZF588" s="285"/>
      <c r="HZG588" s="285"/>
      <c r="HZH588" s="285"/>
      <c r="HZI588" s="285"/>
      <c r="HZJ588" s="285"/>
      <c r="HZK588" s="285"/>
      <c r="HZL588" s="285"/>
      <c r="HZM588" s="285"/>
      <c r="HZN588" s="285"/>
      <c r="HZO588" s="285"/>
      <c r="HZP588" s="285"/>
      <c r="HZQ588" s="285"/>
      <c r="HZR588" s="285"/>
      <c r="HZS588" s="285"/>
      <c r="HZT588" s="285"/>
      <c r="HZU588" s="285"/>
      <c r="HZV588" s="285"/>
      <c r="HZW588" s="285"/>
      <c r="HZX588" s="285"/>
      <c r="HZY588" s="285"/>
      <c r="HZZ588" s="285"/>
      <c r="IAA588" s="285"/>
      <c r="IAB588" s="285"/>
      <c r="IAC588" s="285"/>
      <c r="IAD588" s="285"/>
      <c r="IAE588" s="285"/>
      <c r="IAF588" s="285"/>
      <c r="IAG588" s="285"/>
      <c r="IAH588" s="285"/>
      <c r="IAI588" s="285"/>
      <c r="IAJ588" s="285"/>
      <c r="IAK588" s="285"/>
      <c r="IAL588" s="285"/>
      <c r="IAM588" s="285"/>
      <c r="IAN588" s="285"/>
      <c r="IAO588" s="285"/>
      <c r="IAP588" s="285"/>
      <c r="IAQ588" s="285"/>
      <c r="IAR588" s="285"/>
      <c r="IAS588" s="285"/>
      <c r="IAT588" s="285"/>
      <c r="IAU588" s="285"/>
      <c r="IAV588" s="285"/>
      <c r="IAW588" s="285"/>
      <c r="IAX588" s="285"/>
      <c r="IAY588" s="285"/>
      <c r="IAZ588" s="285"/>
      <c r="IBA588" s="285"/>
      <c r="IBB588" s="285"/>
      <c r="IBC588" s="285"/>
      <c r="IBD588" s="285"/>
      <c r="IBE588" s="285"/>
      <c r="IBF588" s="285"/>
      <c r="IBG588" s="285"/>
      <c r="IBH588" s="285"/>
      <c r="IBI588" s="285"/>
      <c r="IBJ588" s="285"/>
      <c r="IBK588" s="285"/>
      <c r="IBL588" s="285"/>
      <c r="IBM588" s="285"/>
      <c r="IBN588" s="285"/>
      <c r="IBO588" s="285"/>
      <c r="IBP588" s="285"/>
      <c r="IBQ588" s="285"/>
      <c r="IBR588" s="285"/>
      <c r="IBS588" s="285"/>
      <c r="IBT588" s="285"/>
      <c r="IBU588" s="285"/>
      <c r="IBV588" s="285"/>
      <c r="IBW588" s="285"/>
      <c r="IBX588" s="285"/>
      <c r="IBY588" s="285"/>
      <c r="IBZ588" s="285"/>
      <c r="ICA588" s="285"/>
      <c r="ICB588" s="285"/>
      <c r="ICC588" s="285"/>
      <c r="ICD588" s="285"/>
      <c r="ICE588" s="285"/>
      <c r="ICF588" s="285"/>
      <c r="ICG588" s="285"/>
      <c r="ICH588" s="285"/>
      <c r="ICI588" s="285"/>
      <c r="ICJ588" s="285"/>
      <c r="ICK588" s="285"/>
      <c r="ICL588" s="285"/>
      <c r="ICM588" s="285"/>
      <c r="ICN588" s="285"/>
      <c r="ICO588" s="285"/>
      <c r="ICP588" s="285"/>
      <c r="ICQ588" s="285"/>
      <c r="ICR588" s="285"/>
      <c r="ICS588" s="285"/>
      <c r="ICT588" s="285"/>
      <c r="ICU588" s="285"/>
      <c r="ICV588" s="285"/>
      <c r="ICW588" s="285"/>
      <c r="ICX588" s="285"/>
      <c r="ICY588" s="285"/>
      <c r="ICZ588" s="285"/>
      <c r="IDA588" s="285"/>
      <c r="IDB588" s="285"/>
      <c r="IDC588" s="285"/>
      <c r="IDD588" s="285"/>
      <c r="IDE588" s="285"/>
      <c r="IDF588" s="285"/>
      <c r="IDG588" s="285"/>
      <c r="IDH588" s="285"/>
      <c r="IDI588" s="285"/>
      <c r="IDJ588" s="285"/>
      <c r="IDK588" s="285"/>
      <c r="IDL588" s="285"/>
      <c r="IDM588" s="285"/>
      <c r="IDN588" s="285"/>
      <c r="IDO588" s="285"/>
      <c r="IDP588" s="285"/>
      <c r="IDQ588" s="285"/>
      <c r="IDR588" s="285"/>
      <c r="IDS588" s="285"/>
      <c r="IDT588" s="285"/>
      <c r="IDU588" s="285"/>
      <c r="IDV588" s="285"/>
      <c r="IDW588" s="285"/>
      <c r="IDX588" s="285"/>
      <c r="IDY588" s="285"/>
      <c r="IDZ588" s="285"/>
      <c r="IEA588" s="285"/>
      <c r="IEB588" s="285"/>
      <c r="IEC588" s="285"/>
      <c r="IED588" s="285"/>
      <c r="IEE588" s="285"/>
      <c r="IEF588" s="285"/>
      <c r="IEG588" s="285"/>
      <c r="IEH588" s="285"/>
      <c r="IEI588" s="285"/>
      <c r="IEJ588" s="285"/>
      <c r="IEK588" s="285"/>
      <c r="IEL588" s="285"/>
      <c r="IEM588" s="285"/>
      <c r="IEN588" s="285"/>
      <c r="IEO588" s="285"/>
      <c r="IEP588" s="285"/>
      <c r="IEQ588" s="285"/>
      <c r="IER588" s="285"/>
      <c r="IES588" s="285"/>
      <c r="IET588" s="285"/>
      <c r="IEU588" s="285"/>
      <c r="IEV588" s="285"/>
      <c r="IEW588" s="285"/>
      <c r="IEX588" s="285"/>
      <c r="IEY588" s="285"/>
      <c r="IEZ588" s="285"/>
      <c r="IFA588" s="285"/>
      <c r="IFB588" s="285"/>
      <c r="IFC588" s="285"/>
      <c r="IFD588" s="285"/>
      <c r="IFE588" s="285"/>
      <c r="IFF588" s="285"/>
      <c r="IFG588" s="285"/>
      <c r="IFH588" s="285"/>
      <c r="IFI588" s="285"/>
      <c r="IFJ588" s="285"/>
      <c r="IFK588" s="285"/>
      <c r="IFL588" s="285"/>
      <c r="IFM588" s="285"/>
      <c r="IFN588" s="285"/>
      <c r="IFO588" s="285"/>
      <c r="IFP588" s="285"/>
      <c r="IFQ588" s="285"/>
      <c r="IFR588" s="285"/>
      <c r="IFS588" s="285"/>
      <c r="IFT588" s="285"/>
      <c r="IFU588" s="285"/>
      <c r="IFV588" s="285"/>
      <c r="IFW588" s="285"/>
      <c r="IFX588" s="285"/>
      <c r="IFY588" s="285"/>
      <c r="IFZ588" s="285"/>
      <c r="IGA588" s="285"/>
      <c r="IGB588" s="285"/>
      <c r="IGC588" s="285"/>
      <c r="IGD588" s="285"/>
      <c r="IGE588" s="285"/>
      <c r="IGF588" s="285"/>
      <c r="IGG588" s="285"/>
      <c r="IGH588" s="285"/>
      <c r="IGI588" s="285"/>
      <c r="IGJ588" s="285"/>
      <c r="IGK588" s="285"/>
      <c r="IGL588" s="285"/>
      <c r="IGM588" s="285"/>
      <c r="IGN588" s="285"/>
      <c r="IGO588" s="285"/>
      <c r="IGP588" s="285"/>
      <c r="IGQ588" s="285"/>
      <c r="IGR588" s="285"/>
      <c r="IGS588" s="285"/>
      <c r="IGT588" s="285"/>
      <c r="IGU588" s="285"/>
      <c r="IGV588" s="285"/>
      <c r="IGW588" s="285"/>
      <c r="IGX588" s="285"/>
      <c r="IGY588" s="285"/>
      <c r="IGZ588" s="285"/>
      <c r="IHA588" s="285"/>
      <c r="IHB588" s="285"/>
      <c r="IHC588" s="285"/>
      <c r="IHD588" s="285"/>
      <c r="IHE588" s="285"/>
      <c r="IHF588" s="285"/>
      <c r="IHG588" s="285"/>
      <c r="IHH588" s="285"/>
      <c r="IHI588" s="285"/>
      <c r="IHJ588" s="285"/>
      <c r="IHK588" s="285"/>
      <c r="IHL588" s="285"/>
      <c r="IHM588" s="285"/>
      <c r="IHN588" s="285"/>
      <c r="IHO588" s="285"/>
      <c r="IHP588" s="285"/>
      <c r="IHQ588" s="285"/>
      <c r="IHR588" s="285"/>
      <c r="IHS588" s="285"/>
      <c r="IHT588" s="285"/>
      <c r="IHU588" s="285"/>
      <c r="IHV588" s="285"/>
      <c r="IHW588" s="285"/>
      <c r="IHX588" s="285"/>
      <c r="IHY588" s="285"/>
      <c r="IHZ588" s="285"/>
      <c r="IIA588" s="285"/>
      <c r="IIB588" s="285"/>
      <c r="IIC588" s="285"/>
      <c r="IID588" s="285"/>
      <c r="IIE588" s="285"/>
      <c r="IIF588" s="285"/>
      <c r="IIG588" s="285"/>
      <c r="IIH588" s="285"/>
      <c r="III588" s="285"/>
      <c r="IIJ588" s="285"/>
      <c r="IIK588" s="285"/>
      <c r="IIL588" s="285"/>
      <c r="IIM588" s="285"/>
      <c r="IIN588" s="285"/>
      <c r="IIO588" s="285"/>
      <c r="IIP588" s="285"/>
      <c r="IIQ588" s="285"/>
      <c r="IIR588" s="285"/>
      <c r="IIS588" s="285"/>
      <c r="IIT588" s="285"/>
      <c r="IIU588" s="285"/>
      <c r="IIV588" s="285"/>
      <c r="IIW588" s="285"/>
      <c r="IIX588" s="285"/>
      <c r="IIY588" s="285"/>
      <c r="IIZ588" s="285"/>
      <c r="IJA588" s="285"/>
      <c r="IJB588" s="285"/>
      <c r="IJC588" s="285"/>
      <c r="IJD588" s="285"/>
      <c r="IJE588" s="285"/>
      <c r="IJF588" s="285"/>
      <c r="IJG588" s="285"/>
      <c r="IJH588" s="285"/>
      <c r="IJI588" s="285"/>
      <c r="IJJ588" s="285"/>
      <c r="IJK588" s="285"/>
      <c r="IJL588" s="285"/>
      <c r="IJM588" s="285"/>
      <c r="IJN588" s="285"/>
      <c r="IJO588" s="285"/>
      <c r="IJP588" s="285"/>
      <c r="IJQ588" s="285"/>
      <c r="IJR588" s="285"/>
      <c r="IJS588" s="285"/>
      <c r="IJT588" s="285"/>
      <c r="IJU588" s="285"/>
      <c r="IJV588" s="285"/>
      <c r="IJW588" s="285"/>
      <c r="IJX588" s="285"/>
      <c r="IJY588" s="285"/>
      <c r="IJZ588" s="285"/>
      <c r="IKA588" s="285"/>
      <c r="IKB588" s="285"/>
      <c r="IKC588" s="285"/>
      <c r="IKD588" s="285"/>
      <c r="IKE588" s="285"/>
      <c r="IKF588" s="285"/>
      <c r="IKG588" s="285"/>
      <c r="IKH588" s="285"/>
      <c r="IKI588" s="285"/>
      <c r="IKJ588" s="285"/>
      <c r="IKK588" s="285"/>
      <c r="IKL588" s="285"/>
      <c r="IKM588" s="285"/>
      <c r="IKN588" s="285"/>
      <c r="IKO588" s="285"/>
      <c r="IKP588" s="285"/>
      <c r="IKQ588" s="285"/>
      <c r="IKR588" s="285"/>
      <c r="IKS588" s="285"/>
      <c r="IKT588" s="285"/>
      <c r="IKU588" s="285"/>
      <c r="IKV588" s="285"/>
      <c r="IKW588" s="285"/>
      <c r="IKX588" s="285"/>
      <c r="IKY588" s="285"/>
      <c r="IKZ588" s="285"/>
      <c r="ILA588" s="285"/>
      <c r="ILB588" s="285"/>
      <c r="ILC588" s="285"/>
      <c r="ILD588" s="285"/>
      <c r="ILE588" s="285"/>
      <c r="ILF588" s="285"/>
      <c r="ILG588" s="285"/>
      <c r="ILH588" s="285"/>
      <c r="ILI588" s="285"/>
      <c r="ILJ588" s="285"/>
      <c r="ILK588" s="285"/>
      <c r="ILL588" s="285"/>
      <c r="ILM588" s="285"/>
      <c r="ILN588" s="285"/>
      <c r="ILO588" s="285"/>
      <c r="ILP588" s="285"/>
      <c r="ILQ588" s="285"/>
      <c r="ILR588" s="285"/>
      <c r="ILS588" s="285"/>
      <c r="ILT588" s="285"/>
      <c r="ILU588" s="285"/>
      <c r="ILV588" s="285"/>
      <c r="ILW588" s="285"/>
      <c r="ILX588" s="285"/>
      <c r="ILY588" s="285"/>
      <c r="ILZ588" s="285"/>
      <c r="IMA588" s="285"/>
      <c r="IMB588" s="285"/>
      <c r="IMC588" s="285"/>
      <c r="IMD588" s="285"/>
      <c r="IME588" s="285"/>
      <c r="IMF588" s="285"/>
      <c r="IMG588" s="285"/>
      <c r="IMH588" s="285"/>
      <c r="IMI588" s="285"/>
      <c r="IMJ588" s="285"/>
      <c r="IMK588" s="285"/>
      <c r="IML588" s="285"/>
      <c r="IMM588" s="285"/>
      <c r="IMN588" s="285"/>
      <c r="IMO588" s="285"/>
      <c r="IMP588" s="285"/>
      <c r="IMQ588" s="285"/>
      <c r="IMR588" s="285"/>
      <c r="IMS588" s="285"/>
      <c r="IMT588" s="285"/>
      <c r="IMU588" s="285"/>
      <c r="IMV588" s="285"/>
      <c r="IMW588" s="285"/>
      <c r="IMX588" s="285"/>
      <c r="IMY588" s="285"/>
      <c r="IMZ588" s="285"/>
      <c r="INA588" s="285"/>
      <c r="INB588" s="285"/>
      <c r="INC588" s="285"/>
      <c r="IND588" s="285"/>
      <c r="INE588" s="285"/>
      <c r="INF588" s="285"/>
      <c r="ING588" s="285"/>
      <c r="INH588" s="285"/>
      <c r="INI588" s="285"/>
      <c r="INJ588" s="285"/>
      <c r="INK588" s="285"/>
      <c r="INL588" s="285"/>
      <c r="INM588" s="285"/>
      <c r="INN588" s="285"/>
      <c r="INO588" s="285"/>
      <c r="INP588" s="285"/>
      <c r="INQ588" s="285"/>
      <c r="INR588" s="285"/>
      <c r="INS588" s="285"/>
      <c r="INT588" s="285"/>
      <c r="INU588" s="285"/>
      <c r="INV588" s="285"/>
      <c r="INW588" s="285"/>
      <c r="INX588" s="285"/>
      <c r="INY588" s="285"/>
      <c r="INZ588" s="285"/>
      <c r="IOA588" s="285"/>
      <c r="IOB588" s="285"/>
      <c r="IOC588" s="285"/>
      <c r="IOD588" s="285"/>
      <c r="IOE588" s="285"/>
      <c r="IOF588" s="285"/>
      <c r="IOG588" s="285"/>
      <c r="IOH588" s="285"/>
      <c r="IOI588" s="285"/>
      <c r="IOJ588" s="285"/>
      <c r="IOK588" s="285"/>
      <c r="IOL588" s="285"/>
      <c r="IOM588" s="285"/>
      <c r="ION588" s="285"/>
      <c r="IOO588" s="285"/>
      <c r="IOP588" s="285"/>
      <c r="IOQ588" s="285"/>
      <c r="IOR588" s="285"/>
      <c r="IOS588" s="285"/>
      <c r="IOT588" s="285"/>
      <c r="IOU588" s="285"/>
      <c r="IOV588" s="285"/>
      <c r="IOW588" s="285"/>
      <c r="IOX588" s="285"/>
      <c r="IOY588" s="285"/>
      <c r="IOZ588" s="285"/>
      <c r="IPA588" s="285"/>
      <c r="IPB588" s="285"/>
      <c r="IPC588" s="285"/>
      <c r="IPD588" s="285"/>
      <c r="IPE588" s="285"/>
      <c r="IPF588" s="285"/>
      <c r="IPG588" s="285"/>
      <c r="IPH588" s="285"/>
      <c r="IPI588" s="285"/>
      <c r="IPJ588" s="285"/>
      <c r="IPK588" s="285"/>
      <c r="IPL588" s="285"/>
      <c r="IPM588" s="285"/>
      <c r="IPN588" s="285"/>
      <c r="IPO588" s="285"/>
      <c r="IPP588" s="285"/>
      <c r="IPQ588" s="285"/>
      <c r="IPR588" s="285"/>
      <c r="IPS588" s="285"/>
      <c r="IPT588" s="285"/>
      <c r="IPU588" s="285"/>
      <c r="IPV588" s="285"/>
      <c r="IPW588" s="285"/>
      <c r="IPX588" s="285"/>
      <c r="IPY588" s="285"/>
      <c r="IPZ588" s="285"/>
      <c r="IQA588" s="285"/>
      <c r="IQB588" s="285"/>
      <c r="IQC588" s="285"/>
      <c r="IQD588" s="285"/>
      <c r="IQE588" s="285"/>
      <c r="IQF588" s="285"/>
      <c r="IQG588" s="285"/>
      <c r="IQH588" s="285"/>
      <c r="IQI588" s="285"/>
      <c r="IQJ588" s="285"/>
      <c r="IQK588" s="285"/>
      <c r="IQL588" s="285"/>
      <c r="IQM588" s="285"/>
      <c r="IQN588" s="285"/>
      <c r="IQO588" s="285"/>
      <c r="IQP588" s="285"/>
      <c r="IQQ588" s="285"/>
      <c r="IQR588" s="285"/>
      <c r="IQS588" s="285"/>
      <c r="IQT588" s="285"/>
      <c r="IQU588" s="285"/>
      <c r="IQV588" s="285"/>
      <c r="IQW588" s="285"/>
      <c r="IQX588" s="285"/>
      <c r="IQY588" s="285"/>
      <c r="IQZ588" s="285"/>
      <c r="IRA588" s="285"/>
      <c r="IRB588" s="285"/>
      <c r="IRC588" s="285"/>
      <c r="IRD588" s="285"/>
      <c r="IRE588" s="285"/>
      <c r="IRF588" s="285"/>
      <c r="IRG588" s="285"/>
      <c r="IRH588" s="285"/>
      <c r="IRI588" s="285"/>
      <c r="IRJ588" s="285"/>
      <c r="IRK588" s="285"/>
      <c r="IRL588" s="285"/>
      <c r="IRM588" s="285"/>
      <c r="IRN588" s="285"/>
      <c r="IRO588" s="285"/>
      <c r="IRP588" s="285"/>
      <c r="IRQ588" s="285"/>
      <c r="IRR588" s="285"/>
      <c r="IRS588" s="285"/>
      <c r="IRT588" s="285"/>
      <c r="IRU588" s="285"/>
      <c r="IRV588" s="285"/>
      <c r="IRW588" s="285"/>
      <c r="IRX588" s="285"/>
      <c r="IRY588" s="285"/>
      <c r="IRZ588" s="285"/>
      <c r="ISA588" s="285"/>
      <c r="ISB588" s="285"/>
      <c r="ISC588" s="285"/>
      <c r="ISD588" s="285"/>
      <c r="ISE588" s="285"/>
      <c r="ISF588" s="285"/>
      <c r="ISG588" s="285"/>
      <c r="ISH588" s="285"/>
      <c r="ISI588" s="285"/>
      <c r="ISJ588" s="285"/>
      <c r="ISK588" s="285"/>
      <c r="ISL588" s="285"/>
      <c r="ISM588" s="285"/>
      <c r="ISN588" s="285"/>
      <c r="ISO588" s="285"/>
      <c r="ISP588" s="285"/>
      <c r="ISQ588" s="285"/>
      <c r="ISR588" s="285"/>
      <c r="ISS588" s="285"/>
      <c r="IST588" s="285"/>
      <c r="ISU588" s="285"/>
      <c r="ISV588" s="285"/>
      <c r="ISW588" s="285"/>
      <c r="ISX588" s="285"/>
      <c r="ISY588" s="285"/>
      <c r="ISZ588" s="285"/>
      <c r="ITA588" s="285"/>
      <c r="ITB588" s="285"/>
      <c r="ITC588" s="285"/>
      <c r="ITD588" s="285"/>
      <c r="ITE588" s="285"/>
      <c r="ITF588" s="285"/>
      <c r="ITG588" s="285"/>
      <c r="ITH588" s="285"/>
      <c r="ITI588" s="285"/>
      <c r="ITJ588" s="285"/>
      <c r="ITK588" s="285"/>
      <c r="ITL588" s="285"/>
      <c r="ITM588" s="285"/>
      <c r="ITN588" s="285"/>
      <c r="ITO588" s="285"/>
      <c r="ITP588" s="285"/>
      <c r="ITQ588" s="285"/>
      <c r="ITR588" s="285"/>
      <c r="ITS588" s="285"/>
      <c r="ITT588" s="285"/>
      <c r="ITU588" s="285"/>
      <c r="ITV588" s="285"/>
      <c r="ITW588" s="285"/>
      <c r="ITX588" s="285"/>
      <c r="ITY588" s="285"/>
      <c r="ITZ588" s="285"/>
      <c r="IUA588" s="285"/>
      <c r="IUB588" s="285"/>
      <c r="IUC588" s="285"/>
      <c r="IUD588" s="285"/>
      <c r="IUE588" s="285"/>
      <c r="IUF588" s="285"/>
      <c r="IUG588" s="285"/>
      <c r="IUH588" s="285"/>
      <c r="IUI588" s="285"/>
      <c r="IUJ588" s="285"/>
      <c r="IUK588" s="285"/>
      <c r="IUL588" s="285"/>
      <c r="IUM588" s="285"/>
      <c r="IUN588" s="285"/>
      <c r="IUO588" s="285"/>
      <c r="IUP588" s="285"/>
      <c r="IUQ588" s="285"/>
      <c r="IUR588" s="285"/>
      <c r="IUS588" s="285"/>
      <c r="IUT588" s="285"/>
      <c r="IUU588" s="285"/>
      <c r="IUV588" s="285"/>
      <c r="IUW588" s="285"/>
      <c r="IUX588" s="285"/>
      <c r="IUY588" s="285"/>
      <c r="IUZ588" s="285"/>
      <c r="IVA588" s="285"/>
      <c r="IVB588" s="285"/>
      <c r="IVC588" s="285"/>
      <c r="IVD588" s="285"/>
      <c r="IVE588" s="285"/>
      <c r="IVF588" s="285"/>
      <c r="IVG588" s="285"/>
      <c r="IVH588" s="285"/>
      <c r="IVI588" s="285"/>
      <c r="IVJ588" s="285"/>
      <c r="IVK588" s="285"/>
      <c r="IVL588" s="285"/>
      <c r="IVM588" s="285"/>
      <c r="IVN588" s="285"/>
      <c r="IVO588" s="285"/>
      <c r="IVP588" s="285"/>
      <c r="IVQ588" s="285"/>
      <c r="IVR588" s="285"/>
      <c r="IVS588" s="285"/>
      <c r="IVT588" s="285"/>
      <c r="IVU588" s="285"/>
      <c r="IVV588" s="285"/>
      <c r="IVW588" s="285"/>
      <c r="IVX588" s="285"/>
      <c r="IVY588" s="285"/>
      <c r="IVZ588" s="285"/>
      <c r="IWA588" s="285"/>
      <c r="IWB588" s="285"/>
      <c r="IWC588" s="285"/>
      <c r="IWD588" s="285"/>
      <c r="IWE588" s="285"/>
      <c r="IWF588" s="285"/>
      <c r="IWG588" s="285"/>
      <c r="IWH588" s="285"/>
      <c r="IWI588" s="285"/>
      <c r="IWJ588" s="285"/>
      <c r="IWK588" s="285"/>
      <c r="IWL588" s="285"/>
      <c r="IWM588" s="285"/>
      <c r="IWN588" s="285"/>
      <c r="IWO588" s="285"/>
      <c r="IWP588" s="285"/>
      <c r="IWQ588" s="285"/>
      <c r="IWR588" s="285"/>
      <c r="IWS588" s="285"/>
      <c r="IWT588" s="285"/>
      <c r="IWU588" s="285"/>
      <c r="IWV588" s="285"/>
      <c r="IWW588" s="285"/>
      <c r="IWX588" s="285"/>
      <c r="IWY588" s="285"/>
      <c r="IWZ588" s="285"/>
      <c r="IXA588" s="285"/>
      <c r="IXB588" s="285"/>
      <c r="IXC588" s="285"/>
      <c r="IXD588" s="285"/>
      <c r="IXE588" s="285"/>
      <c r="IXF588" s="285"/>
      <c r="IXG588" s="285"/>
      <c r="IXH588" s="285"/>
      <c r="IXI588" s="285"/>
      <c r="IXJ588" s="285"/>
      <c r="IXK588" s="285"/>
      <c r="IXL588" s="285"/>
      <c r="IXM588" s="285"/>
      <c r="IXN588" s="285"/>
      <c r="IXO588" s="285"/>
      <c r="IXP588" s="285"/>
      <c r="IXQ588" s="285"/>
      <c r="IXR588" s="285"/>
      <c r="IXS588" s="285"/>
      <c r="IXT588" s="285"/>
      <c r="IXU588" s="285"/>
      <c r="IXV588" s="285"/>
      <c r="IXW588" s="285"/>
      <c r="IXX588" s="285"/>
      <c r="IXY588" s="285"/>
      <c r="IXZ588" s="285"/>
      <c r="IYA588" s="285"/>
      <c r="IYB588" s="285"/>
      <c r="IYC588" s="285"/>
      <c r="IYD588" s="285"/>
      <c r="IYE588" s="285"/>
      <c r="IYF588" s="285"/>
      <c r="IYG588" s="285"/>
      <c r="IYH588" s="285"/>
      <c r="IYI588" s="285"/>
      <c r="IYJ588" s="285"/>
      <c r="IYK588" s="285"/>
      <c r="IYL588" s="285"/>
      <c r="IYM588" s="285"/>
      <c r="IYN588" s="285"/>
      <c r="IYO588" s="285"/>
      <c r="IYP588" s="285"/>
      <c r="IYQ588" s="285"/>
      <c r="IYR588" s="285"/>
      <c r="IYS588" s="285"/>
      <c r="IYT588" s="285"/>
      <c r="IYU588" s="285"/>
      <c r="IYV588" s="285"/>
      <c r="IYW588" s="285"/>
      <c r="IYX588" s="285"/>
      <c r="IYY588" s="285"/>
      <c r="IYZ588" s="285"/>
      <c r="IZA588" s="285"/>
      <c r="IZB588" s="285"/>
      <c r="IZC588" s="285"/>
      <c r="IZD588" s="285"/>
      <c r="IZE588" s="285"/>
      <c r="IZF588" s="285"/>
      <c r="IZG588" s="285"/>
      <c r="IZH588" s="285"/>
      <c r="IZI588" s="285"/>
      <c r="IZJ588" s="285"/>
      <c r="IZK588" s="285"/>
      <c r="IZL588" s="285"/>
      <c r="IZM588" s="285"/>
      <c r="IZN588" s="285"/>
      <c r="IZO588" s="285"/>
      <c r="IZP588" s="285"/>
      <c r="IZQ588" s="285"/>
      <c r="IZR588" s="285"/>
      <c r="IZS588" s="285"/>
      <c r="IZT588" s="285"/>
      <c r="IZU588" s="285"/>
      <c r="IZV588" s="285"/>
      <c r="IZW588" s="285"/>
      <c r="IZX588" s="285"/>
      <c r="IZY588" s="285"/>
      <c r="IZZ588" s="285"/>
      <c r="JAA588" s="285"/>
      <c r="JAB588" s="285"/>
      <c r="JAC588" s="285"/>
      <c r="JAD588" s="285"/>
      <c r="JAE588" s="285"/>
      <c r="JAF588" s="285"/>
      <c r="JAG588" s="285"/>
      <c r="JAH588" s="285"/>
      <c r="JAI588" s="285"/>
      <c r="JAJ588" s="285"/>
      <c r="JAK588" s="285"/>
      <c r="JAL588" s="285"/>
      <c r="JAM588" s="285"/>
      <c r="JAN588" s="285"/>
      <c r="JAO588" s="285"/>
      <c r="JAP588" s="285"/>
      <c r="JAQ588" s="285"/>
      <c r="JAR588" s="285"/>
      <c r="JAS588" s="285"/>
      <c r="JAT588" s="285"/>
      <c r="JAU588" s="285"/>
      <c r="JAV588" s="285"/>
      <c r="JAW588" s="285"/>
      <c r="JAX588" s="285"/>
      <c r="JAY588" s="285"/>
      <c r="JAZ588" s="285"/>
      <c r="JBA588" s="285"/>
      <c r="JBB588" s="285"/>
      <c r="JBC588" s="285"/>
      <c r="JBD588" s="285"/>
      <c r="JBE588" s="285"/>
      <c r="JBF588" s="285"/>
      <c r="JBG588" s="285"/>
      <c r="JBH588" s="285"/>
      <c r="JBI588" s="285"/>
      <c r="JBJ588" s="285"/>
      <c r="JBK588" s="285"/>
      <c r="JBL588" s="285"/>
      <c r="JBM588" s="285"/>
      <c r="JBN588" s="285"/>
      <c r="JBO588" s="285"/>
      <c r="JBP588" s="285"/>
      <c r="JBQ588" s="285"/>
      <c r="JBR588" s="285"/>
      <c r="JBS588" s="285"/>
      <c r="JBT588" s="285"/>
      <c r="JBU588" s="285"/>
      <c r="JBV588" s="285"/>
      <c r="JBW588" s="285"/>
      <c r="JBX588" s="285"/>
      <c r="JBY588" s="285"/>
      <c r="JBZ588" s="285"/>
      <c r="JCA588" s="285"/>
      <c r="JCB588" s="285"/>
      <c r="JCC588" s="285"/>
      <c r="JCD588" s="285"/>
      <c r="JCE588" s="285"/>
      <c r="JCF588" s="285"/>
      <c r="JCG588" s="285"/>
      <c r="JCH588" s="285"/>
      <c r="JCI588" s="285"/>
      <c r="JCJ588" s="285"/>
      <c r="JCK588" s="285"/>
      <c r="JCL588" s="285"/>
      <c r="JCM588" s="285"/>
      <c r="JCN588" s="285"/>
      <c r="JCO588" s="285"/>
      <c r="JCP588" s="285"/>
      <c r="JCQ588" s="285"/>
      <c r="JCR588" s="285"/>
      <c r="JCS588" s="285"/>
      <c r="JCT588" s="285"/>
      <c r="JCU588" s="285"/>
      <c r="JCV588" s="285"/>
      <c r="JCW588" s="285"/>
      <c r="JCX588" s="285"/>
      <c r="JCY588" s="285"/>
      <c r="JCZ588" s="285"/>
      <c r="JDA588" s="285"/>
      <c r="JDB588" s="285"/>
      <c r="JDC588" s="285"/>
      <c r="JDD588" s="285"/>
      <c r="JDE588" s="285"/>
      <c r="JDF588" s="285"/>
      <c r="JDG588" s="285"/>
      <c r="JDH588" s="285"/>
      <c r="JDI588" s="285"/>
      <c r="JDJ588" s="285"/>
      <c r="JDK588" s="285"/>
      <c r="JDL588" s="285"/>
      <c r="JDM588" s="285"/>
      <c r="JDN588" s="285"/>
      <c r="JDO588" s="285"/>
      <c r="JDP588" s="285"/>
      <c r="JDQ588" s="285"/>
      <c r="JDR588" s="285"/>
      <c r="JDS588" s="285"/>
      <c r="JDT588" s="285"/>
      <c r="JDU588" s="285"/>
      <c r="JDV588" s="285"/>
      <c r="JDW588" s="285"/>
      <c r="JDX588" s="285"/>
      <c r="JDY588" s="285"/>
      <c r="JDZ588" s="285"/>
      <c r="JEA588" s="285"/>
      <c r="JEB588" s="285"/>
      <c r="JEC588" s="285"/>
      <c r="JED588" s="285"/>
      <c r="JEE588" s="285"/>
      <c r="JEF588" s="285"/>
      <c r="JEG588" s="285"/>
      <c r="JEH588" s="285"/>
      <c r="JEI588" s="285"/>
      <c r="JEJ588" s="285"/>
      <c r="JEK588" s="285"/>
      <c r="JEL588" s="285"/>
      <c r="JEM588" s="285"/>
      <c r="JEN588" s="285"/>
      <c r="JEO588" s="285"/>
      <c r="JEP588" s="285"/>
      <c r="JEQ588" s="285"/>
      <c r="JER588" s="285"/>
      <c r="JES588" s="285"/>
      <c r="JET588" s="285"/>
      <c r="JEU588" s="285"/>
      <c r="JEV588" s="285"/>
      <c r="JEW588" s="285"/>
      <c r="JEX588" s="285"/>
      <c r="JEY588" s="285"/>
      <c r="JEZ588" s="285"/>
      <c r="JFA588" s="285"/>
      <c r="JFB588" s="285"/>
      <c r="JFC588" s="285"/>
      <c r="JFD588" s="285"/>
      <c r="JFE588" s="285"/>
      <c r="JFF588" s="285"/>
      <c r="JFG588" s="285"/>
      <c r="JFH588" s="285"/>
      <c r="JFI588" s="285"/>
      <c r="JFJ588" s="285"/>
      <c r="JFK588" s="285"/>
      <c r="JFL588" s="285"/>
      <c r="JFM588" s="285"/>
      <c r="JFN588" s="285"/>
      <c r="JFO588" s="285"/>
      <c r="JFP588" s="285"/>
      <c r="JFQ588" s="285"/>
      <c r="JFR588" s="285"/>
      <c r="JFS588" s="285"/>
      <c r="JFT588" s="285"/>
      <c r="JFU588" s="285"/>
      <c r="JFV588" s="285"/>
      <c r="JFW588" s="285"/>
      <c r="JFX588" s="285"/>
      <c r="JFY588" s="285"/>
      <c r="JFZ588" s="285"/>
      <c r="JGA588" s="285"/>
      <c r="JGB588" s="285"/>
      <c r="JGC588" s="285"/>
      <c r="JGD588" s="285"/>
      <c r="JGE588" s="285"/>
      <c r="JGF588" s="285"/>
      <c r="JGG588" s="285"/>
      <c r="JGH588" s="285"/>
      <c r="JGI588" s="285"/>
      <c r="JGJ588" s="285"/>
      <c r="JGK588" s="285"/>
      <c r="JGL588" s="285"/>
      <c r="JGM588" s="285"/>
      <c r="JGN588" s="285"/>
      <c r="JGO588" s="285"/>
      <c r="JGP588" s="285"/>
      <c r="JGQ588" s="285"/>
      <c r="JGR588" s="285"/>
      <c r="JGS588" s="285"/>
      <c r="JGT588" s="285"/>
      <c r="JGU588" s="285"/>
      <c r="JGV588" s="285"/>
      <c r="JGW588" s="285"/>
      <c r="JGX588" s="285"/>
      <c r="JGY588" s="285"/>
      <c r="JGZ588" s="285"/>
      <c r="JHA588" s="285"/>
      <c r="JHB588" s="285"/>
      <c r="JHC588" s="285"/>
      <c r="JHD588" s="285"/>
      <c r="JHE588" s="285"/>
      <c r="JHF588" s="285"/>
      <c r="JHG588" s="285"/>
      <c r="JHH588" s="285"/>
      <c r="JHI588" s="285"/>
      <c r="JHJ588" s="285"/>
      <c r="JHK588" s="285"/>
      <c r="JHL588" s="285"/>
      <c r="JHM588" s="285"/>
      <c r="JHN588" s="285"/>
      <c r="JHO588" s="285"/>
      <c r="JHP588" s="285"/>
      <c r="JHQ588" s="285"/>
      <c r="JHR588" s="285"/>
      <c r="JHS588" s="285"/>
      <c r="JHT588" s="285"/>
      <c r="JHU588" s="285"/>
      <c r="JHV588" s="285"/>
      <c r="JHW588" s="285"/>
      <c r="JHX588" s="285"/>
      <c r="JHY588" s="285"/>
      <c r="JHZ588" s="285"/>
      <c r="JIA588" s="285"/>
      <c r="JIB588" s="285"/>
      <c r="JIC588" s="285"/>
      <c r="JID588" s="285"/>
      <c r="JIE588" s="285"/>
      <c r="JIF588" s="285"/>
      <c r="JIG588" s="285"/>
      <c r="JIH588" s="285"/>
      <c r="JII588" s="285"/>
      <c r="JIJ588" s="285"/>
      <c r="JIK588" s="285"/>
      <c r="JIL588" s="285"/>
      <c r="JIM588" s="285"/>
      <c r="JIN588" s="285"/>
      <c r="JIO588" s="285"/>
      <c r="JIP588" s="285"/>
      <c r="JIQ588" s="285"/>
      <c r="JIR588" s="285"/>
      <c r="JIS588" s="285"/>
      <c r="JIT588" s="285"/>
      <c r="JIU588" s="285"/>
      <c r="JIV588" s="285"/>
      <c r="JIW588" s="285"/>
      <c r="JIX588" s="285"/>
      <c r="JIY588" s="285"/>
      <c r="JIZ588" s="285"/>
      <c r="JJA588" s="285"/>
      <c r="JJB588" s="285"/>
      <c r="JJC588" s="285"/>
      <c r="JJD588" s="285"/>
      <c r="JJE588" s="285"/>
      <c r="JJF588" s="285"/>
      <c r="JJG588" s="285"/>
      <c r="JJH588" s="285"/>
      <c r="JJI588" s="285"/>
      <c r="JJJ588" s="285"/>
      <c r="JJK588" s="285"/>
      <c r="JJL588" s="285"/>
      <c r="JJM588" s="285"/>
      <c r="JJN588" s="285"/>
      <c r="JJO588" s="285"/>
      <c r="JJP588" s="285"/>
      <c r="JJQ588" s="285"/>
      <c r="JJR588" s="285"/>
      <c r="JJS588" s="285"/>
      <c r="JJT588" s="285"/>
      <c r="JJU588" s="285"/>
      <c r="JJV588" s="285"/>
      <c r="JJW588" s="285"/>
      <c r="JJX588" s="285"/>
      <c r="JJY588" s="285"/>
      <c r="JJZ588" s="285"/>
      <c r="JKA588" s="285"/>
      <c r="JKB588" s="285"/>
      <c r="JKC588" s="285"/>
      <c r="JKD588" s="285"/>
      <c r="JKE588" s="285"/>
      <c r="JKF588" s="285"/>
      <c r="JKG588" s="285"/>
      <c r="JKH588" s="285"/>
      <c r="JKI588" s="285"/>
      <c r="JKJ588" s="285"/>
      <c r="JKK588" s="285"/>
      <c r="JKL588" s="285"/>
      <c r="JKM588" s="285"/>
      <c r="JKN588" s="285"/>
      <c r="JKO588" s="285"/>
      <c r="JKP588" s="285"/>
      <c r="JKQ588" s="285"/>
      <c r="JKR588" s="285"/>
      <c r="JKS588" s="285"/>
      <c r="JKT588" s="285"/>
      <c r="JKU588" s="285"/>
      <c r="JKV588" s="285"/>
      <c r="JKW588" s="285"/>
      <c r="JKX588" s="285"/>
      <c r="JKY588" s="285"/>
      <c r="JKZ588" s="285"/>
      <c r="JLA588" s="285"/>
      <c r="JLB588" s="285"/>
      <c r="JLC588" s="285"/>
      <c r="JLD588" s="285"/>
      <c r="JLE588" s="285"/>
      <c r="JLF588" s="285"/>
      <c r="JLG588" s="285"/>
      <c r="JLH588" s="285"/>
      <c r="JLI588" s="285"/>
      <c r="JLJ588" s="285"/>
      <c r="JLK588" s="285"/>
      <c r="JLL588" s="285"/>
      <c r="JLM588" s="285"/>
      <c r="JLN588" s="285"/>
      <c r="JLO588" s="285"/>
      <c r="JLP588" s="285"/>
      <c r="JLQ588" s="285"/>
      <c r="JLR588" s="285"/>
      <c r="JLS588" s="285"/>
      <c r="JLT588" s="285"/>
      <c r="JLU588" s="285"/>
      <c r="JLV588" s="285"/>
      <c r="JLW588" s="285"/>
      <c r="JLX588" s="285"/>
      <c r="JLY588" s="285"/>
      <c r="JLZ588" s="285"/>
      <c r="JMA588" s="285"/>
      <c r="JMB588" s="285"/>
      <c r="JMC588" s="285"/>
      <c r="JMD588" s="285"/>
      <c r="JME588" s="285"/>
      <c r="JMF588" s="285"/>
      <c r="JMG588" s="285"/>
      <c r="JMH588" s="285"/>
      <c r="JMI588" s="285"/>
      <c r="JMJ588" s="285"/>
      <c r="JMK588" s="285"/>
      <c r="JML588" s="285"/>
      <c r="JMM588" s="285"/>
      <c r="JMN588" s="285"/>
      <c r="JMO588" s="285"/>
      <c r="JMP588" s="285"/>
      <c r="JMQ588" s="285"/>
      <c r="JMR588" s="285"/>
      <c r="JMS588" s="285"/>
      <c r="JMT588" s="285"/>
      <c r="JMU588" s="285"/>
      <c r="JMV588" s="285"/>
      <c r="JMW588" s="285"/>
      <c r="JMX588" s="285"/>
      <c r="JMY588" s="285"/>
      <c r="JMZ588" s="285"/>
      <c r="JNA588" s="285"/>
      <c r="JNB588" s="285"/>
      <c r="JNC588" s="285"/>
      <c r="JND588" s="285"/>
      <c r="JNE588" s="285"/>
      <c r="JNF588" s="285"/>
      <c r="JNG588" s="285"/>
      <c r="JNH588" s="285"/>
      <c r="JNI588" s="285"/>
      <c r="JNJ588" s="285"/>
      <c r="JNK588" s="285"/>
      <c r="JNL588" s="285"/>
      <c r="JNM588" s="285"/>
      <c r="JNN588" s="285"/>
      <c r="JNO588" s="285"/>
      <c r="JNP588" s="285"/>
      <c r="JNQ588" s="285"/>
      <c r="JNR588" s="285"/>
      <c r="JNS588" s="285"/>
      <c r="JNT588" s="285"/>
      <c r="JNU588" s="285"/>
      <c r="JNV588" s="285"/>
      <c r="JNW588" s="285"/>
      <c r="JNX588" s="285"/>
      <c r="JNY588" s="285"/>
      <c r="JNZ588" s="285"/>
      <c r="JOA588" s="285"/>
      <c r="JOB588" s="285"/>
      <c r="JOC588" s="285"/>
      <c r="JOD588" s="285"/>
      <c r="JOE588" s="285"/>
      <c r="JOF588" s="285"/>
      <c r="JOG588" s="285"/>
      <c r="JOH588" s="285"/>
      <c r="JOI588" s="285"/>
      <c r="JOJ588" s="285"/>
      <c r="JOK588" s="285"/>
      <c r="JOL588" s="285"/>
      <c r="JOM588" s="285"/>
      <c r="JON588" s="285"/>
      <c r="JOO588" s="285"/>
      <c r="JOP588" s="285"/>
      <c r="JOQ588" s="285"/>
      <c r="JOR588" s="285"/>
      <c r="JOS588" s="285"/>
      <c r="JOT588" s="285"/>
      <c r="JOU588" s="285"/>
      <c r="JOV588" s="285"/>
      <c r="JOW588" s="285"/>
      <c r="JOX588" s="285"/>
      <c r="JOY588" s="285"/>
      <c r="JOZ588" s="285"/>
      <c r="JPA588" s="285"/>
      <c r="JPB588" s="285"/>
      <c r="JPC588" s="285"/>
      <c r="JPD588" s="285"/>
      <c r="JPE588" s="285"/>
      <c r="JPF588" s="285"/>
      <c r="JPG588" s="285"/>
      <c r="JPH588" s="285"/>
      <c r="JPI588" s="285"/>
      <c r="JPJ588" s="285"/>
      <c r="JPK588" s="285"/>
      <c r="JPL588" s="285"/>
      <c r="JPM588" s="285"/>
      <c r="JPN588" s="285"/>
      <c r="JPO588" s="285"/>
      <c r="JPP588" s="285"/>
      <c r="JPQ588" s="285"/>
      <c r="JPR588" s="285"/>
      <c r="JPS588" s="285"/>
      <c r="JPT588" s="285"/>
      <c r="JPU588" s="285"/>
      <c r="JPV588" s="285"/>
      <c r="JPW588" s="285"/>
      <c r="JPX588" s="285"/>
      <c r="JPY588" s="285"/>
      <c r="JPZ588" s="285"/>
      <c r="JQA588" s="285"/>
      <c r="JQB588" s="285"/>
      <c r="JQC588" s="285"/>
      <c r="JQD588" s="285"/>
      <c r="JQE588" s="285"/>
      <c r="JQF588" s="285"/>
      <c r="JQG588" s="285"/>
      <c r="JQH588" s="285"/>
      <c r="JQI588" s="285"/>
      <c r="JQJ588" s="285"/>
      <c r="JQK588" s="285"/>
      <c r="JQL588" s="285"/>
      <c r="JQM588" s="285"/>
      <c r="JQN588" s="285"/>
      <c r="JQO588" s="285"/>
      <c r="JQP588" s="285"/>
      <c r="JQQ588" s="285"/>
      <c r="JQR588" s="285"/>
      <c r="JQS588" s="285"/>
      <c r="JQT588" s="285"/>
      <c r="JQU588" s="285"/>
      <c r="JQV588" s="285"/>
      <c r="JQW588" s="285"/>
      <c r="JQX588" s="285"/>
      <c r="JQY588" s="285"/>
      <c r="JQZ588" s="285"/>
      <c r="JRA588" s="285"/>
      <c r="JRB588" s="285"/>
      <c r="JRC588" s="285"/>
      <c r="JRD588" s="285"/>
      <c r="JRE588" s="285"/>
      <c r="JRF588" s="285"/>
      <c r="JRG588" s="285"/>
      <c r="JRH588" s="285"/>
      <c r="JRI588" s="285"/>
      <c r="JRJ588" s="285"/>
      <c r="JRK588" s="285"/>
      <c r="JRL588" s="285"/>
      <c r="JRM588" s="285"/>
      <c r="JRN588" s="285"/>
      <c r="JRO588" s="285"/>
      <c r="JRP588" s="285"/>
      <c r="JRQ588" s="285"/>
      <c r="JRR588" s="285"/>
      <c r="JRS588" s="285"/>
      <c r="JRT588" s="285"/>
      <c r="JRU588" s="285"/>
      <c r="JRV588" s="285"/>
      <c r="JRW588" s="285"/>
      <c r="JRX588" s="285"/>
      <c r="JRY588" s="285"/>
      <c r="JRZ588" s="285"/>
      <c r="JSA588" s="285"/>
      <c r="JSB588" s="285"/>
      <c r="JSC588" s="285"/>
      <c r="JSD588" s="285"/>
      <c r="JSE588" s="285"/>
      <c r="JSF588" s="285"/>
      <c r="JSG588" s="285"/>
      <c r="JSH588" s="285"/>
      <c r="JSI588" s="285"/>
      <c r="JSJ588" s="285"/>
      <c r="JSK588" s="285"/>
      <c r="JSL588" s="285"/>
      <c r="JSM588" s="285"/>
      <c r="JSN588" s="285"/>
      <c r="JSO588" s="285"/>
      <c r="JSP588" s="285"/>
      <c r="JSQ588" s="285"/>
      <c r="JSR588" s="285"/>
      <c r="JSS588" s="285"/>
      <c r="JST588" s="285"/>
      <c r="JSU588" s="285"/>
      <c r="JSV588" s="285"/>
      <c r="JSW588" s="285"/>
      <c r="JSX588" s="285"/>
      <c r="JSY588" s="285"/>
      <c r="JSZ588" s="285"/>
      <c r="JTA588" s="285"/>
      <c r="JTB588" s="285"/>
      <c r="JTC588" s="285"/>
      <c r="JTD588" s="285"/>
      <c r="JTE588" s="285"/>
      <c r="JTF588" s="285"/>
      <c r="JTG588" s="285"/>
      <c r="JTH588" s="285"/>
      <c r="JTI588" s="285"/>
      <c r="JTJ588" s="285"/>
      <c r="JTK588" s="285"/>
      <c r="JTL588" s="285"/>
      <c r="JTM588" s="285"/>
      <c r="JTN588" s="285"/>
      <c r="JTO588" s="285"/>
      <c r="JTP588" s="285"/>
      <c r="JTQ588" s="285"/>
      <c r="JTR588" s="285"/>
      <c r="JTS588" s="285"/>
      <c r="JTT588" s="285"/>
      <c r="JTU588" s="285"/>
      <c r="JTV588" s="285"/>
      <c r="JTW588" s="285"/>
      <c r="JTX588" s="285"/>
      <c r="JTY588" s="285"/>
      <c r="JTZ588" s="285"/>
      <c r="JUA588" s="285"/>
      <c r="JUB588" s="285"/>
      <c r="JUC588" s="285"/>
      <c r="JUD588" s="285"/>
      <c r="JUE588" s="285"/>
      <c r="JUF588" s="285"/>
      <c r="JUG588" s="285"/>
      <c r="JUH588" s="285"/>
      <c r="JUI588" s="285"/>
      <c r="JUJ588" s="285"/>
      <c r="JUK588" s="285"/>
      <c r="JUL588" s="285"/>
      <c r="JUM588" s="285"/>
      <c r="JUN588" s="285"/>
      <c r="JUO588" s="285"/>
      <c r="JUP588" s="285"/>
      <c r="JUQ588" s="285"/>
      <c r="JUR588" s="285"/>
      <c r="JUS588" s="285"/>
      <c r="JUT588" s="285"/>
      <c r="JUU588" s="285"/>
      <c r="JUV588" s="285"/>
      <c r="JUW588" s="285"/>
      <c r="JUX588" s="285"/>
      <c r="JUY588" s="285"/>
      <c r="JUZ588" s="285"/>
      <c r="JVA588" s="285"/>
      <c r="JVB588" s="285"/>
      <c r="JVC588" s="285"/>
      <c r="JVD588" s="285"/>
      <c r="JVE588" s="285"/>
      <c r="JVF588" s="285"/>
      <c r="JVG588" s="285"/>
      <c r="JVH588" s="285"/>
      <c r="JVI588" s="285"/>
      <c r="JVJ588" s="285"/>
      <c r="JVK588" s="285"/>
      <c r="JVL588" s="285"/>
      <c r="JVM588" s="285"/>
      <c r="JVN588" s="285"/>
      <c r="JVO588" s="285"/>
      <c r="JVP588" s="285"/>
      <c r="JVQ588" s="285"/>
      <c r="JVR588" s="285"/>
      <c r="JVS588" s="285"/>
      <c r="JVT588" s="285"/>
      <c r="JVU588" s="285"/>
      <c r="JVV588" s="285"/>
      <c r="JVW588" s="285"/>
      <c r="JVX588" s="285"/>
      <c r="JVY588" s="285"/>
      <c r="JVZ588" s="285"/>
      <c r="JWA588" s="285"/>
      <c r="JWB588" s="285"/>
      <c r="JWC588" s="285"/>
      <c r="JWD588" s="285"/>
      <c r="JWE588" s="285"/>
      <c r="JWF588" s="285"/>
      <c r="JWG588" s="285"/>
      <c r="JWH588" s="285"/>
      <c r="JWI588" s="285"/>
      <c r="JWJ588" s="285"/>
      <c r="JWK588" s="285"/>
      <c r="JWL588" s="285"/>
      <c r="JWM588" s="285"/>
      <c r="JWN588" s="285"/>
      <c r="JWO588" s="285"/>
      <c r="JWP588" s="285"/>
      <c r="JWQ588" s="285"/>
      <c r="JWR588" s="285"/>
      <c r="JWS588" s="285"/>
      <c r="JWT588" s="285"/>
      <c r="JWU588" s="285"/>
      <c r="JWV588" s="285"/>
      <c r="JWW588" s="285"/>
      <c r="JWX588" s="285"/>
      <c r="JWY588" s="285"/>
      <c r="JWZ588" s="285"/>
      <c r="JXA588" s="285"/>
      <c r="JXB588" s="285"/>
      <c r="JXC588" s="285"/>
      <c r="JXD588" s="285"/>
      <c r="JXE588" s="285"/>
      <c r="JXF588" s="285"/>
      <c r="JXG588" s="285"/>
      <c r="JXH588" s="285"/>
      <c r="JXI588" s="285"/>
      <c r="JXJ588" s="285"/>
      <c r="JXK588" s="285"/>
      <c r="JXL588" s="285"/>
      <c r="JXM588" s="285"/>
      <c r="JXN588" s="285"/>
      <c r="JXO588" s="285"/>
      <c r="JXP588" s="285"/>
      <c r="JXQ588" s="285"/>
      <c r="JXR588" s="285"/>
      <c r="JXS588" s="285"/>
      <c r="JXT588" s="285"/>
      <c r="JXU588" s="285"/>
      <c r="JXV588" s="285"/>
      <c r="JXW588" s="285"/>
      <c r="JXX588" s="285"/>
      <c r="JXY588" s="285"/>
      <c r="JXZ588" s="285"/>
      <c r="JYA588" s="285"/>
      <c r="JYB588" s="285"/>
      <c r="JYC588" s="285"/>
      <c r="JYD588" s="285"/>
      <c r="JYE588" s="285"/>
      <c r="JYF588" s="285"/>
      <c r="JYG588" s="285"/>
      <c r="JYH588" s="285"/>
      <c r="JYI588" s="285"/>
      <c r="JYJ588" s="285"/>
      <c r="JYK588" s="285"/>
      <c r="JYL588" s="285"/>
      <c r="JYM588" s="285"/>
      <c r="JYN588" s="285"/>
      <c r="JYO588" s="285"/>
      <c r="JYP588" s="285"/>
      <c r="JYQ588" s="285"/>
      <c r="JYR588" s="285"/>
      <c r="JYS588" s="285"/>
      <c r="JYT588" s="285"/>
      <c r="JYU588" s="285"/>
      <c r="JYV588" s="285"/>
      <c r="JYW588" s="285"/>
      <c r="JYX588" s="285"/>
      <c r="JYY588" s="285"/>
      <c r="JYZ588" s="285"/>
      <c r="JZA588" s="285"/>
      <c r="JZB588" s="285"/>
      <c r="JZC588" s="285"/>
      <c r="JZD588" s="285"/>
      <c r="JZE588" s="285"/>
      <c r="JZF588" s="285"/>
      <c r="JZG588" s="285"/>
      <c r="JZH588" s="285"/>
      <c r="JZI588" s="285"/>
      <c r="JZJ588" s="285"/>
      <c r="JZK588" s="285"/>
      <c r="JZL588" s="285"/>
      <c r="JZM588" s="285"/>
      <c r="JZN588" s="285"/>
      <c r="JZO588" s="285"/>
      <c r="JZP588" s="285"/>
      <c r="JZQ588" s="285"/>
      <c r="JZR588" s="285"/>
      <c r="JZS588" s="285"/>
      <c r="JZT588" s="285"/>
      <c r="JZU588" s="285"/>
      <c r="JZV588" s="285"/>
      <c r="JZW588" s="285"/>
      <c r="JZX588" s="285"/>
      <c r="JZY588" s="285"/>
      <c r="JZZ588" s="285"/>
      <c r="KAA588" s="285"/>
      <c r="KAB588" s="285"/>
      <c r="KAC588" s="285"/>
      <c r="KAD588" s="285"/>
      <c r="KAE588" s="285"/>
      <c r="KAF588" s="285"/>
      <c r="KAG588" s="285"/>
      <c r="KAH588" s="285"/>
      <c r="KAI588" s="285"/>
      <c r="KAJ588" s="285"/>
      <c r="KAK588" s="285"/>
      <c r="KAL588" s="285"/>
      <c r="KAM588" s="285"/>
      <c r="KAN588" s="285"/>
      <c r="KAO588" s="285"/>
      <c r="KAP588" s="285"/>
      <c r="KAQ588" s="285"/>
      <c r="KAR588" s="285"/>
      <c r="KAS588" s="285"/>
      <c r="KAT588" s="285"/>
      <c r="KAU588" s="285"/>
      <c r="KAV588" s="285"/>
      <c r="KAW588" s="285"/>
      <c r="KAX588" s="285"/>
      <c r="KAY588" s="285"/>
      <c r="KAZ588" s="285"/>
      <c r="KBA588" s="285"/>
      <c r="KBB588" s="285"/>
      <c r="KBC588" s="285"/>
      <c r="KBD588" s="285"/>
      <c r="KBE588" s="285"/>
      <c r="KBF588" s="285"/>
      <c r="KBG588" s="285"/>
      <c r="KBH588" s="285"/>
      <c r="KBI588" s="285"/>
      <c r="KBJ588" s="285"/>
      <c r="KBK588" s="285"/>
      <c r="KBL588" s="285"/>
      <c r="KBM588" s="285"/>
      <c r="KBN588" s="285"/>
      <c r="KBO588" s="285"/>
      <c r="KBP588" s="285"/>
      <c r="KBQ588" s="285"/>
      <c r="KBR588" s="285"/>
      <c r="KBS588" s="285"/>
      <c r="KBT588" s="285"/>
      <c r="KBU588" s="285"/>
      <c r="KBV588" s="285"/>
      <c r="KBW588" s="285"/>
      <c r="KBX588" s="285"/>
      <c r="KBY588" s="285"/>
      <c r="KBZ588" s="285"/>
      <c r="KCA588" s="285"/>
      <c r="KCB588" s="285"/>
      <c r="KCC588" s="285"/>
      <c r="KCD588" s="285"/>
      <c r="KCE588" s="285"/>
      <c r="KCF588" s="285"/>
      <c r="KCG588" s="285"/>
      <c r="KCH588" s="285"/>
      <c r="KCI588" s="285"/>
      <c r="KCJ588" s="285"/>
      <c r="KCK588" s="285"/>
      <c r="KCL588" s="285"/>
      <c r="KCM588" s="285"/>
      <c r="KCN588" s="285"/>
      <c r="KCO588" s="285"/>
      <c r="KCP588" s="285"/>
      <c r="KCQ588" s="285"/>
      <c r="KCR588" s="285"/>
      <c r="KCS588" s="285"/>
      <c r="KCT588" s="285"/>
      <c r="KCU588" s="285"/>
      <c r="KCV588" s="285"/>
      <c r="KCW588" s="285"/>
      <c r="KCX588" s="285"/>
      <c r="KCY588" s="285"/>
      <c r="KCZ588" s="285"/>
      <c r="KDA588" s="285"/>
      <c r="KDB588" s="285"/>
      <c r="KDC588" s="285"/>
      <c r="KDD588" s="285"/>
      <c r="KDE588" s="285"/>
      <c r="KDF588" s="285"/>
      <c r="KDG588" s="285"/>
      <c r="KDH588" s="285"/>
      <c r="KDI588" s="285"/>
      <c r="KDJ588" s="285"/>
      <c r="KDK588" s="285"/>
      <c r="KDL588" s="285"/>
      <c r="KDM588" s="285"/>
      <c r="KDN588" s="285"/>
      <c r="KDO588" s="285"/>
      <c r="KDP588" s="285"/>
      <c r="KDQ588" s="285"/>
      <c r="KDR588" s="285"/>
      <c r="KDS588" s="285"/>
      <c r="KDT588" s="285"/>
      <c r="KDU588" s="285"/>
      <c r="KDV588" s="285"/>
      <c r="KDW588" s="285"/>
      <c r="KDX588" s="285"/>
      <c r="KDY588" s="285"/>
      <c r="KDZ588" s="285"/>
      <c r="KEA588" s="285"/>
      <c r="KEB588" s="285"/>
      <c r="KEC588" s="285"/>
      <c r="KED588" s="285"/>
      <c r="KEE588" s="285"/>
      <c r="KEF588" s="285"/>
      <c r="KEG588" s="285"/>
      <c r="KEH588" s="285"/>
      <c r="KEI588" s="285"/>
      <c r="KEJ588" s="285"/>
      <c r="KEK588" s="285"/>
      <c r="KEL588" s="285"/>
      <c r="KEM588" s="285"/>
      <c r="KEN588" s="285"/>
      <c r="KEO588" s="285"/>
      <c r="KEP588" s="285"/>
      <c r="KEQ588" s="285"/>
      <c r="KER588" s="285"/>
      <c r="KES588" s="285"/>
      <c r="KET588" s="285"/>
      <c r="KEU588" s="285"/>
      <c r="KEV588" s="285"/>
      <c r="KEW588" s="285"/>
      <c r="KEX588" s="285"/>
      <c r="KEY588" s="285"/>
      <c r="KEZ588" s="285"/>
      <c r="KFA588" s="285"/>
      <c r="KFB588" s="285"/>
      <c r="KFC588" s="285"/>
      <c r="KFD588" s="285"/>
      <c r="KFE588" s="285"/>
      <c r="KFF588" s="285"/>
      <c r="KFG588" s="285"/>
      <c r="KFH588" s="285"/>
      <c r="KFI588" s="285"/>
      <c r="KFJ588" s="285"/>
      <c r="KFK588" s="285"/>
      <c r="KFL588" s="285"/>
      <c r="KFM588" s="285"/>
      <c r="KFN588" s="285"/>
      <c r="KFO588" s="285"/>
      <c r="KFP588" s="285"/>
      <c r="KFQ588" s="285"/>
      <c r="KFR588" s="285"/>
      <c r="KFS588" s="285"/>
      <c r="KFT588" s="285"/>
      <c r="KFU588" s="285"/>
      <c r="KFV588" s="285"/>
      <c r="KFW588" s="285"/>
      <c r="KFX588" s="285"/>
      <c r="KFY588" s="285"/>
      <c r="KFZ588" s="285"/>
      <c r="KGA588" s="285"/>
      <c r="KGB588" s="285"/>
      <c r="KGC588" s="285"/>
      <c r="KGD588" s="285"/>
      <c r="KGE588" s="285"/>
      <c r="KGF588" s="285"/>
      <c r="KGG588" s="285"/>
      <c r="KGH588" s="285"/>
      <c r="KGI588" s="285"/>
      <c r="KGJ588" s="285"/>
      <c r="KGK588" s="285"/>
      <c r="KGL588" s="285"/>
      <c r="KGM588" s="285"/>
      <c r="KGN588" s="285"/>
      <c r="KGO588" s="285"/>
      <c r="KGP588" s="285"/>
      <c r="KGQ588" s="285"/>
      <c r="KGR588" s="285"/>
      <c r="KGS588" s="285"/>
      <c r="KGT588" s="285"/>
      <c r="KGU588" s="285"/>
      <c r="KGV588" s="285"/>
      <c r="KGW588" s="285"/>
      <c r="KGX588" s="285"/>
      <c r="KGY588" s="285"/>
      <c r="KGZ588" s="285"/>
      <c r="KHA588" s="285"/>
      <c r="KHB588" s="285"/>
      <c r="KHC588" s="285"/>
      <c r="KHD588" s="285"/>
      <c r="KHE588" s="285"/>
      <c r="KHF588" s="285"/>
      <c r="KHG588" s="285"/>
      <c r="KHH588" s="285"/>
      <c r="KHI588" s="285"/>
      <c r="KHJ588" s="285"/>
      <c r="KHK588" s="285"/>
      <c r="KHL588" s="285"/>
      <c r="KHM588" s="285"/>
      <c r="KHN588" s="285"/>
      <c r="KHO588" s="285"/>
      <c r="KHP588" s="285"/>
      <c r="KHQ588" s="285"/>
      <c r="KHR588" s="285"/>
      <c r="KHS588" s="285"/>
      <c r="KHT588" s="285"/>
      <c r="KHU588" s="285"/>
      <c r="KHV588" s="285"/>
      <c r="KHW588" s="285"/>
      <c r="KHX588" s="285"/>
      <c r="KHY588" s="285"/>
      <c r="KHZ588" s="285"/>
      <c r="KIA588" s="285"/>
      <c r="KIB588" s="285"/>
      <c r="KIC588" s="285"/>
      <c r="KID588" s="285"/>
      <c r="KIE588" s="285"/>
      <c r="KIF588" s="285"/>
      <c r="KIG588" s="285"/>
      <c r="KIH588" s="285"/>
      <c r="KII588" s="285"/>
      <c r="KIJ588" s="285"/>
      <c r="KIK588" s="285"/>
      <c r="KIL588" s="285"/>
      <c r="KIM588" s="285"/>
      <c r="KIN588" s="285"/>
      <c r="KIO588" s="285"/>
      <c r="KIP588" s="285"/>
      <c r="KIQ588" s="285"/>
      <c r="KIR588" s="285"/>
      <c r="KIS588" s="285"/>
      <c r="KIT588" s="285"/>
      <c r="KIU588" s="285"/>
      <c r="KIV588" s="285"/>
      <c r="KIW588" s="285"/>
      <c r="KIX588" s="285"/>
      <c r="KIY588" s="285"/>
      <c r="KIZ588" s="285"/>
      <c r="KJA588" s="285"/>
      <c r="KJB588" s="285"/>
      <c r="KJC588" s="285"/>
      <c r="KJD588" s="285"/>
      <c r="KJE588" s="285"/>
      <c r="KJF588" s="285"/>
      <c r="KJG588" s="285"/>
      <c r="KJH588" s="285"/>
      <c r="KJI588" s="285"/>
      <c r="KJJ588" s="285"/>
      <c r="KJK588" s="285"/>
      <c r="KJL588" s="285"/>
      <c r="KJM588" s="285"/>
      <c r="KJN588" s="285"/>
      <c r="KJO588" s="285"/>
      <c r="KJP588" s="285"/>
      <c r="KJQ588" s="285"/>
      <c r="KJR588" s="285"/>
      <c r="KJS588" s="285"/>
      <c r="KJT588" s="285"/>
      <c r="KJU588" s="285"/>
      <c r="KJV588" s="285"/>
      <c r="KJW588" s="285"/>
      <c r="KJX588" s="285"/>
      <c r="KJY588" s="285"/>
      <c r="KJZ588" s="285"/>
      <c r="KKA588" s="285"/>
      <c r="KKB588" s="285"/>
      <c r="KKC588" s="285"/>
      <c r="KKD588" s="285"/>
      <c r="KKE588" s="285"/>
      <c r="KKF588" s="285"/>
      <c r="KKG588" s="285"/>
      <c r="KKH588" s="285"/>
      <c r="KKI588" s="285"/>
      <c r="KKJ588" s="285"/>
      <c r="KKK588" s="285"/>
      <c r="KKL588" s="285"/>
      <c r="KKM588" s="285"/>
      <c r="KKN588" s="285"/>
      <c r="KKO588" s="285"/>
      <c r="KKP588" s="285"/>
      <c r="KKQ588" s="285"/>
      <c r="KKR588" s="285"/>
      <c r="KKS588" s="285"/>
      <c r="KKT588" s="285"/>
      <c r="KKU588" s="285"/>
      <c r="KKV588" s="285"/>
      <c r="KKW588" s="285"/>
      <c r="KKX588" s="285"/>
      <c r="KKY588" s="285"/>
      <c r="KKZ588" s="285"/>
      <c r="KLA588" s="285"/>
      <c r="KLB588" s="285"/>
      <c r="KLC588" s="285"/>
      <c r="KLD588" s="285"/>
      <c r="KLE588" s="285"/>
      <c r="KLF588" s="285"/>
      <c r="KLG588" s="285"/>
      <c r="KLH588" s="285"/>
      <c r="KLI588" s="285"/>
      <c r="KLJ588" s="285"/>
      <c r="KLK588" s="285"/>
      <c r="KLL588" s="285"/>
      <c r="KLM588" s="285"/>
      <c r="KLN588" s="285"/>
      <c r="KLO588" s="285"/>
      <c r="KLP588" s="285"/>
      <c r="KLQ588" s="285"/>
      <c r="KLR588" s="285"/>
      <c r="KLS588" s="285"/>
      <c r="KLT588" s="285"/>
      <c r="KLU588" s="285"/>
      <c r="KLV588" s="285"/>
      <c r="KLW588" s="285"/>
      <c r="KLX588" s="285"/>
      <c r="KLY588" s="285"/>
      <c r="KLZ588" s="285"/>
      <c r="KMA588" s="285"/>
      <c r="KMB588" s="285"/>
      <c r="KMC588" s="285"/>
      <c r="KMD588" s="285"/>
      <c r="KME588" s="285"/>
      <c r="KMF588" s="285"/>
      <c r="KMG588" s="285"/>
      <c r="KMH588" s="285"/>
      <c r="KMI588" s="285"/>
      <c r="KMJ588" s="285"/>
      <c r="KMK588" s="285"/>
      <c r="KML588" s="285"/>
      <c r="KMM588" s="285"/>
      <c r="KMN588" s="285"/>
      <c r="KMO588" s="285"/>
      <c r="KMP588" s="285"/>
      <c r="KMQ588" s="285"/>
      <c r="KMR588" s="285"/>
      <c r="KMS588" s="285"/>
      <c r="KMT588" s="285"/>
      <c r="KMU588" s="285"/>
      <c r="KMV588" s="285"/>
      <c r="KMW588" s="285"/>
      <c r="KMX588" s="285"/>
      <c r="KMY588" s="285"/>
      <c r="KMZ588" s="285"/>
      <c r="KNA588" s="285"/>
      <c r="KNB588" s="285"/>
      <c r="KNC588" s="285"/>
      <c r="KND588" s="285"/>
      <c r="KNE588" s="285"/>
      <c r="KNF588" s="285"/>
      <c r="KNG588" s="285"/>
      <c r="KNH588" s="285"/>
      <c r="KNI588" s="285"/>
      <c r="KNJ588" s="285"/>
      <c r="KNK588" s="285"/>
      <c r="KNL588" s="285"/>
      <c r="KNM588" s="285"/>
      <c r="KNN588" s="285"/>
      <c r="KNO588" s="285"/>
      <c r="KNP588" s="285"/>
      <c r="KNQ588" s="285"/>
      <c r="KNR588" s="285"/>
      <c r="KNS588" s="285"/>
      <c r="KNT588" s="285"/>
      <c r="KNU588" s="285"/>
      <c r="KNV588" s="285"/>
      <c r="KNW588" s="285"/>
      <c r="KNX588" s="285"/>
      <c r="KNY588" s="285"/>
      <c r="KNZ588" s="285"/>
      <c r="KOA588" s="285"/>
      <c r="KOB588" s="285"/>
      <c r="KOC588" s="285"/>
      <c r="KOD588" s="285"/>
      <c r="KOE588" s="285"/>
      <c r="KOF588" s="285"/>
      <c r="KOG588" s="285"/>
      <c r="KOH588" s="285"/>
      <c r="KOI588" s="285"/>
      <c r="KOJ588" s="285"/>
      <c r="KOK588" s="285"/>
      <c r="KOL588" s="285"/>
      <c r="KOM588" s="285"/>
      <c r="KON588" s="285"/>
      <c r="KOO588" s="285"/>
      <c r="KOP588" s="285"/>
      <c r="KOQ588" s="285"/>
      <c r="KOR588" s="285"/>
      <c r="KOS588" s="285"/>
      <c r="KOT588" s="285"/>
      <c r="KOU588" s="285"/>
      <c r="KOV588" s="285"/>
      <c r="KOW588" s="285"/>
      <c r="KOX588" s="285"/>
      <c r="KOY588" s="285"/>
      <c r="KOZ588" s="285"/>
      <c r="KPA588" s="285"/>
      <c r="KPB588" s="285"/>
      <c r="KPC588" s="285"/>
      <c r="KPD588" s="285"/>
      <c r="KPE588" s="285"/>
      <c r="KPF588" s="285"/>
      <c r="KPG588" s="285"/>
      <c r="KPH588" s="285"/>
      <c r="KPI588" s="285"/>
      <c r="KPJ588" s="285"/>
      <c r="KPK588" s="285"/>
      <c r="KPL588" s="285"/>
      <c r="KPM588" s="285"/>
      <c r="KPN588" s="285"/>
      <c r="KPO588" s="285"/>
      <c r="KPP588" s="285"/>
      <c r="KPQ588" s="285"/>
      <c r="KPR588" s="285"/>
      <c r="KPS588" s="285"/>
      <c r="KPT588" s="285"/>
      <c r="KPU588" s="285"/>
      <c r="KPV588" s="285"/>
      <c r="KPW588" s="285"/>
      <c r="KPX588" s="285"/>
      <c r="KPY588" s="285"/>
      <c r="KPZ588" s="285"/>
      <c r="KQA588" s="285"/>
      <c r="KQB588" s="285"/>
      <c r="KQC588" s="285"/>
      <c r="KQD588" s="285"/>
      <c r="KQE588" s="285"/>
      <c r="KQF588" s="285"/>
      <c r="KQG588" s="285"/>
      <c r="KQH588" s="285"/>
      <c r="KQI588" s="285"/>
      <c r="KQJ588" s="285"/>
      <c r="KQK588" s="285"/>
      <c r="KQL588" s="285"/>
      <c r="KQM588" s="285"/>
      <c r="KQN588" s="285"/>
      <c r="KQO588" s="285"/>
      <c r="KQP588" s="285"/>
      <c r="KQQ588" s="285"/>
      <c r="KQR588" s="285"/>
      <c r="KQS588" s="285"/>
      <c r="KQT588" s="285"/>
      <c r="KQU588" s="285"/>
      <c r="KQV588" s="285"/>
      <c r="KQW588" s="285"/>
      <c r="KQX588" s="285"/>
      <c r="KQY588" s="285"/>
      <c r="KQZ588" s="285"/>
      <c r="KRA588" s="285"/>
      <c r="KRB588" s="285"/>
      <c r="KRC588" s="285"/>
      <c r="KRD588" s="285"/>
      <c r="KRE588" s="285"/>
      <c r="KRF588" s="285"/>
      <c r="KRG588" s="285"/>
      <c r="KRH588" s="285"/>
      <c r="KRI588" s="285"/>
      <c r="KRJ588" s="285"/>
      <c r="KRK588" s="285"/>
      <c r="KRL588" s="285"/>
      <c r="KRM588" s="285"/>
      <c r="KRN588" s="285"/>
      <c r="KRO588" s="285"/>
      <c r="KRP588" s="285"/>
      <c r="KRQ588" s="285"/>
      <c r="KRR588" s="285"/>
      <c r="KRS588" s="285"/>
      <c r="KRT588" s="285"/>
      <c r="KRU588" s="285"/>
      <c r="KRV588" s="285"/>
      <c r="KRW588" s="285"/>
      <c r="KRX588" s="285"/>
      <c r="KRY588" s="285"/>
      <c r="KRZ588" s="285"/>
      <c r="KSA588" s="285"/>
      <c r="KSB588" s="285"/>
      <c r="KSC588" s="285"/>
      <c r="KSD588" s="285"/>
      <c r="KSE588" s="285"/>
      <c r="KSF588" s="285"/>
      <c r="KSG588" s="285"/>
      <c r="KSH588" s="285"/>
      <c r="KSI588" s="285"/>
      <c r="KSJ588" s="285"/>
      <c r="KSK588" s="285"/>
      <c r="KSL588" s="285"/>
      <c r="KSM588" s="285"/>
      <c r="KSN588" s="285"/>
      <c r="KSO588" s="285"/>
      <c r="KSP588" s="285"/>
      <c r="KSQ588" s="285"/>
      <c r="KSR588" s="285"/>
      <c r="KSS588" s="285"/>
      <c r="KST588" s="285"/>
      <c r="KSU588" s="285"/>
      <c r="KSV588" s="285"/>
      <c r="KSW588" s="285"/>
      <c r="KSX588" s="285"/>
      <c r="KSY588" s="285"/>
      <c r="KSZ588" s="285"/>
      <c r="KTA588" s="285"/>
      <c r="KTB588" s="285"/>
      <c r="KTC588" s="285"/>
      <c r="KTD588" s="285"/>
      <c r="KTE588" s="285"/>
      <c r="KTF588" s="285"/>
      <c r="KTG588" s="285"/>
      <c r="KTH588" s="285"/>
      <c r="KTI588" s="285"/>
      <c r="KTJ588" s="285"/>
      <c r="KTK588" s="285"/>
      <c r="KTL588" s="285"/>
      <c r="KTM588" s="285"/>
      <c r="KTN588" s="285"/>
      <c r="KTO588" s="285"/>
      <c r="KTP588" s="285"/>
      <c r="KTQ588" s="285"/>
      <c r="KTR588" s="285"/>
      <c r="KTS588" s="285"/>
      <c r="KTT588" s="285"/>
      <c r="KTU588" s="285"/>
      <c r="KTV588" s="285"/>
      <c r="KTW588" s="285"/>
      <c r="KTX588" s="285"/>
      <c r="KTY588" s="285"/>
      <c r="KTZ588" s="285"/>
      <c r="KUA588" s="285"/>
      <c r="KUB588" s="285"/>
      <c r="KUC588" s="285"/>
      <c r="KUD588" s="285"/>
      <c r="KUE588" s="285"/>
      <c r="KUF588" s="285"/>
      <c r="KUG588" s="285"/>
      <c r="KUH588" s="285"/>
      <c r="KUI588" s="285"/>
      <c r="KUJ588" s="285"/>
      <c r="KUK588" s="285"/>
      <c r="KUL588" s="285"/>
      <c r="KUM588" s="285"/>
      <c r="KUN588" s="285"/>
      <c r="KUO588" s="285"/>
      <c r="KUP588" s="285"/>
      <c r="KUQ588" s="285"/>
      <c r="KUR588" s="285"/>
      <c r="KUS588" s="285"/>
      <c r="KUT588" s="285"/>
      <c r="KUU588" s="285"/>
      <c r="KUV588" s="285"/>
      <c r="KUW588" s="285"/>
      <c r="KUX588" s="285"/>
      <c r="KUY588" s="285"/>
      <c r="KUZ588" s="285"/>
      <c r="KVA588" s="285"/>
      <c r="KVB588" s="285"/>
      <c r="KVC588" s="285"/>
      <c r="KVD588" s="285"/>
      <c r="KVE588" s="285"/>
      <c r="KVF588" s="285"/>
      <c r="KVG588" s="285"/>
      <c r="KVH588" s="285"/>
      <c r="KVI588" s="285"/>
      <c r="KVJ588" s="285"/>
      <c r="KVK588" s="285"/>
      <c r="KVL588" s="285"/>
      <c r="KVM588" s="285"/>
      <c r="KVN588" s="285"/>
      <c r="KVO588" s="285"/>
      <c r="KVP588" s="285"/>
      <c r="KVQ588" s="285"/>
      <c r="KVR588" s="285"/>
      <c r="KVS588" s="285"/>
      <c r="KVT588" s="285"/>
      <c r="KVU588" s="285"/>
      <c r="KVV588" s="285"/>
      <c r="KVW588" s="285"/>
      <c r="KVX588" s="285"/>
      <c r="KVY588" s="285"/>
      <c r="KVZ588" s="285"/>
      <c r="KWA588" s="285"/>
      <c r="KWB588" s="285"/>
      <c r="KWC588" s="285"/>
      <c r="KWD588" s="285"/>
      <c r="KWE588" s="285"/>
      <c r="KWF588" s="285"/>
      <c r="KWG588" s="285"/>
      <c r="KWH588" s="285"/>
      <c r="KWI588" s="285"/>
      <c r="KWJ588" s="285"/>
      <c r="KWK588" s="285"/>
      <c r="KWL588" s="285"/>
      <c r="KWM588" s="285"/>
      <c r="KWN588" s="285"/>
      <c r="KWO588" s="285"/>
      <c r="KWP588" s="285"/>
      <c r="KWQ588" s="285"/>
      <c r="KWR588" s="285"/>
      <c r="KWS588" s="285"/>
      <c r="KWT588" s="285"/>
      <c r="KWU588" s="285"/>
      <c r="KWV588" s="285"/>
      <c r="KWW588" s="285"/>
      <c r="KWX588" s="285"/>
      <c r="KWY588" s="285"/>
      <c r="KWZ588" s="285"/>
      <c r="KXA588" s="285"/>
      <c r="KXB588" s="285"/>
      <c r="KXC588" s="285"/>
      <c r="KXD588" s="285"/>
      <c r="KXE588" s="285"/>
      <c r="KXF588" s="285"/>
      <c r="KXG588" s="285"/>
      <c r="KXH588" s="285"/>
      <c r="KXI588" s="285"/>
      <c r="KXJ588" s="285"/>
      <c r="KXK588" s="285"/>
      <c r="KXL588" s="285"/>
      <c r="KXM588" s="285"/>
      <c r="KXN588" s="285"/>
      <c r="KXO588" s="285"/>
      <c r="KXP588" s="285"/>
      <c r="KXQ588" s="285"/>
      <c r="KXR588" s="285"/>
      <c r="KXS588" s="285"/>
      <c r="KXT588" s="285"/>
      <c r="KXU588" s="285"/>
      <c r="KXV588" s="285"/>
      <c r="KXW588" s="285"/>
      <c r="KXX588" s="285"/>
      <c r="KXY588" s="285"/>
      <c r="KXZ588" s="285"/>
      <c r="KYA588" s="285"/>
      <c r="KYB588" s="285"/>
      <c r="KYC588" s="285"/>
      <c r="KYD588" s="285"/>
      <c r="KYE588" s="285"/>
      <c r="KYF588" s="285"/>
      <c r="KYG588" s="285"/>
      <c r="KYH588" s="285"/>
      <c r="KYI588" s="285"/>
      <c r="KYJ588" s="285"/>
      <c r="KYK588" s="285"/>
      <c r="KYL588" s="285"/>
      <c r="KYM588" s="285"/>
      <c r="KYN588" s="285"/>
      <c r="KYO588" s="285"/>
      <c r="KYP588" s="285"/>
      <c r="KYQ588" s="285"/>
      <c r="KYR588" s="285"/>
      <c r="KYS588" s="285"/>
      <c r="KYT588" s="285"/>
      <c r="KYU588" s="285"/>
      <c r="KYV588" s="285"/>
      <c r="KYW588" s="285"/>
      <c r="KYX588" s="285"/>
      <c r="KYY588" s="285"/>
      <c r="KYZ588" s="285"/>
      <c r="KZA588" s="285"/>
      <c r="KZB588" s="285"/>
      <c r="KZC588" s="285"/>
      <c r="KZD588" s="285"/>
      <c r="KZE588" s="285"/>
      <c r="KZF588" s="285"/>
      <c r="KZG588" s="285"/>
      <c r="KZH588" s="285"/>
      <c r="KZI588" s="285"/>
      <c r="KZJ588" s="285"/>
      <c r="KZK588" s="285"/>
      <c r="KZL588" s="285"/>
      <c r="KZM588" s="285"/>
      <c r="KZN588" s="285"/>
      <c r="KZO588" s="285"/>
      <c r="KZP588" s="285"/>
      <c r="KZQ588" s="285"/>
      <c r="KZR588" s="285"/>
      <c r="KZS588" s="285"/>
      <c r="KZT588" s="285"/>
      <c r="KZU588" s="285"/>
      <c r="KZV588" s="285"/>
      <c r="KZW588" s="285"/>
      <c r="KZX588" s="285"/>
      <c r="KZY588" s="285"/>
      <c r="KZZ588" s="285"/>
      <c r="LAA588" s="285"/>
      <c r="LAB588" s="285"/>
      <c r="LAC588" s="285"/>
      <c r="LAD588" s="285"/>
      <c r="LAE588" s="285"/>
      <c r="LAF588" s="285"/>
      <c r="LAG588" s="285"/>
      <c r="LAH588" s="285"/>
      <c r="LAI588" s="285"/>
      <c r="LAJ588" s="285"/>
      <c r="LAK588" s="285"/>
      <c r="LAL588" s="285"/>
      <c r="LAM588" s="285"/>
      <c r="LAN588" s="285"/>
      <c r="LAO588" s="285"/>
      <c r="LAP588" s="285"/>
      <c r="LAQ588" s="285"/>
      <c r="LAR588" s="285"/>
      <c r="LAS588" s="285"/>
      <c r="LAT588" s="285"/>
      <c r="LAU588" s="285"/>
      <c r="LAV588" s="285"/>
      <c r="LAW588" s="285"/>
      <c r="LAX588" s="285"/>
      <c r="LAY588" s="285"/>
      <c r="LAZ588" s="285"/>
      <c r="LBA588" s="285"/>
      <c r="LBB588" s="285"/>
      <c r="LBC588" s="285"/>
      <c r="LBD588" s="285"/>
      <c r="LBE588" s="285"/>
      <c r="LBF588" s="285"/>
      <c r="LBG588" s="285"/>
      <c r="LBH588" s="285"/>
      <c r="LBI588" s="285"/>
      <c r="LBJ588" s="285"/>
      <c r="LBK588" s="285"/>
      <c r="LBL588" s="285"/>
      <c r="LBM588" s="285"/>
      <c r="LBN588" s="285"/>
      <c r="LBO588" s="285"/>
      <c r="LBP588" s="285"/>
      <c r="LBQ588" s="285"/>
      <c r="LBR588" s="285"/>
      <c r="LBS588" s="285"/>
      <c r="LBT588" s="285"/>
      <c r="LBU588" s="285"/>
      <c r="LBV588" s="285"/>
      <c r="LBW588" s="285"/>
      <c r="LBX588" s="285"/>
      <c r="LBY588" s="285"/>
      <c r="LBZ588" s="285"/>
      <c r="LCA588" s="285"/>
      <c r="LCB588" s="285"/>
      <c r="LCC588" s="285"/>
      <c r="LCD588" s="285"/>
      <c r="LCE588" s="285"/>
      <c r="LCF588" s="285"/>
      <c r="LCG588" s="285"/>
      <c r="LCH588" s="285"/>
      <c r="LCI588" s="285"/>
      <c r="LCJ588" s="285"/>
      <c r="LCK588" s="285"/>
      <c r="LCL588" s="285"/>
      <c r="LCM588" s="285"/>
      <c r="LCN588" s="285"/>
      <c r="LCO588" s="285"/>
      <c r="LCP588" s="285"/>
      <c r="LCQ588" s="285"/>
      <c r="LCR588" s="285"/>
      <c r="LCS588" s="285"/>
      <c r="LCT588" s="285"/>
      <c r="LCU588" s="285"/>
      <c r="LCV588" s="285"/>
      <c r="LCW588" s="285"/>
      <c r="LCX588" s="285"/>
      <c r="LCY588" s="285"/>
      <c r="LCZ588" s="285"/>
      <c r="LDA588" s="285"/>
      <c r="LDB588" s="285"/>
      <c r="LDC588" s="285"/>
      <c r="LDD588" s="285"/>
      <c r="LDE588" s="285"/>
      <c r="LDF588" s="285"/>
      <c r="LDG588" s="285"/>
      <c r="LDH588" s="285"/>
      <c r="LDI588" s="285"/>
      <c r="LDJ588" s="285"/>
      <c r="LDK588" s="285"/>
      <c r="LDL588" s="285"/>
      <c r="LDM588" s="285"/>
      <c r="LDN588" s="285"/>
      <c r="LDO588" s="285"/>
      <c r="LDP588" s="285"/>
      <c r="LDQ588" s="285"/>
      <c r="LDR588" s="285"/>
      <c r="LDS588" s="285"/>
      <c r="LDT588" s="285"/>
      <c r="LDU588" s="285"/>
      <c r="LDV588" s="285"/>
      <c r="LDW588" s="285"/>
      <c r="LDX588" s="285"/>
      <c r="LDY588" s="285"/>
      <c r="LDZ588" s="285"/>
      <c r="LEA588" s="285"/>
      <c r="LEB588" s="285"/>
      <c r="LEC588" s="285"/>
      <c r="LED588" s="285"/>
      <c r="LEE588" s="285"/>
      <c r="LEF588" s="285"/>
      <c r="LEG588" s="285"/>
      <c r="LEH588" s="285"/>
      <c r="LEI588" s="285"/>
      <c r="LEJ588" s="285"/>
      <c r="LEK588" s="285"/>
      <c r="LEL588" s="285"/>
      <c r="LEM588" s="285"/>
      <c r="LEN588" s="285"/>
      <c r="LEO588" s="285"/>
      <c r="LEP588" s="285"/>
      <c r="LEQ588" s="285"/>
      <c r="LER588" s="285"/>
      <c r="LES588" s="285"/>
      <c r="LET588" s="285"/>
      <c r="LEU588" s="285"/>
      <c r="LEV588" s="285"/>
      <c r="LEW588" s="285"/>
      <c r="LEX588" s="285"/>
      <c r="LEY588" s="285"/>
      <c r="LEZ588" s="285"/>
      <c r="LFA588" s="285"/>
      <c r="LFB588" s="285"/>
      <c r="LFC588" s="285"/>
      <c r="LFD588" s="285"/>
      <c r="LFE588" s="285"/>
      <c r="LFF588" s="285"/>
      <c r="LFG588" s="285"/>
      <c r="LFH588" s="285"/>
      <c r="LFI588" s="285"/>
      <c r="LFJ588" s="285"/>
      <c r="LFK588" s="285"/>
      <c r="LFL588" s="285"/>
      <c r="LFM588" s="285"/>
      <c r="LFN588" s="285"/>
      <c r="LFO588" s="285"/>
      <c r="LFP588" s="285"/>
      <c r="LFQ588" s="285"/>
      <c r="LFR588" s="285"/>
      <c r="LFS588" s="285"/>
      <c r="LFT588" s="285"/>
      <c r="LFU588" s="285"/>
      <c r="LFV588" s="285"/>
      <c r="LFW588" s="285"/>
      <c r="LFX588" s="285"/>
      <c r="LFY588" s="285"/>
      <c r="LFZ588" s="285"/>
      <c r="LGA588" s="285"/>
      <c r="LGB588" s="285"/>
      <c r="LGC588" s="285"/>
      <c r="LGD588" s="285"/>
      <c r="LGE588" s="285"/>
      <c r="LGF588" s="285"/>
      <c r="LGG588" s="285"/>
      <c r="LGH588" s="285"/>
      <c r="LGI588" s="285"/>
      <c r="LGJ588" s="285"/>
      <c r="LGK588" s="285"/>
      <c r="LGL588" s="285"/>
      <c r="LGM588" s="285"/>
      <c r="LGN588" s="285"/>
      <c r="LGO588" s="285"/>
      <c r="LGP588" s="285"/>
      <c r="LGQ588" s="285"/>
      <c r="LGR588" s="285"/>
      <c r="LGS588" s="285"/>
      <c r="LGT588" s="285"/>
      <c r="LGU588" s="285"/>
      <c r="LGV588" s="285"/>
      <c r="LGW588" s="285"/>
      <c r="LGX588" s="285"/>
      <c r="LGY588" s="285"/>
      <c r="LGZ588" s="285"/>
      <c r="LHA588" s="285"/>
      <c r="LHB588" s="285"/>
      <c r="LHC588" s="285"/>
      <c r="LHD588" s="285"/>
      <c r="LHE588" s="285"/>
      <c r="LHF588" s="285"/>
      <c r="LHG588" s="285"/>
      <c r="LHH588" s="285"/>
      <c r="LHI588" s="285"/>
      <c r="LHJ588" s="285"/>
      <c r="LHK588" s="285"/>
      <c r="LHL588" s="285"/>
      <c r="LHM588" s="285"/>
      <c r="LHN588" s="285"/>
      <c r="LHO588" s="285"/>
      <c r="LHP588" s="285"/>
      <c r="LHQ588" s="285"/>
      <c r="LHR588" s="285"/>
      <c r="LHS588" s="285"/>
      <c r="LHT588" s="285"/>
      <c r="LHU588" s="285"/>
      <c r="LHV588" s="285"/>
      <c r="LHW588" s="285"/>
      <c r="LHX588" s="285"/>
      <c r="LHY588" s="285"/>
      <c r="LHZ588" s="285"/>
      <c r="LIA588" s="285"/>
      <c r="LIB588" s="285"/>
      <c r="LIC588" s="285"/>
      <c r="LID588" s="285"/>
      <c r="LIE588" s="285"/>
      <c r="LIF588" s="285"/>
      <c r="LIG588" s="285"/>
      <c r="LIH588" s="285"/>
      <c r="LII588" s="285"/>
      <c r="LIJ588" s="285"/>
      <c r="LIK588" s="285"/>
      <c r="LIL588" s="285"/>
      <c r="LIM588" s="285"/>
      <c r="LIN588" s="285"/>
      <c r="LIO588" s="285"/>
      <c r="LIP588" s="285"/>
      <c r="LIQ588" s="285"/>
      <c r="LIR588" s="285"/>
      <c r="LIS588" s="285"/>
      <c r="LIT588" s="285"/>
      <c r="LIU588" s="285"/>
      <c r="LIV588" s="285"/>
      <c r="LIW588" s="285"/>
      <c r="LIX588" s="285"/>
      <c r="LIY588" s="285"/>
      <c r="LIZ588" s="285"/>
      <c r="LJA588" s="285"/>
      <c r="LJB588" s="285"/>
      <c r="LJC588" s="285"/>
      <c r="LJD588" s="285"/>
      <c r="LJE588" s="285"/>
      <c r="LJF588" s="285"/>
      <c r="LJG588" s="285"/>
      <c r="LJH588" s="285"/>
      <c r="LJI588" s="285"/>
      <c r="LJJ588" s="285"/>
      <c r="LJK588" s="285"/>
      <c r="LJL588" s="285"/>
      <c r="LJM588" s="285"/>
      <c r="LJN588" s="285"/>
      <c r="LJO588" s="285"/>
      <c r="LJP588" s="285"/>
      <c r="LJQ588" s="285"/>
      <c r="LJR588" s="285"/>
      <c r="LJS588" s="285"/>
      <c r="LJT588" s="285"/>
      <c r="LJU588" s="285"/>
      <c r="LJV588" s="285"/>
      <c r="LJW588" s="285"/>
      <c r="LJX588" s="285"/>
      <c r="LJY588" s="285"/>
      <c r="LJZ588" s="285"/>
      <c r="LKA588" s="285"/>
      <c r="LKB588" s="285"/>
      <c r="LKC588" s="285"/>
      <c r="LKD588" s="285"/>
      <c r="LKE588" s="285"/>
      <c r="LKF588" s="285"/>
      <c r="LKG588" s="285"/>
      <c r="LKH588" s="285"/>
      <c r="LKI588" s="285"/>
      <c r="LKJ588" s="285"/>
      <c r="LKK588" s="285"/>
      <c r="LKL588" s="285"/>
      <c r="LKM588" s="285"/>
      <c r="LKN588" s="285"/>
      <c r="LKO588" s="285"/>
      <c r="LKP588" s="285"/>
      <c r="LKQ588" s="285"/>
      <c r="LKR588" s="285"/>
      <c r="LKS588" s="285"/>
      <c r="LKT588" s="285"/>
      <c r="LKU588" s="285"/>
      <c r="LKV588" s="285"/>
      <c r="LKW588" s="285"/>
      <c r="LKX588" s="285"/>
      <c r="LKY588" s="285"/>
      <c r="LKZ588" s="285"/>
      <c r="LLA588" s="285"/>
      <c r="LLB588" s="285"/>
      <c r="LLC588" s="285"/>
      <c r="LLD588" s="285"/>
      <c r="LLE588" s="285"/>
      <c r="LLF588" s="285"/>
      <c r="LLG588" s="285"/>
      <c r="LLH588" s="285"/>
      <c r="LLI588" s="285"/>
      <c r="LLJ588" s="285"/>
      <c r="LLK588" s="285"/>
      <c r="LLL588" s="285"/>
      <c r="LLM588" s="285"/>
      <c r="LLN588" s="285"/>
      <c r="LLO588" s="285"/>
      <c r="LLP588" s="285"/>
      <c r="LLQ588" s="285"/>
      <c r="LLR588" s="285"/>
      <c r="LLS588" s="285"/>
      <c r="LLT588" s="285"/>
      <c r="LLU588" s="285"/>
      <c r="LLV588" s="285"/>
      <c r="LLW588" s="285"/>
      <c r="LLX588" s="285"/>
      <c r="LLY588" s="285"/>
      <c r="LLZ588" s="285"/>
      <c r="LMA588" s="285"/>
      <c r="LMB588" s="285"/>
      <c r="LMC588" s="285"/>
      <c r="LMD588" s="285"/>
      <c r="LME588" s="285"/>
      <c r="LMF588" s="285"/>
      <c r="LMG588" s="285"/>
      <c r="LMH588" s="285"/>
      <c r="LMI588" s="285"/>
      <c r="LMJ588" s="285"/>
      <c r="LMK588" s="285"/>
      <c r="LML588" s="285"/>
      <c r="LMM588" s="285"/>
      <c r="LMN588" s="285"/>
      <c r="LMO588" s="285"/>
      <c r="LMP588" s="285"/>
      <c r="LMQ588" s="285"/>
      <c r="LMR588" s="285"/>
      <c r="LMS588" s="285"/>
      <c r="LMT588" s="285"/>
      <c r="LMU588" s="285"/>
      <c r="LMV588" s="285"/>
      <c r="LMW588" s="285"/>
      <c r="LMX588" s="285"/>
      <c r="LMY588" s="285"/>
      <c r="LMZ588" s="285"/>
      <c r="LNA588" s="285"/>
      <c r="LNB588" s="285"/>
      <c r="LNC588" s="285"/>
      <c r="LND588" s="285"/>
      <c r="LNE588" s="285"/>
      <c r="LNF588" s="285"/>
      <c r="LNG588" s="285"/>
      <c r="LNH588" s="285"/>
      <c r="LNI588" s="285"/>
      <c r="LNJ588" s="285"/>
      <c r="LNK588" s="285"/>
      <c r="LNL588" s="285"/>
      <c r="LNM588" s="285"/>
      <c r="LNN588" s="285"/>
      <c r="LNO588" s="285"/>
      <c r="LNP588" s="285"/>
      <c r="LNQ588" s="285"/>
      <c r="LNR588" s="285"/>
      <c r="LNS588" s="285"/>
      <c r="LNT588" s="285"/>
      <c r="LNU588" s="285"/>
      <c r="LNV588" s="285"/>
      <c r="LNW588" s="285"/>
      <c r="LNX588" s="285"/>
      <c r="LNY588" s="285"/>
      <c r="LNZ588" s="285"/>
      <c r="LOA588" s="285"/>
      <c r="LOB588" s="285"/>
      <c r="LOC588" s="285"/>
      <c r="LOD588" s="285"/>
      <c r="LOE588" s="285"/>
      <c r="LOF588" s="285"/>
      <c r="LOG588" s="285"/>
      <c r="LOH588" s="285"/>
      <c r="LOI588" s="285"/>
      <c r="LOJ588" s="285"/>
      <c r="LOK588" s="285"/>
      <c r="LOL588" s="285"/>
      <c r="LOM588" s="285"/>
      <c r="LON588" s="285"/>
      <c r="LOO588" s="285"/>
      <c r="LOP588" s="285"/>
      <c r="LOQ588" s="285"/>
      <c r="LOR588" s="285"/>
      <c r="LOS588" s="285"/>
      <c r="LOT588" s="285"/>
      <c r="LOU588" s="285"/>
      <c r="LOV588" s="285"/>
      <c r="LOW588" s="285"/>
      <c r="LOX588" s="285"/>
      <c r="LOY588" s="285"/>
      <c r="LOZ588" s="285"/>
      <c r="LPA588" s="285"/>
      <c r="LPB588" s="285"/>
      <c r="LPC588" s="285"/>
      <c r="LPD588" s="285"/>
      <c r="LPE588" s="285"/>
      <c r="LPF588" s="285"/>
      <c r="LPG588" s="285"/>
      <c r="LPH588" s="285"/>
      <c r="LPI588" s="285"/>
      <c r="LPJ588" s="285"/>
      <c r="LPK588" s="285"/>
      <c r="LPL588" s="285"/>
      <c r="LPM588" s="285"/>
      <c r="LPN588" s="285"/>
      <c r="LPO588" s="285"/>
      <c r="LPP588" s="285"/>
      <c r="LPQ588" s="285"/>
      <c r="LPR588" s="285"/>
      <c r="LPS588" s="285"/>
      <c r="LPT588" s="285"/>
      <c r="LPU588" s="285"/>
      <c r="LPV588" s="285"/>
      <c r="LPW588" s="285"/>
      <c r="LPX588" s="285"/>
      <c r="LPY588" s="285"/>
      <c r="LPZ588" s="285"/>
      <c r="LQA588" s="285"/>
      <c r="LQB588" s="285"/>
      <c r="LQC588" s="285"/>
      <c r="LQD588" s="285"/>
      <c r="LQE588" s="285"/>
      <c r="LQF588" s="285"/>
      <c r="LQG588" s="285"/>
      <c r="LQH588" s="285"/>
      <c r="LQI588" s="285"/>
      <c r="LQJ588" s="285"/>
      <c r="LQK588" s="285"/>
      <c r="LQL588" s="285"/>
      <c r="LQM588" s="285"/>
      <c r="LQN588" s="285"/>
      <c r="LQO588" s="285"/>
      <c r="LQP588" s="285"/>
      <c r="LQQ588" s="285"/>
      <c r="LQR588" s="285"/>
      <c r="LQS588" s="285"/>
      <c r="LQT588" s="285"/>
      <c r="LQU588" s="285"/>
      <c r="LQV588" s="285"/>
      <c r="LQW588" s="285"/>
      <c r="LQX588" s="285"/>
      <c r="LQY588" s="285"/>
      <c r="LQZ588" s="285"/>
      <c r="LRA588" s="285"/>
      <c r="LRB588" s="285"/>
      <c r="LRC588" s="285"/>
      <c r="LRD588" s="285"/>
      <c r="LRE588" s="285"/>
      <c r="LRF588" s="285"/>
      <c r="LRG588" s="285"/>
      <c r="LRH588" s="285"/>
      <c r="LRI588" s="285"/>
      <c r="LRJ588" s="285"/>
      <c r="LRK588" s="285"/>
      <c r="LRL588" s="285"/>
      <c r="LRM588" s="285"/>
      <c r="LRN588" s="285"/>
      <c r="LRO588" s="285"/>
      <c r="LRP588" s="285"/>
      <c r="LRQ588" s="285"/>
      <c r="LRR588" s="285"/>
      <c r="LRS588" s="285"/>
      <c r="LRT588" s="285"/>
      <c r="LRU588" s="285"/>
      <c r="LRV588" s="285"/>
      <c r="LRW588" s="285"/>
      <c r="LRX588" s="285"/>
      <c r="LRY588" s="285"/>
      <c r="LRZ588" s="285"/>
      <c r="LSA588" s="285"/>
      <c r="LSB588" s="285"/>
      <c r="LSC588" s="285"/>
      <c r="LSD588" s="285"/>
      <c r="LSE588" s="285"/>
      <c r="LSF588" s="285"/>
      <c r="LSG588" s="285"/>
      <c r="LSH588" s="285"/>
      <c r="LSI588" s="285"/>
      <c r="LSJ588" s="285"/>
      <c r="LSK588" s="285"/>
      <c r="LSL588" s="285"/>
      <c r="LSM588" s="285"/>
      <c r="LSN588" s="285"/>
      <c r="LSO588" s="285"/>
      <c r="LSP588" s="285"/>
      <c r="LSQ588" s="285"/>
      <c r="LSR588" s="285"/>
      <c r="LSS588" s="285"/>
      <c r="LST588" s="285"/>
      <c r="LSU588" s="285"/>
      <c r="LSV588" s="285"/>
      <c r="LSW588" s="285"/>
      <c r="LSX588" s="285"/>
      <c r="LSY588" s="285"/>
      <c r="LSZ588" s="285"/>
      <c r="LTA588" s="285"/>
      <c r="LTB588" s="285"/>
      <c r="LTC588" s="285"/>
      <c r="LTD588" s="285"/>
      <c r="LTE588" s="285"/>
      <c r="LTF588" s="285"/>
      <c r="LTG588" s="285"/>
      <c r="LTH588" s="285"/>
      <c r="LTI588" s="285"/>
      <c r="LTJ588" s="285"/>
      <c r="LTK588" s="285"/>
      <c r="LTL588" s="285"/>
      <c r="LTM588" s="285"/>
      <c r="LTN588" s="285"/>
      <c r="LTO588" s="285"/>
      <c r="LTP588" s="285"/>
      <c r="LTQ588" s="285"/>
      <c r="LTR588" s="285"/>
      <c r="LTS588" s="285"/>
      <c r="LTT588" s="285"/>
      <c r="LTU588" s="285"/>
      <c r="LTV588" s="285"/>
      <c r="LTW588" s="285"/>
      <c r="LTX588" s="285"/>
      <c r="LTY588" s="285"/>
      <c r="LTZ588" s="285"/>
      <c r="LUA588" s="285"/>
      <c r="LUB588" s="285"/>
      <c r="LUC588" s="285"/>
      <c r="LUD588" s="285"/>
      <c r="LUE588" s="285"/>
      <c r="LUF588" s="285"/>
      <c r="LUG588" s="285"/>
      <c r="LUH588" s="285"/>
      <c r="LUI588" s="285"/>
      <c r="LUJ588" s="285"/>
      <c r="LUK588" s="285"/>
      <c r="LUL588" s="285"/>
      <c r="LUM588" s="285"/>
      <c r="LUN588" s="285"/>
      <c r="LUO588" s="285"/>
      <c r="LUP588" s="285"/>
      <c r="LUQ588" s="285"/>
      <c r="LUR588" s="285"/>
      <c r="LUS588" s="285"/>
      <c r="LUT588" s="285"/>
      <c r="LUU588" s="285"/>
      <c r="LUV588" s="285"/>
      <c r="LUW588" s="285"/>
      <c r="LUX588" s="285"/>
      <c r="LUY588" s="285"/>
      <c r="LUZ588" s="285"/>
      <c r="LVA588" s="285"/>
      <c r="LVB588" s="285"/>
      <c r="LVC588" s="285"/>
      <c r="LVD588" s="285"/>
      <c r="LVE588" s="285"/>
      <c r="LVF588" s="285"/>
      <c r="LVG588" s="285"/>
      <c r="LVH588" s="285"/>
      <c r="LVI588" s="285"/>
      <c r="LVJ588" s="285"/>
      <c r="LVK588" s="285"/>
      <c r="LVL588" s="285"/>
      <c r="LVM588" s="285"/>
      <c r="LVN588" s="285"/>
      <c r="LVO588" s="285"/>
      <c r="LVP588" s="285"/>
      <c r="LVQ588" s="285"/>
      <c r="LVR588" s="285"/>
      <c r="LVS588" s="285"/>
      <c r="LVT588" s="285"/>
      <c r="LVU588" s="285"/>
      <c r="LVV588" s="285"/>
      <c r="LVW588" s="285"/>
      <c r="LVX588" s="285"/>
      <c r="LVY588" s="285"/>
      <c r="LVZ588" s="285"/>
      <c r="LWA588" s="285"/>
      <c r="LWB588" s="285"/>
      <c r="LWC588" s="285"/>
      <c r="LWD588" s="285"/>
      <c r="LWE588" s="285"/>
      <c r="LWF588" s="285"/>
      <c r="LWG588" s="285"/>
      <c r="LWH588" s="285"/>
      <c r="LWI588" s="285"/>
      <c r="LWJ588" s="285"/>
      <c r="LWK588" s="285"/>
      <c r="LWL588" s="285"/>
      <c r="LWM588" s="285"/>
      <c r="LWN588" s="285"/>
      <c r="LWO588" s="285"/>
      <c r="LWP588" s="285"/>
      <c r="LWQ588" s="285"/>
      <c r="LWR588" s="285"/>
      <c r="LWS588" s="285"/>
      <c r="LWT588" s="285"/>
      <c r="LWU588" s="285"/>
      <c r="LWV588" s="285"/>
      <c r="LWW588" s="285"/>
      <c r="LWX588" s="285"/>
      <c r="LWY588" s="285"/>
      <c r="LWZ588" s="285"/>
      <c r="LXA588" s="285"/>
      <c r="LXB588" s="285"/>
      <c r="LXC588" s="285"/>
      <c r="LXD588" s="285"/>
      <c r="LXE588" s="285"/>
      <c r="LXF588" s="285"/>
      <c r="LXG588" s="285"/>
      <c r="LXH588" s="285"/>
      <c r="LXI588" s="285"/>
      <c r="LXJ588" s="285"/>
      <c r="LXK588" s="285"/>
      <c r="LXL588" s="285"/>
      <c r="LXM588" s="285"/>
      <c r="LXN588" s="285"/>
      <c r="LXO588" s="285"/>
      <c r="LXP588" s="285"/>
      <c r="LXQ588" s="285"/>
      <c r="LXR588" s="285"/>
      <c r="LXS588" s="285"/>
      <c r="LXT588" s="285"/>
      <c r="LXU588" s="285"/>
      <c r="LXV588" s="285"/>
      <c r="LXW588" s="285"/>
      <c r="LXX588" s="285"/>
      <c r="LXY588" s="285"/>
      <c r="LXZ588" s="285"/>
      <c r="LYA588" s="285"/>
      <c r="LYB588" s="285"/>
      <c r="LYC588" s="285"/>
      <c r="LYD588" s="285"/>
      <c r="LYE588" s="285"/>
      <c r="LYF588" s="285"/>
      <c r="LYG588" s="285"/>
      <c r="LYH588" s="285"/>
      <c r="LYI588" s="285"/>
      <c r="LYJ588" s="285"/>
      <c r="LYK588" s="285"/>
      <c r="LYL588" s="285"/>
      <c r="LYM588" s="285"/>
      <c r="LYN588" s="285"/>
      <c r="LYO588" s="285"/>
      <c r="LYP588" s="285"/>
      <c r="LYQ588" s="285"/>
      <c r="LYR588" s="285"/>
      <c r="LYS588" s="285"/>
      <c r="LYT588" s="285"/>
      <c r="LYU588" s="285"/>
      <c r="LYV588" s="285"/>
      <c r="LYW588" s="285"/>
      <c r="LYX588" s="285"/>
      <c r="LYY588" s="285"/>
      <c r="LYZ588" s="285"/>
      <c r="LZA588" s="285"/>
      <c r="LZB588" s="285"/>
      <c r="LZC588" s="285"/>
      <c r="LZD588" s="285"/>
      <c r="LZE588" s="285"/>
      <c r="LZF588" s="285"/>
      <c r="LZG588" s="285"/>
      <c r="LZH588" s="285"/>
      <c r="LZI588" s="285"/>
      <c r="LZJ588" s="285"/>
      <c r="LZK588" s="285"/>
      <c r="LZL588" s="285"/>
      <c r="LZM588" s="285"/>
      <c r="LZN588" s="285"/>
      <c r="LZO588" s="285"/>
      <c r="LZP588" s="285"/>
      <c r="LZQ588" s="285"/>
      <c r="LZR588" s="285"/>
      <c r="LZS588" s="285"/>
      <c r="LZT588" s="285"/>
      <c r="LZU588" s="285"/>
      <c r="LZV588" s="285"/>
      <c r="LZW588" s="285"/>
      <c r="LZX588" s="285"/>
      <c r="LZY588" s="285"/>
      <c r="LZZ588" s="285"/>
      <c r="MAA588" s="285"/>
      <c r="MAB588" s="285"/>
      <c r="MAC588" s="285"/>
      <c r="MAD588" s="285"/>
      <c r="MAE588" s="285"/>
      <c r="MAF588" s="285"/>
      <c r="MAG588" s="285"/>
      <c r="MAH588" s="285"/>
      <c r="MAI588" s="285"/>
      <c r="MAJ588" s="285"/>
      <c r="MAK588" s="285"/>
      <c r="MAL588" s="285"/>
      <c r="MAM588" s="285"/>
      <c r="MAN588" s="285"/>
      <c r="MAO588" s="285"/>
      <c r="MAP588" s="285"/>
      <c r="MAQ588" s="285"/>
      <c r="MAR588" s="285"/>
      <c r="MAS588" s="285"/>
      <c r="MAT588" s="285"/>
      <c r="MAU588" s="285"/>
      <c r="MAV588" s="285"/>
      <c r="MAW588" s="285"/>
      <c r="MAX588" s="285"/>
      <c r="MAY588" s="285"/>
      <c r="MAZ588" s="285"/>
      <c r="MBA588" s="285"/>
      <c r="MBB588" s="285"/>
      <c r="MBC588" s="285"/>
      <c r="MBD588" s="285"/>
      <c r="MBE588" s="285"/>
      <c r="MBF588" s="285"/>
      <c r="MBG588" s="285"/>
      <c r="MBH588" s="285"/>
      <c r="MBI588" s="285"/>
      <c r="MBJ588" s="285"/>
      <c r="MBK588" s="285"/>
      <c r="MBL588" s="285"/>
      <c r="MBM588" s="285"/>
      <c r="MBN588" s="285"/>
      <c r="MBO588" s="285"/>
      <c r="MBP588" s="285"/>
      <c r="MBQ588" s="285"/>
      <c r="MBR588" s="285"/>
      <c r="MBS588" s="285"/>
      <c r="MBT588" s="285"/>
      <c r="MBU588" s="285"/>
      <c r="MBV588" s="285"/>
      <c r="MBW588" s="285"/>
      <c r="MBX588" s="285"/>
      <c r="MBY588" s="285"/>
      <c r="MBZ588" s="285"/>
      <c r="MCA588" s="285"/>
      <c r="MCB588" s="285"/>
      <c r="MCC588" s="285"/>
      <c r="MCD588" s="285"/>
      <c r="MCE588" s="285"/>
      <c r="MCF588" s="285"/>
      <c r="MCG588" s="285"/>
      <c r="MCH588" s="285"/>
      <c r="MCI588" s="285"/>
      <c r="MCJ588" s="285"/>
      <c r="MCK588" s="285"/>
      <c r="MCL588" s="285"/>
      <c r="MCM588" s="285"/>
      <c r="MCN588" s="285"/>
      <c r="MCO588" s="285"/>
      <c r="MCP588" s="285"/>
      <c r="MCQ588" s="285"/>
      <c r="MCR588" s="285"/>
      <c r="MCS588" s="285"/>
      <c r="MCT588" s="285"/>
      <c r="MCU588" s="285"/>
      <c r="MCV588" s="285"/>
      <c r="MCW588" s="285"/>
      <c r="MCX588" s="285"/>
      <c r="MCY588" s="285"/>
      <c r="MCZ588" s="285"/>
      <c r="MDA588" s="285"/>
      <c r="MDB588" s="285"/>
      <c r="MDC588" s="285"/>
      <c r="MDD588" s="285"/>
      <c r="MDE588" s="285"/>
      <c r="MDF588" s="285"/>
      <c r="MDG588" s="285"/>
      <c r="MDH588" s="285"/>
      <c r="MDI588" s="285"/>
      <c r="MDJ588" s="285"/>
      <c r="MDK588" s="285"/>
      <c r="MDL588" s="285"/>
      <c r="MDM588" s="285"/>
      <c r="MDN588" s="285"/>
      <c r="MDO588" s="285"/>
      <c r="MDP588" s="285"/>
      <c r="MDQ588" s="285"/>
      <c r="MDR588" s="285"/>
      <c r="MDS588" s="285"/>
      <c r="MDT588" s="285"/>
      <c r="MDU588" s="285"/>
      <c r="MDV588" s="285"/>
      <c r="MDW588" s="285"/>
      <c r="MDX588" s="285"/>
      <c r="MDY588" s="285"/>
      <c r="MDZ588" s="285"/>
      <c r="MEA588" s="285"/>
      <c r="MEB588" s="285"/>
      <c r="MEC588" s="285"/>
      <c r="MED588" s="285"/>
      <c r="MEE588" s="285"/>
      <c r="MEF588" s="285"/>
      <c r="MEG588" s="285"/>
      <c r="MEH588" s="285"/>
      <c r="MEI588" s="285"/>
      <c r="MEJ588" s="285"/>
      <c r="MEK588" s="285"/>
      <c r="MEL588" s="285"/>
      <c r="MEM588" s="285"/>
      <c r="MEN588" s="285"/>
      <c r="MEO588" s="285"/>
      <c r="MEP588" s="285"/>
      <c r="MEQ588" s="285"/>
      <c r="MER588" s="285"/>
      <c r="MES588" s="285"/>
      <c r="MET588" s="285"/>
      <c r="MEU588" s="285"/>
      <c r="MEV588" s="285"/>
      <c r="MEW588" s="285"/>
      <c r="MEX588" s="285"/>
      <c r="MEY588" s="285"/>
      <c r="MEZ588" s="285"/>
      <c r="MFA588" s="285"/>
      <c r="MFB588" s="285"/>
      <c r="MFC588" s="285"/>
      <c r="MFD588" s="285"/>
      <c r="MFE588" s="285"/>
      <c r="MFF588" s="285"/>
      <c r="MFG588" s="285"/>
      <c r="MFH588" s="285"/>
      <c r="MFI588" s="285"/>
      <c r="MFJ588" s="285"/>
      <c r="MFK588" s="285"/>
      <c r="MFL588" s="285"/>
      <c r="MFM588" s="285"/>
      <c r="MFN588" s="285"/>
      <c r="MFO588" s="285"/>
      <c r="MFP588" s="285"/>
      <c r="MFQ588" s="285"/>
      <c r="MFR588" s="285"/>
      <c r="MFS588" s="285"/>
      <c r="MFT588" s="285"/>
      <c r="MFU588" s="285"/>
      <c r="MFV588" s="285"/>
      <c r="MFW588" s="285"/>
      <c r="MFX588" s="285"/>
      <c r="MFY588" s="285"/>
      <c r="MFZ588" s="285"/>
      <c r="MGA588" s="285"/>
      <c r="MGB588" s="285"/>
      <c r="MGC588" s="285"/>
      <c r="MGD588" s="285"/>
      <c r="MGE588" s="285"/>
      <c r="MGF588" s="285"/>
      <c r="MGG588" s="285"/>
      <c r="MGH588" s="285"/>
      <c r="MGI588" s="285"/>
      <c r="MGJ588" s="285"/>
      <c r="MGK588" s="285"/>
      <c r="MGL588" s="285"/>
      <c r="MGM588" s="285"/>
      <c r="MGN588" s="285"/>
      <c r="MGO588" s="285"/>
      <c r="MGP588" s="285"/>
      <c r="MGQ588" s="285"/>
      <c r="MGR588" s="285"/>
      <c r="MGS588" s="285"/>
      <c r="MGT588" s="285"/>
      <c r="MGU588" s="285"/>
      <c r="MGV588" s="285"/>
      <c r="MGW588" s="285"/>
      <c r="MGX588" s="285"/>
      <c r="MGY588" s="285"/>
      <c r="MGZ588" s="285"/>
      <c r="MHA588" s="285"/>
      <c r="MHB588" s="285"/>
      <c r="MHC588" s="285"/>
      <c r="MHD588" s="285"/>
      <c r="MHE588" s="285"/>
      <c r="MHF588" s="285"/>
      <c r="MHG588" s="285"/>
      <c r="MHH588" s="285"/>
      <c r="MHI588" s="285"/>
      <c r="MHJ588" s="285"/>
      <c r="MHK588" s="285"/>
      <c r="MHL588" s="285"/>
      <c r="MHM588" s="285"/>
      <c r="MHN588" s="285"/>
      <c r="MHO588" s="285"/>
      <c r="MHP588" s="285"/>
      <c r="MHQ588" s="285"/>
      <c r="MHR588" s="285"/>
      <c r="MHS588" s="285"/>
      <c r="MHT588" s="285"/>
      <c r="MHU588" s="285"/>
      <c r="MHV588" s="285"/>
      <c r="MHW588" s="285"/>
      <c r="MHX588" s="285"/>
      <c r="MHY588" s="285"/>
      <c r="MHZ588" s="285"/>
      <c r="MIA588" s="285"/>
      <c r="MIB588" s="285"/>
      <c r="MIC588" s="285"/>
      <c r="MID588" s="285"/>
      <c r="MIE588" s="285"/>
      <c r="MIF588" s="285"/>
      <c r="MIG588" s="285"/>
      <c r="MIH588" s="285"/>
      <c r="MII588" s="285"/>
      <c r="MIJ588" s="285"/>
      <c r="MIK588" s="285"/>
      <c r="MIL588" s="285"/>
      <c r="MIM588" s="285"/>
      <c r="MIN588" s="285"/>
      <c r="MIO588" s="285"/>
      <c r="MIP588" s="285"/>
      <c r="MIQ588" s="285"/>
      <c r="MIR588" s="285"/>
      <c r="MIS588" s="285"/>
      <c r="MIT588" s="285"/>
      <c r="MIU588" s="285"/>
      <c r="MIV588" s="285"/>
      <c r="MIW588" s="285"/>
      <c r="MIX588" s="285"/>
      <c r="MIY588" s="285"/>
      <c r="MIZ588" s="285"/>
      <c r="MJA588" s="285"/>
      <c r="MJB588" s="285"/>
      <c r="MJC588" s="285"/>
      <c r="MJD588" s="285"/>
      <c r="MJE588" s="285"/>
      <c r="MJF588" s="285"/>
      <c r="MJG588" s="285"/>
      <c r="MJH588" s="285"/>
      <c r="MJI588" s="285"/>
      <c r="MJJ588" s="285"/>
      <c r="MJK588" s="285"/>
      <c r="MJL588" s="285"/>
      <c r="MJM588" s="285"/>
      <c r="MJN588" s="285"/>
      <c r="MJO588" s="285"/>
      <c r="MJP588" s="285"/>
      <c r="MJQ588" s="285"/>
      <c r="MJR588" s="285"/>
      <c r="MJS588" s="285"/>
      <c r="MJT588" s="285"/>
      <c r="MJU588" s="285"/>
      <c r="MJV588" s="285"/>
      <c r="MJW588" s="285"/>
      <c r="MJX588" s="285"/>
      <c r="MJY588" s="285"/>
      <c r="MJZ588" s="285"/>
      <c r="MKA588" s="285"/>
      <c r="MKB588" s="285"/>
      <c r="MKC588" s="285"/>
      <c r="MKD588" s="285"/>
      <c r="MKE588" s="285"/>
      <c r="MKF588" s="285"/>
      <c r="MKG588" s="285"/>
      <c r="MKH588" s="285"/>
      <c r="MKI588" s="285"/>
      <c r="MKJ588" s="285"/>
      <c r="MKK588" s="285"/>
      <c r="MKL588" s="285"/>
      <c r="MKM588" s="285"/>
      <c r="MKN588" s="285"/>
      <c r="MKO588" s="285"/>
      <c r="MKP588" s="285"/>
      <c r="MKQ588" s="285"/>
      <c r="MKR588" s="285"/>
      <c r="MKS588" s="285"/>
      <c r="MKT588" s="285"/>
      <c r="MKU588" s="285"/>
      <c r="MKV588" s="285"/>
      <c r="MKW588" s="285"/>
      <c r="MKX588" s="285"/>
      <c r="MKY588" s="285"/>
      <c r="MKZ588" s="285"/>
      <c r="MLA588" s="285"/>
      <c r="MLB588" s="285"/>
      <c r="MLC588" s="285"/>
      <c r="MLD588" s="285"/>
      <c r="MLE588" s="285"/>
      <c r="MLF588" s="285"/>
      <c r="MLG588" s="285"/>
      <c r="MLH588" s="285"/>
      <c r="MLI588" s="285"/>
      <c r="MLJ588" s="285"/>
      <c r="MLK588" s="285"/>
      <c r="MLL588" s="285"/>
      <c r="MLM588" s="285"/>
      <c r="MLN588" s="285"/>
      <c r="MLO588" s="285"/>
      <c r="MLP588" s="285"/>
      <c r="MLQ588" s="285"/>
      <c r="MLR588" s="285"/>
      <c r="MLS588" s="285"/>
      <c r="MLT588" s="285"/>
      <c r="MLU588" s="285"/>
      <c r="MLV588" s="285"/>
      <c r="MLW588" s="285"/>
      <c r="MLX588" s="285"/>
      <c r="MLY588" s="285"/>
      <c r="MLZ588" s="285"/>
      <c r="MMA588" s="285"/>
      <c r="MMB588" s="285"/>
      <c r="MMC588" s="285"/>
      <c r="MMD588" s="285"/>
      <c r="MME588" s="285"/>
      <c r="MMF588" s="285"/>
      <c r="MMG588" s="285"/>
      <c r="MMH588" s="285"/>
      <c r="MMI588" s="285"/>
      <c r="MMJ588" s="285"/>
      <c r="MMK588" s="285"/>
      <c r="MML588" s="285"/>
      <c r="MMM588" s="285"/>
      <c r="MMN588" s="285"/>
      <c r="MMO588" s="285"/>
      <c r="MMP588" s="285"/>
      <c r="MMQ588" s="285"/>
      <c r="MMR588" s="285"/>
      <c r="MMS588" s="285"/>
      <c r="MMT588" s="285"/>
      <c r="MMU588" s="285"/>
      <c r="MMV588" s="285"/>
      <c r="MMW588" s="285"/>
      <c r="MMX588" s="285"/>
      <c r="MMY588" s="285"/>
      <c r="MMZ588" s="285"/>
      <c r="MNA588" s="285"/>
      <c r="MNB588" s="285"/>
      <c r="MNC588" s="285"/>
      <c r="MND588" s="285"/>
      <c r="MNE588" s="285"/>
      <c r="MNF588" s="285"/>
      <c r="MNG588" s="285"/>
      <c r="MNH588" s="285"/>
      <c r="MNI588" s="285"/>
      <c r="MNJ588" s="285"/>
      <c r="MNK588" s="285"/>
      <c r="MNL588" s="285"/>
      <c r="MNM588" s="285"/>
      <c r="MNN588" s="285"/>
      <c r="MNO588" s="285"/>
      <c r="MNP588" s="285"/>
      <c r="MNQ588" s="285"/>
      <c r="MNR588" s="285"/>
      <c r="MNS588" s="285"/>
      <c r="MNT588" s="285"/>
      <c r="MNU588" s="285"/>
      <c r="MNV588" s="285"/>
      <c r="MNW588" s="285"/>
      <c r="MNX588" s="285"/>
      <c r="MNY588" s="285"/>
      <c r="MNZ588" s="285"/>
      <c r="MOA588" s="285"/>
      <c r="MOB588" s="285"/>
      <c r="MOC588" s="285"/>
      <c r="MOD588" s="285"/>
      <c r="MOE588" s="285"/>
      <c r="MOF588" s="285"/>
      <c r="MOG588" s="285"/>
      <c r="MOH588" s="285"/>
      <c r="MOI588" s="285"/>
      <c r="MOJ588" s="285"/>
      <c r="MOK588" s="285"/>
      <c r="MOL588" s="285"/>
      <c r="MOM588" s="285"/>
      <c r="MON588" s="285"/>
      <c r="MOO588" s="285"/>
      <c r="MOP588" s="285"/>
      <c r="MOQ588" s="285"/>
      <c r="MOR588" s="285"/>
      <c r="MOS588" s="285"/>
      <c r="MOT588" s="285"/>
      <c r="MOU588" s="285"/>
      <c r="MOV588" s="285"/>
      <c r="MOW588" s="285"/>
      <c r="MOX588" s="285"/>
      <c r="MOY588" s="285"/>
      <c r="MOZ588" s="285"/>
      <c r="MPA588" s="285"/>
      <c r="MPB588" s="285"/>
      <c r="MPC588" s="285"/>
      <c r="MPD588" s="285"/>
      <c r="MPE588" s="285"/>
      <c r="MPF588" s="285"/>
      <c r="MPG588" s="285"/>
      <c r="MPH588" s="285"/>
      <c r="MPI588" s="285"/>
      <c r="MPJ588" s="285"/>
      <c r="MPK588" s="285"/>
      <c r="MPL588" s="285"/>
      <c r="MPM588" s="285"/>
      <c r="MPN588" s="285"/>
      <c r="MPO588" s="285"/>
      <c r="MPP588" s="285"/>
      <c r="MPQ588" s="285"/>
      <c r="MPR588" s="285"/>
      <c r="MPS588" s="285"/>
      <c r="MPT588" s="285"/>
      <c r="MPU588" s="285"/>
      <c r="MPV588" s="285"/>
      <c r="MPW588" s="285"/>
      <c r="MPX588" s="285"/>
      <c r="MPY588" s="285"/>
      <c r="MPZ588" s="285"/>
      <c r="MQA588" s="285"/>
      <c r="MQB588" s="285"/>
      <c r="MQC588" s="285"/>
      <c r="MQD588" s="285"/>
      <c r="MQE588" s="285"/>
      <c r="MQF588" s="285"/>
      <c r="MQG588" s="285"/>
      <c r="MQH588" s="285"/>
      <c r="MQI588" s="285"/>
      <c r="MQJ588" s="285"/>
      <c r="MQK588" s="285"/>
      <c r="MQL588" s="285"/>
      <c r="MQM588" s="285"/>
      <c r="MQN588" s="285"/>
      <c r="MQO588" s="285"/>
      <c r="MQP588" s="285"/>
      <c r="MQQ588" s="285"/>
      <c r="MQR588" s="285"/>
      <c r="MQS588" s="285"/>
      <c r="MQT588" s="285"/>
      <c r="MQU588" s="285"/>
      <c r="MQV588" s="285"/>
      <c r="MQW588" s="285"/>
      <c r="MQX588" s="285"/>
      <c r="MQY588" s="285"/>
      <c r="MQZ588" s="285"/>
      <c r="MRA588" s="285"/>
      <c r="MRB588" s="285"/>
      <c r="MRC588" s="285"/>
      <c r="MRD588" s="285"/>
      <c r="MRE588" s="285"/>
      <c r="MRF588" s="285"/>
      <c r="MRG588" s="285"/>
      <c r="MRH588" s="285"/>
      <c r="MRI588" s="285"/>
      <c r="MRJ588" s="285"/>
      <c r="MRK588" s="285"/>
      <c r="MRL588" s="285"/>
      <c r="MRM588" s="285"/>
      <c r="MRN588" s="285"/>
      <c r="MRO588" s="285"/>
      <c r="MRP588" s="285"/>
      <c r="MRQ588" s="285"/>
      <c r="MRR588" s="285"/>
      <c r="MRS588" s="285"/>
      <c r="MRT588" s="285"/>
      <c r="MRU588" s="285"/>
      <c r="MRV588" s="285"/>
      <c r="MRW588" s="285"/>
      <c r="MRX588" s="285"/>
      <c r="MRY588" s="285"/>
      <c r="MRZ588" s="285"/>
      <c r="MSA588" s="285"/>
      <c r="MSB588" s="285"/>
      <c r="MSC588" s="285"/>
      <c r="MSD588" s="285"/>
      <c r="MSE588" s="285"/>
      <c r="MSF588" s="285"/>
      <c r="MSG588" s="285"/>
      <c r="MSH588" s="285"/>
      <c r="MSI588" s="285"/>
      <c r="MSJ588" s="285"/>
      <c r="MSK588" s="285"/>
      <c r="MSL588" s="285"/>
      <c r="MSM588" s="285"/>
      <c r="MSN588" s="285"/>
      <c r="MSO588" s="285"/>
      <c r="MSP588" s="285"/>
      <c r="MSQ588" s="285"/>
      <c r="MSR588" s="285"/>
      <c r="MSS588" s="285"/>
      <c r="MST588" s="285"/>
      <c r="MSU588" s="285"/>
      <c r="MSV588" s="285"/>
      <c r="MSW588" s="285"/>
      <c r="MSX588" s="285"/>
      <c r="MSY588" s="285"/>
      <c r="MSZ588" s="285"/>
      <c r="MTA588" s="285"/>
      <c r="MTB588" s="285"/>
      <c r="MTC588" s="285"/>
      <c r="MTD588" s="285"/>
      <c r="MTE588" s="285"/>
      <c r="MTF588" s="285"/>
      <c r="MTG588" s="285"/>
      <c r="MTH588" s="285"/>
      <c r="MTI588" s="285"/>
      <c r="MTJ588" s="285"/>
      <c r="MTK588" s="285"/>
      <c r="MTL588" s="285"/>
      <c r="MTM588" s="285"/>
      <c r="MTN588" s="285"/>
      <c r="MTO588" s="285"/>
      <c r="MTP588" s="285"/>
      <c r="MTQ588" s="285"/>
      <c r="MTR588" s="285"/>
      <c r="MTS588" s="285"/>
      <c r="MTT588" s="285"/>
      <c r="MTU588" s="285"/>
      <c r="MTV588" s="285"/>
      <c r="MTW588" s="285"/>
      <c r="MTX588" s="285"/>
      <c r="MTY588" s="285"/>
      <c r="MTZ588" s="285"/>
      <c r="MUA588" s="285"/>
      <c r="MUB588" s="285"/>
      <c r="MUC588" s="285"/>
      <c r="MUD588" s="285"/>
      <c r="MUE588" s="285"/>
      <c r="MUF588" s="285"/>
      <c r="MUG588" s="285"/>
      <c r="MUH588" s="285"/>
      <c r="MUI588" s="285"/>
      <c r="MUJ588" s="285"/>
      <c r="MUK588" s="285"/>
      <c r="MUL588" s="285"/>
      <c r="MUM588" s="285"/>
      <c r="MUN588" s="285"/>
      <c r="MUO588" s="285"/>
      <c r="MUP588" s="285"/>
      <c r="MUQ588" s="285"/>
      <c r="MUR588" s="285"/>
      <c r="MUS588" s="285"/>
      <c r="MUT588" s="285"/>
      <c r="MUU588" s="285"/>
      <c r="MUV588" s="285"/>
      <c r="MUW588" s="285"/>
      <c r="MUX588" s="285"/>
      <c r="MUY588" s="285"/>
      <c r="MUZ588" s="285"/>
      <c r="MVA588" s="285"/>
      <c r="MVB588" s="285"/>
      <c r="MVC588" s="285"/>
      <c r="MVD588" s="285"/>
      <c r="MVE588" s="285"/>
      <c r="MVF588" s="285"/>
      <c r="MVG588" s="285"/>
      <c r="MVH588" s="285"/>
      <c r="MVI588" s="285"/>
      <c r="MVJ588" s="285"/>
      <c r="MVK588" s="285"/>
      <c r="MVL588" s="285"/>
      <c r="MVM588" s="285"/>
      <c r="MVN588" s="285"/>
      <c r="MVO588" s="285"/>
      <c r="MVP588" s="285"/>
      <c r="MVQ588" s="285"/>
      <c r="MVR588" s="285"/>
      <c r="MVS588" s="285"/>
      <c r="MVT588" s="285"/>
      <c r="MVU588" s="285"/>
      <c r="MVV588" s="285"/>
      <c r="MVW588" s="285"/>
      <c r="MVX588" s="285"/>
      <c r="MVY588" s="285"/>
      <c r="MVZ588" s="285"/>
      <c r="MWA588" s="285"/>
      <c r="MWB588" s="285"/>
      <c r="MWC588" s="285"/>
      <c r="MWD588" s="285"/>
      <c r="MWE588" s="285"/>
      <c r="MWF588" s="285"/>
      <c r="MWG588" s="285"/>
      <c r="MWH588" s="285"/>
      <c r="MWI588" s="285"/>
      <c r="MWJ588" s="285"/>
      <c r="MWK588" s="285"/>
      <c r="MWL588" s="285"/>
      <c r="MWM588" s="285"/>
      <c r="MWN588" s="285"/>
      <c r="MWO588" s="285"/>
      <c r="MWP588" s="285"/>
      <c r="MWQ588" s="285"/>
      <c r="MWR588" s="285"/>
      <c r="MWS588" s="285"/>
      <c r="MWT588" s="285"/>
      <c r="MWU588" s="285"/>
      <c r="MWV588" s="285"/>
      <c r="MWW588" s="285"/>
      <c r="MWX588" s="285"/>
      <c r="MWY588" s="285"/>
      <c r="MWZ588" s="285"/>
      <c r="MXA588" s="285"/>
      <c r="MXB588" s="285"/>
      <c r="MXC588" s="285"/>
      <c r="MXD588" s="285"/>
      <c r="MXE588" s="285"/>
      <c r="MXF588" s="285"/>
      <c r="MXG588" s="285"/>
      <c r="MXH588" s="285"/>
      <c r="MXI588" s="285"/>
      <c r="MXJ588" s="285"/>
      <c r="MXK588" s="285"/>
      <c r="MXL588" s="285"/>
      <c r="MXM588" s="285"/>
      <c r="MXN588" s="285"/>
      <c r="MXO588" s="285"/>
      <c r="MXP588" s="285"/>
      <c r="MXQ588" s="285"/>
      <c r="MXR588" s="285"/>
      <c r="MXS588" s="285"/>
      <c r="MXT588" s="285"/>
      <c r="MXU588" s="285"/>
      <c r="MXV588" s="285"/>
      <c r="MXW588" s="285"/>
      <c r="MXX588" s="285"/>
      <c r="MXY588" s="285"/>
      <c r="MXZ588" s="285"/>
      <c r="MYA588" s="285"/>
      <c r="MYB588" s="285"/>
      <c r="MYC588" s="285"/>
      <c r="MYD588" s="285"/>
      <c r="MYE588" s="285"/>
      <c r="MYF588" s="285"/>
      <c r="MYG588" s="285"/>
      <c r="MYH588" s="285"/>
      <c r="MYI588" s="285"/>
      <c r="MYJ588" s="285"/>
      <c r="MYK588" s="285"/>
      <c r="MYL588" s="285"/>
      <c r="MYM588" s="285"/>
      <c r="MYN588" s="285"/>
      <c r="MYO588" s="285"/>
      <c r="MYP588" s="285"/>
      <c r="MYQ588" s="285"/>
      <c r="MYR588" s="285"/>
      <c r="MYS588" s="285"/>
      <c r="MYT588" s="285"/>
      <c r="MYU588" s="285"/>
      <c r="MYV588" s="285"/>
      <c r="MYW588" s="285"/>
      <c r="MYX588" s="285"/>
      <c r="MYY588" s="285"/>
      <c r="MYZ588" s="285"/>
      <c r="MZA588" s="285"/>
      <c r="MZB588" s="285"/>
      <c r="MZC588" s="285"/>
      <c r="MZD588" s="285"/>
      <c r="MZE588" s="285"/>
      <c r="MZF588" s="285"/>
      <c r="MZG588" s="285"/>
      <c r="MZH588" s="285"/>
      <c r="MZI588" s="285"/>
      <c r="MZJ588" s="285"/>
      <c r="MZK588" s="285"/>
      <c r="MZL588" s="285"/>
      <c r="MZM588" s="285"/>
      <c r="MZN588" s="285"/>
      <c r="MZO588" s="285"/>
      <c r="MZP588" s="285"/>
      <c r="MZQ588" s="285"/>
      <c r="MZR588" s="285"/>
      <c r="MZS588" s="285"/>
      <c r="MZT588" s="285"/>
      <c r="MZU588" s="285"/>
      <c r="MZV588" s="285"/>
      <c r="MZW588" s="285"/>
      <c r="MZX588" s="285"/>
      <c r="MZY588" s="285"/>
      <c r="MZZ588" s="285"/>
      <c r="NAA588" s="285"/>
      <c r="NAB588" s="285"/>
      <c r="NAC588" s="285"/>
      <c r="NAD588" s="285"/>
      <c r="NAE588" s="285"/>
      <c r="NAF588" s="285"/>
      <c r="NAG588" s="285"/>
      <c r="NAH588" s="285"/>
      <c r="NAI588" s="285"/>
      <c r="NAJ588" s="285"/>
      <c r="NAK588" s="285"/>
      <c r="NAL588" s="285"/>
      <c r="NAM588" s="285"/>
      <c r="NAN588" s="285"/>
      <c r="NAO588" s="285"/>
      <c r="NAP588" s="285"/>
      <c r="NAQ588" s="285"/>
      <c r="NAR588" s="285"/>
      <c r="NAS588" s="285"/>
      <c r="NAT588" s="285"/>
      <c r="NAU588" s="285"/>
      <c r="NAV588" s="285"/>
      <c r="NAW588" s="285"/>
      <c r="NAX588" s="285"/>
      <c r="NAY588" s="285"/>
      <c r="NAZ588" s="285"/>
      <c r="NBA588" s="285"/>
      <c r="NBB588" s="285"/>
      <c r="NBC588" s="285"/>
      <c r="NBD588" s="285"/>
      <c r="NBE588" s="285"/>
      <c r="NBF588" s="285"/>
      <c r="NBG588" s="285"/>
      <c r="NBH588" s="285"/>
      <c r="NBI588" s="285"/>
      <c r="NBJ588" s="285"/>
      <c r="NBK588" s="285"/>
      <c r="NBL588" s="285"/>
      <c r="NBM588" s="285"/>
      <c r="NBN588" s="285"/>
      <c r="NBO588" s="285"/>
      <c r="NBP588" s="285"/>
      <c r="NBQ588" s="285"/>
      <c r="NBR588" s="285"/>
      <c r="NBS588" s="285"/>
      <c r="NBT588" s="285"/>
      <c r="NBU588" s="285"/>
      <c r="NBV588" s="285"/>
      <c r="NBW588" s="285"/>
      <c r="NBX588" s="285"/>
      <c r="NBY588" s="285"/>
      <c r="NBZ588" s="285"/>
      <c r="NCA588" s="285"/>
      <c r="NCB588" s="285"/>
      <c r="NCC588" s="285"/>
      <c r="NCD588" s="285"/>
      <c r="NCE588" s="285"/>
      <c r="NCF588" s="285"/>
      <c r="NCG588" s="285"/>
      <c r="NCH588" s="285"/>
      <c r="NCI588" s="285"/>
      <c r="NCJ588" s="285"/>
      <c r="NCK588" s="285"/>
      <c r="NCL588" s="285"/>
      <c r="NCM588" s="285"/>
      <c r="NCN588" s="285"/>
      <c r="NCO588" s="285"/>
      <c r="NCP588" s="285"/>
      <c r="NCQ588" s="285"/>
      <c r="NCR588" s="285"/>
      <c r="NCS588" s="285"/>
      <c r="NCT588" s="285"/>
      <c r="NCU588" s="285"/>
      <c r="NCV588" s="285"/>
      <c r="NCW588" s="285"/>
      <c r="NCX588" s="285"/>
      <c r="NCY588" s="285"/>
      <c r="NCZ588" s="285"/>
      <c r="NDA588" s="285"/>
      <c r="NDB588" s="285"/>
      <c r="NDC588" s="285"/>
      <c r="NDD588" s="285"/>
      <c r="NDE588" s="285"/>
      <c r="NDF588" s="285"/>
      <c r="NDG588" s="285"/>
      <c r="NDH588" s="285"/>
      <c r="NDI588" s="285"/>
      <c r="NDJ588" s="285"/>
      <c r="NDK588" s="285"/>
      <c r="NDL588" s="285"/>
      <c r="NDM588" s="285"/>
      <c r="NDN588" s="285"/>
      <c r="NDO588" s="285"/>
      <c r="NDP588" s="285"/>
      <c r="NDQ588" s="285"/>
      <c r="NDR588" s="285"/>
      <c r="NDS588" s="285"/>
      <c r="NDT588" s="285"/>
      <c r="NDU588" s="285"/>
      <c r="NDV588" s="285"/>
      <c r="NDW588" s="285"/>
      <c r="NDX588" s="285"/>
      <c r="NDY588" s="285"/>
      <c r="NDZ588" s="285"/>
      <c r="NEA588" s="285"/>
      <c r="NEB588" s="285"/>
      <c r="NEC588" s="285"/>
      <c r="NED588" s="285"/>
      <c r="NEE588" s="285"/>
      <c r="NEF588" s="285"/>
      <c r="NEG588" s="285"/>
      <c r="NEH588" s="285"/>
      <c r="NEI588" s="285"/>
      <c r="NEJ588" s="285"/>
      <c r="NEK588" s="285"/>
      <c r="NEL588" s="285"/>
      <c r="NEM588" s="285"/>
      <c r="NEN588" s="285"/>
      <c r="NEO588" s="285"/>
      <c r="NEP588" s="285"/>
      <c r="NEQ588" s="285"/>
      <c r="NER588" s="285"/>
      <c r="NES588" s="285"/>
      <c r="NET588" s="285"/>
      <c r="NEU588" s="285"/>
      <c r="NEV588" s="285"/>
      <c r="NEW588" s="285"/>
      <c r="NEX588" s="285"/>
      <c r="NEY588" s="285"/>
      <c r="NEZ588" s="285"/>
      <c r="NFA588" s="285"/>
      <c r="NFB588" s="285"/>
      <c r="NFC588" s="285"/>
      <c r="NFD588" s="285"/>
      <c r="NFE588" s="285"/>
      <c r="NFF588" s="285"/>
      <c r="NFG588" s="285"/>
      <c r="NFH588" s="285"/>
      <c r="NFI588" s="285"/>
      <c r="NFJ588" s="285"/>
      <c r="NFK588" s="285"/>
      <c r="NFL588" s="285"/>
      <c r="NFM588" s="285"/>
      <c r="NFN588" s="285"/>
      <c r="NFO588" s="285"/>
      <c r="NFP588" s="285"/>
      <c r="NFQ588" s="285"/>
      <c r="NFR588" s="285"/>
      <c r="NFS588" s="285"/>
      <c r="NFT588" s="285"/>
      <c r="NFU588" s="285"/>
      <c r="NFV588" s="285"/>
      <c r="NFW588" s="285"/>
      <c r="NFX588" s="285"/>
      <c r="NFY588" s="285"/>
      <c r="NFZ588" s="285"/>
      <c r="NGA588" s="285"/>
      <c r="NGB588" s="285"/>
      <c r="NGC588" s="285"/>
      <c r="NGD588" s="285"/>
      <c r="NGE588" s="285"/>
      <c r="NGF588" s="285"/>
      <c r="NGG588" s="285"/>
      <c r="NGH588" s="285"/>
      <c r="NGI588" s="285"/>
      <c r="NGJ588" s="285"/>
      <c r="NGK588" s="285"/>
      <c r="NGL588" s="285"/>
      <c r="NGM588" s="285"/>
      <c r="NGN588" s="285"/>
      <c r="NGO588" s="285"/>
      <c r="NGP588" s="285"/>
      <c r="NGQ588" s="285"/>
      <c r="NGR588" s="285"/>
      <c r="NGS588" s="285"/>
      <c r="NGT588" s="285"/>
      <c r="NGU588" s="285"/>
      <c r="NGV588" s="285"/>
      <c r="NGW588" s="285"/>
      <c r="NGX588" s="285"/>
      <c r="NGY588" s="285"/>
      <c r="NGZ588" s="285"/>
      <c r="NHA588" s="285"/>
      <c r="NHB588" s="285"/>
      <c r="NHC588" s="285"/>
      <c r="NHD588" s="285"/>
      <c r="NHE588" s="285"/>
      <c r="NHF588" s="285"/>
      <c r="NHG588" s="285"/>
      <c r="NHH588" s="285"/>
      <c r="NHI588" s="285"/>
      <c r="NHJ588" s="285"/>
      <c r="NHK588" s="285"/>
      <c r="NHL588" s="285"/>
      <c r="NHM588" s="285"/>
      <c r="NHN588" s="285"/>
      <c r="NHO588" s="285"/>
      <c r="NHP588" s="285"/>
      <c r="NHQ588" s="285"/>
      <c r="NHR588" s="285"/>
      <c r="NHS588" s="285"/>
      <c r="NHT588" s="285"/>
      <c r="NHU588" s="285"/>
      <c r="NHV588" s="285"/>
      <c r="NHW588" s="285"/>
      <c r="NHX588" s="285"/>
      <c r="NHY588" s="285"/>
      <c r="NHZ588" s="285"/>
      <c r="NIA588" s="285"/>
      <c r="NIB588" s="285"/>
      <c r="NIC588" s="285"/>
      <c r="NID588" s="285"/>
      <c r="NIE588" s="285"/>
      <c r="NIF588" s="285"/>
      <c r="NIG588" s="285"/>
      <c r="NIH588" s="285"/>
      <c r="NII588" s="285"/>
      <c r="NIJ588" s="285"/>
      <c r="NIK588" s="285"/>
      <c r="NIL588" s="285"/>
      <c r="NIM588" s="285"/>
      <c r="NIN588" s="285"/>
      <c r="NIO588" s="285"/>
      <c r="NIP588" s="285"/>
      <c r="NIQ588" s="285"/>
      <c r="NIR588" s="285"/>
      <c r="NIS588" s="285"/>
      <c r="NIT588" s="285"/>
      <c r="NIU588" s="285"/>
      <c r="NIV588" s="285"/>
      <c r="NIW588" s="285"/>
      <c r="NIX588" s="285"/>
      <c r="NIY588" s="285"/>
      <c r="NIZ588" s="285"/>
      <c r="NJA588" s="285"/>
      <c r="NJB588" s="285"/>
      <c r="NJC588" s="285"/>
      <c r="NJD588" s="285"/>
      <c r="NJE588" s="285"/>
      <c r="NJF588" s="285"/>
      <c r="NJG588" s="285"/>
      <c r="NJH588" s="285"/>
      <c r="NJI588" s="285"/>
      <c r="NJJ588" s="285"/>
      <c r="NJK588" s="285"/>
      <c r="NJL588" s="285"/>
      <c r="NJM588" s="285"/>
      <c r="NJN588" s="285"/>
      <c r="NJO588" s="285"/>
      <c r="NJP588" s="285"/>
      <c r="NJQ588" s="285"/>
      <c r="NJR588" s="285"/>
      <c r="NJS588" s="285"/>
      <c r="NJT588" s="285"/>
      <c r="NJU588" s="285"/>
      <c r="NJV588" s="285"/>
      <c r="NJW588" s="285"/>
      <c r="NJX588" s="285"/>
      <c r="NJY588" s="285"/>
      <c r="NJZ588" s="285"/>
      <c r="NKA588" s="285"/>
      <c r="NKB588" s="285"/>
      <c r="NKC588" s="285"/>
      <c r="NKD588" s="285"/>
      <c r="NKE588" s="285"/>
      <c r="NKF588" s="285"/>
      <c r="NKG588" s="285"/>
      <c r="NKH588" s="285"/>
      <c r="NKI588" s="285"/>
      <c r="NKJ588" s="285"/>
      <c r="NKK588" s="285"/>
      <c r="NKL588" s="285"/>
      <c r="NKM588" s="285"/>
      <c r="NKN588" s="285"/>
      <c r="NKO588" s="285"/>
      <c r="NKP588" s="285"/>
      <c r="NKQ588" s="285"/>
      <c r="NKR588" s="285"/>
      <c r="NKS588" s="285"/>
      <c r="NKT588" s="285"/>
      <c r="NKU588" s="285"/>
      <c r="NKV588" s="285"/>
      <c r="NKW588" s="285"/>
      <c r="NKX588" s="285"/>
      <c r="NKY588" s="285"/>
      <c r="NKZ588" s="285"/>
      <c r="NLA588" s="285"/>
      <c r="NLB588" s="285"/>
      <c r="NLC588" s="285"/>
      <c r="NLD588" s="285"/>
      <c r="NLE588" s="285"/>
      <c r="NLF588" s="285"/>
      <c r="NLG588" s="285"/>
      <c r="NLH588" s="285"/>
      <c r="NLI588" s="285"/>
      <c r="NLJ588" s="285"/>
      <c r="NLK588" s="285"/>
      <c r="NLL588" s="285"/>
      <c r="NLM588" s="285"/>
      <c r="NLN588" s="285"/>
      <c r="NLO588" s="285"/>
      <c r="NLP588" s="285"/>
      <c r="NLQ588" s="285"/>
      <c r="NLR588" s="285"/>
      <c r="NLS588" s="285"/>
      <c r="NLT588" s="285"/>
      <c r="NLU588" s="285"/>
      <c r="NLV588" s="285"/>
      <c r="NLW588" s="285"/>
      <c r="NLX588" s="285"/>
      <c r="NLY588" s="285"/>
      <c r="NLZ588" s="285"/>
      <c r="NMA588" s="285"/>
      <c r="NMB588" s="285"/>
      <c r="NMC588" s="285"/>
      <c r="NMD588" s="285"/>
      <c r="NME588" s="285"/>
      <c r="NMF588" s="285"/>
      <c r="NMG588" s="285"/>
      <c r="NMH588" s="285"/>
      <c r="NMI588" s="285"/>
      <c r="NMJ588" s="285"/>
      <c r="NMK588" s="285"/>
      <c r="NML588" s="285"/>
      <c r="NMM588" s="285"/>
      <c r="NMN588" s="285"/>
      <c r="NMO588" s="285"/>
      <c r="NMP588" s="285"/>
      <c r="NMQ588" s="285"/>
      <c r="NMR588" s="285"/>
      <c r="NMS588" s="285"/>
      <c r="NMT588" s="285"/>
      <c r="NMU588" s="285"/>
      <c r="NMV588" s="285"/>
      <c r="NMW588" s="285"/>
      <c r="NMX588" s="285"/>
      <c r="NMY588" s="285"/>
      <c r="NMZ588" s="285"/>
      <c r="NNA588" s="285"/>
      <c r="NNB588" s="285"/>
      <c r="NNC588" s="285"/>
      <c r="NND588" s="285"/>
      <c r="NNE588" s="285"/>
      <c r="NNF588" s="285"/>
      <c r="NNG588" s="285"/>
      <c r="NNH588" s="285"/>
      <c r="NNI588" s="285"/>
      <c r="NNJ588" s="285"/>
      <c r="NNK588" s="285"/>
      <c r="NNL588" s="285"/>
      <c r="NNM588" s="285"/>
      <c r="NNN588" s="285"/>
      <c r="NNO588" s="285"/>
      <c r="NNP588" s="285"/>
      <c r="NNQ588" s="285"/>
      <c r="NNR588" s="285"/>
      <c r="NNS588" s="285"/>
      <c r="NNT588" s="285"/>
      <c r="NNU588" s="285"/>
      <c r="NNV588" s="285"/>
      <c r="NNW588" s="285"/>
      <c r="NNX588" s="285"/>
      <c r="NNY588" s="285"/>
      <c r="NNZ588" s="285"/>
      <c r="NOA588" s="285"/>
      <c r="NOB588" s="285"/>
      <c r="NOC588" s="285"/>
      <c r="NOD588" s="285"/>
      <c r="NOE588" s="285"/>
      <c r="NOF588" s="285"/>
      <c r="NOG588" s="285"/>
      <c r="NOH588" s="285"/>
      <c r="NOI588" s="285"/>
      <c r="NOJ588" s="285"/>
      <c r="NOK588" s="285"/>
      <c r="NOL588" s="285"/>
      <c r="NOM588" s="285"/>
      <c r="NON588" s="285"/>
      <c r="NOO588" s="285"/>
      <c r="NOP588" s="285"/>
      <c r="NOQ588" s="285"/>
      <c r="NOR588" s="285"/>
      <c r="NOS588" s="285"/>
      <c r="NOT588" s="285"/>
      <c r="NOU588" s="285"/>
      <c r="NOV588" s="285"/>
      <c r="NOW588" s="285"/>
      <c r="NOX588" s="285"/>
      <c r="NOY588" s="285"/>
      <c r="NOZ588" s="285"/>
      <c r="NPA588" s="285"/>
      <c r="NPB588" s="285"/>
      <c r="NPC588" s="285"/>
      <c r="NPD588" s="285"/>
      <c r="NPE588" s="285"/>
      <c r="NPF588" s="285"/>
      <c r="NPG588" s="285"/>
      <c r="NPH588" s="285"/>
      <c r="NPI588" s="285"/>
      <c r="NPJ588" s="285"/>
      <c r="NPK588" s="285"/>
      <c r="NPL588" s="285"/>
      <c r="NPM588" s="285"/>
      <c r="NPN588" s="285"/>
      <c r="NPO588" s="285"/>
      <c r="NPP588" s="285"/>
      <c r="NPQ588" s="285"/>
      <c r="NPR588" s="285"/>
      <c r="NPS588" s="285"/>
      <c r="NPT588" s="285"/>
      <c r="NPU588" s="285"/>
      <c r="NPV588" s="285"/>
      <c r="NPW588" s="285"/>
      <c r="NPX588" s="285"/>
      <c r="NPY588" s="285"/>
      <c r="NPZ588" s="285"/>
      <c r="NQA588" s="285"/>
      <c r="NQB588" s="285"/>
      <c r="NQC588" s="285"/>
      <c r="NQD588" s="285"/>
      <c r="NQE588" s="285"/>
      <c r="NQF588" s="285"/>
      <c r="NQG588" s="285"/>
      <c r="NQH588" s="285"/>
      <c r="NQI588" s="285"/>
      <c r="NQJ588" s="285"/>
      <c r="NQK588" s="285"/>
      <c r="NQL588" s="285"/>
      <c r="NQM588" s="285"/>
      <c r="NQN588" s="285"/>
      <c r="NQO588" s="285"/>
      <c r="NQP588" s="285"/>
      <c r="NQQ588" s="285"/>
      <c r="NQR588" s="285"/>
      <c r="NQS588" s="285"/>
      <c r="NQT588" s="285"/>
      <c r="NQU588" s="285"/>
      <c r="NQV588" s="285"/>
      <c r="NQW588" s="285"/>
      <c r="NQX588" s="285"/>
      <c r="NQY588" s="285"/>
      <c r="NQZ588" s="285"/>
      <c r="NRA588" s="285"/>
      <c r="NRB588" s="285"/>
      <c r="NRC588" s="285"/>
      <c r="NRD588" s="285"/>
      <c r="NRE588" s="285"/>
      <c r="NRF588" s="285"/>
      <c r="NRG588" s="285"/>
      <c r="NRH588" s="285"/>
      <c r="NRI588" s="285"/>
      <c r="NRJ588" s="285"/>
      <c r="NRK588" s="285"/>
      <c r="NRL588" s="285"/>
      <c r="NRM588" s="285"/>
      <c r="NRN588" s="285"/>
      <c r="NRO588" s="285"/>
      <c r="NRP588" s="285"/>
      <c r="NRQ588" s="285"/>
      <c r="NRR588" s="285"/>
      <c r="NRS588" s="285"/>
      <c r="NRT588" s="285"/>
      <c r="NRU588" s="285"/>
      <c r="NRV588" s="285"/>
      <c r="NRW588" s="285"/>
      <c r="NRX588" s="285"/>
      <c r="NRY588" s="285"/>
      <c r="NRZ588" s="285"/>
      <c r="NSA588" s="285"/>
      <c r="NSB588" s="285"/>
      <c r="NSC588" s="285"/>
      <c r="NSD588" s="285"/>
      <c r="NSE588" s="285"/>
      <c r="NSF588" s="285"/>
      <c r="NSG588" s="285"/>
      <c r="NSH588" s="285"/>
      <c r="NSI588" s="285"/>
      <c r="NSJ588" s="285"/>
      <c r="NSK588" s="285"/>
      <c r="NSL588" s="285"/>
      <c r="NSM588" s="285"/>
      <c r="NSN588" s="285"/>
      <c r="NSO588" s="285"/>
      <c r="NSP588" s="285"/>
      <c r="NSQ588" s="285"/>
      <c r="NSR588" s="285"/>
      <c r="NSS588" s="285"/>
      <c r="NST588" s="285"/>
      <c r="NSU588" s="285"/>
      <c r="NSV588" s="285"/>
      <c r="NSW588" s="285"/>
      <c r="NSX588" s="285"/>
      <c r="NSY588" s="285"/>
      <c r="NSZ588" s="285"/>
      <c r="NTA588" s="285"/>
      <c r="NTB588" s="285"/>
      <c r="NTC588" s="285"/>
      <c r="NTD588" s="285"/>
      <c r="NTE588" s="285"/>
      <c r="NTF588" s="285"/>
      <c r="NTG588" s="285"/>
      <c r="NTH588" s="285"/>
      <c r="NTI588" s="285"/>
      <c r="NTJ588" s="285"/>
      <c r="NTK588" s="285"/>
      <c r="NTL588" s="285"/>
      <c r="NTM588" s="285"/>
      <c r="NTN588" s="285"/>
      <c r="NTO588" s="285"/>
      <c r="NTP588" s="285"/>
      <c r="NTQ588" s="285"/>
      <c r="NTR588" s="285"/>
      <c r="NTS588" s="285"/>
      <c r="NTT588" s="285"/>
      <c r="NTU588" s="285"/>
      <c r="NTV588" s="285"/>
      <c r="NTW588" s="285"/>
      <c r="NTX588" s="285"/>
      <c r="NTY588" s="285"/>
      <c r="NTZ588" s="285"/>
      <c r="NUA588" s="285"/>
      <c r="NUB588" s="285"/>
      <c r="NUC588" s="285"/>
      <c r="NUD588" s="285"/>
      <c r="NUE588" s="285"/>
      <c r="NUF588" s="285"/>
      <c r="NUG588" s="285"/>
      <c r="NUH588" s="285"/>
      <c r="NUI588" s="285"/>
      <c r="NUJ588" s="285"/>
      <c r="NUK588" s="285"/>
      <c r="NUL588" s="285"/>
      <c r="NUM588" s="285"/>
      <c r="NUN588" s="285"/>
      <c r="NUO588" s="285"/>
      <c r="NUP588" s="285"/>
      <c r="NUQ588" s="285"/>
      <c r="NUR588" s="285"/>
      <c r="NUS588" s="285"/>
      <c r="NUT588" s="285"/>
      <c r="NUU588" s="285"/>
      <c r="NUV588" s="285"/>
      <c r="NUW588" s="285"/>
      <c r="NUX588" s="285"/>
      <c r="NUY588" s="285"/>
      <c r="NUZ588" s="285"/>
      <c r="NVA588" s="285"/>
      <c r="NVB588" s="285"/>
      <c r="NVC588" s="285"/>
      <c r="NVD588" s="285"/>
      <c r="NVE588" s="285"/>
      <c r="NVF588" s="285"/>
      <c r="NVG588" s="285"/>
      <c r="NVH588" s="285"/>
      <c r="NVI588" s="285"/>
      <c r="NVJ588" s="285"/>
      <c r="NVK588" s="285"/>
      <c r="NVL588" s="285"/>
      <c r="NVM588" s="285"/>
      <c r="NVN588" s="285"/>
      <c r="NVO588" s="285"/>
      <c r="NVP588" s="285"/>
      <c r="NVQ588" s="285"/>
      <c r="NVR588" s="285"/>
      <c r="NVS588" s="285"/>
      <c r="NVT588" s="285"/>
      <c r="NVU588" s="285"/>
      <c r="NVV588" s="285"/>
      <c r="NVW588" s="285"/>
      <c r="NVX588" s="285"/>
      <c r="NVY588" s="285"/>
      <c r="NVZ588" s="285"/>
      <c r="NWA588" s="285"/>
      <c r="NWB588" s="285"/>
      <c r="NWC588" s="285"/>
      <c r="NWD588" s="285"/>
      <c r="NWE588" s="285"/>
      <c r="NWF588" s="285"/>
      <c r="NWG588" s="285"/>
      <c r="NWH588" s="285"/>
      <c r="NWI588" s="285"/>
      <c r="NWJ588" s="285"/>
      <c r="NWK588" s="285"/>
      <c r="NWL588" s="285"/>
      <c r="NWM588" s="285"/>
      <c r="NWN588" s="285"/>
      <c r="NWO588" s="285"/>
      <c r="NWP588" s="285"/>
      <c r="NWQ588" s="285"/>
      <c r="NWR588" s="285"/>
      <c r="NWS588" s="285"/>
      <c r="NWT588" s="285"/>
      <c r="NWU588" s="285"/>
      <c r="NWV588" s="285"/>
      <c r="NWW588" s="285"/>
      <c r="NWX588" s="285"/>
      <c r="NWY588" s="285"/>
      <c r="NWZ588" s="285"/>
      <c r="NXA588" s="285"/>
      <c r="NXB588" s="285"/>
      <c r="NXC588" s="285"/>
      <c r="NXD588" s="285"/>
      <c r="NXE588" s="285"/>
      <c r="NXF588" s="285"/>
      <c r="NXG588" s="285"/>
      <c r="NXH588" s="285"/>
      <c r="NXI588" s="285"/>
      <c r="NXJ588" s="285"/>
      <c r="NXK588" s="285"/>
      <c r="NXL588" s="285"/>
      <c r="NXM588" s="285"/>
      <c r="NXN588" s="285"/>
      <c r="NXO588" s="285"/>
      <c r="NXP588" s="285"/>
      <c r="NXQ588" s="285"/>
      <c r="NXR588" s="285"/>
      <c r="NXS588" s="285"/>
      <c r="NXT588" s="285"/>
      <c r="NXU588" s="285"/>
      <c r="NXV588" s="285"/>
      <c r="NXW588" s="285"/>
      <c r="NXX588" s="285"/>
      <c r="NXY588" s="285"/>
      <c r="NXZ588" s="285"/>
      <c r="NYA588" s="285"/>
      <c r="NYB588" s="285"/>
      <c r="NYC588" s="285"/>
      <c r="NYD588" s="285"/>
      <c r="NYE588" s="285"/>
      <c r="NYF588" s="285"/>
      <c r="NYG588" s="285"/>
      <c r="NYH588" s="285"/>
      <c r="NYI588" s="285"/>
      <c r="NYJ588" s="285"/>
      <c r="NYK588" s="285"/>
      <c r="NYL588" s="285"/>
      <c r="NYM588" s="285"/>
      <c r="NYN588" s="285"/>
      <c r="NYO588" s="285"/>
      <c r="NYP588" s="285"/>
      <c r="NYQ588" s="285"/>
      <c r="NYR588" s="285"/>
      <c r="NYS588" s="285"/>
      <c r="NYT588" s="285"/>
      <c r="NYU588" s="285"/>
      <c r="NYV588" s="285"/>
      <c r="NYW588" s="285"/>
      <c r="NYX588" s="285"/>
      <c r="NYY588" s="285"/>
      <c r="NYZ588" s="285"/>
      <c r="NZA588" s="285"/>
      <c r="NZB588" s="285"/>
      <c r="NZC588" s="285"/>
      <c r="NZD588" s="285"/>
      <c r="NZE588" s="285"/>
      <c r="NZF588" s="285"/>
      <c r="NZG588" s="285"/>
      <c r="NZH588" s="285"/>
      <c r="NZI588" s="285"/>
      <c r="NZJ588" s="285"/>
      <c r="NZK588" s="285"/>
      <c r="NZL588" s="285"/>
      <c r="NZM588" s="285"/>
      <c r="NZN588" s="285"/>
      <c r="NZO588" s="285"/>
      <c r="NZP588" s="285"/>
      <c r="NZQ588" s="285"/>
      <c r="NZR588" s="285"/>
      <c r="NZS588" s="285"/>
      <c r="NZT588" s="285"/>
      <c r="NZU588" s="285"/>
      <c r="NZV588" s="285"/>
      <c r="NZW588" s="285"/>
      <c r="NZX588" s="285"/>
      <c r="NZY588" s="285"/>
      <c r="NZZ588" s="285"/>
      <c r="OAA588" s="285"/>
      <c r="OAB588" s="285"/>
      <c r="OAC588" s="285"/>
      <c r="OAD588" s="285"/>
      <c r="OAE588" s="285"/>
      <c r="OAF588" s="285"/>
      <c r="OAG588" s="285"/>
      <c r="OAH588" s="285"/>
      <c r="OAI588" s="285"/>
      <c r="OAJ588" s="285"/>
      <c r="OAK588" s="285"/>
      <c r="OAL588" s="285"/>
      <c r="OAM588" s="285"/>
      <c r="OAN588" s="285"/>
      <c r="OAO588" s="285"/>
      <c r="OAP588" s="285"/>
      <c r="OAQ588" s="285"/>
      <c r="OAR588" s="285"/>
      <c r="OAS588" s="285"/>
      <c r="OAT588" s="285"/>
      <c r="OAU588" s="285"/>
      <c r="OAV588" s="285"/>
      <c r="OAW588" s="285"/>
      <c r="OAX588" s="285"/>
      <c r="OAY588" s="285"/>
      <c r="OAZ588" s="285"/>
      <c r="OBA588" s="285"/>
      <c r="OBB588" s="285"/>
      <c r="OBC588" s="285"/>
      <c r="OBD588" s="285"/>
      <c r="OBE588" s="285"/>
      <c r="OBF588" s="285"/>
      <c r="OBG588" s="285"/>
      <c r="OBH588" s="285"/>
      <c r="OBI588" s="285"/>
      <c r="OBJ588" s="285"/>
      <c r="OBK588" s="285"/>
      <c r="OBL588" s="285"/>
      <c r="OBM588" s="285"/>
      <c r="OBN588" s="285"/>
      <c r="OBO588" s="285"/>
      <c r="OBP588" s="285"/>
      <c r="OBQ588" s="285"/>
      <c r="OBR588" s="285"/>
      <c r="OBS588" s="285"/>
      <c r="OBT588" s="285"/>
      <c r="OBU588" s="285"/>
      <c r="OBV588" s="285"/>
      <c r="OBW588" s="285"/>
      <c r="OBX588" s="285"/>
      <c r="OBY588" s="285"/>
      <c r="OBZ588" s="285"/>
      <c r="OCA588" s="285"/>
      <c r="OCB588" s="285"/>
      <c r="OCC588" s="285"/>
      <c r="OCD588" s="285"/>
      <c r="OCE588" s="285"/>
      <c r="OCF588" s="285"/>
      <c r="OCG588" s="285"/>
      <c r="OCH588" s="285"/>
      <c r="OCI588" s="285"/>
      <c r="OCJ588" s="285"/>
      <c r="OCK588" s="285"/>
      <c r="OCL588" s="285"/>
      <c r="OCM588" s="285"/>
      <c r="OCN588" s="285"/>
      <c r="OCO588" s="285"/>
      <c r="OCP588" s="285"/>
      <c r="OCQ588" s="285"/>
      <c r="OCR588" s="285"/>
      <c r="OCS588" s="285"/>
      <c r="OCT588" s="285"/>
      <c r="OCU588" s="285"/>
      <c r="OCV588" s="285"/>
      <c r="OCW588" s="285"/>
      <c r="OCX588" s="285"/>
      <c r="OCY588" s="285"/>
      <c r="OCZ588" s="285"/>
      <c r="ODA588" s="285"/>
      <c r="ODB588" s="285"/>
      <c r="ODC588" s="285"/>
      <c r="ODD588" s="285"/>
      <c r="ODE588" s="285"/>
      <c r="ODF588" s="285"/>
      <c r="ODG588" s="285"/>
      <c r="ODH588" s="285"/>
      <c r="ODI588" s="285"/>
      <c r="ODJ588" s="285"/>
      <c r="ODK588" s="285"/>
      <c r="ODL588" s="285"/>
      <c r="ODM588" s="285"/>
      <c r="ODN588" s="285"/>
      <c r="ODO588" s="285"/>
      <c r="ODP588" s="285"/>
      <c r="ODQ588" s="285"/>
      <c r="ODR588" s="285"/>
      <c r="ODS588" s="285"/>
      <c r="ODT588" s="285"/>
      <c r="ODU588" s="285"/>
      <c r="ODV588" s="285"/>
      <c r="ODW588" s="285"/>
      <c r="ODX588" s="285"/>
      <c r="ODY588" s="285"/>
      <c r="ODZ588" s="285"/>
      <c r="OEA588" s="285"/>
      <c r="OEB588" s="285"/>
      <c r="OEC588" s="285"/>
      <c r="OED588" s="285"/>
      <c r="OEE588" s="285"/>
      <c r="OEF588" s="285"/>
      <c r="OEG588" s="285"/>
      <c r="OEH588" s="285"/>
      <c r="OEI588" s="285"/>
      <c r="OEJ588" s="285"/>
      <c r="OEK588" s="285"/>
      <c r="OEL588" s="285"/>
      <c r="OEM588" s="285"/>
      <c r="OEN588" s="285"/>
      <c r="OEO588" s="285"/>
      <c r="OEP588" s="285"/>
      <c r="OEQ588" s="285"/>
      <c r="OER588" s="285"/>
      <c r="OES588" s="285"/>
      <c r="OET588" s="285"/>
      <c r="OEU588" s="285"/>
      <c r="OEV588" s="285"/>
      <c r="OEW588" s="285"/>
      <c r="OEX588" s="285"/>
      <c r="OEY588" s="285"/>
      <c r="OEZ588" s="285"/>
      <c r="OFA588" s="285"/>
      <c r="OFB588" s="285"/>
      <c r="OFC588" s="285"/>
      <c r="OFD588" s="285"/>
      <c r="OFE588" s="285"/>
      <c r="OFF588" s="285"/>
      <c r="OFG588" s="285"/>
      <c r="OFH588" s="285"/>
      <c r="OFI588" s="285"/>
      <c r="OFJ588" s="285"/>
      <c r="OFK588" s="285"/>
      <c r="OFL588" s="285"/>
      <c r="OFM588" s="285"/>
      <c r="OFN588" s="285"/>
      <c r="OFO588" s="285"/>
      <c r="OFP588" s="285"/>
      <c r="OFQ588" s="285"/>
      <c r="OFR588" s="285"/>
      <c r="OFS588" s="285"/>
      <c r="OFT588" s="285"/>
      <c r="OFU588" s="285"/>
      <c r="OFV588" s="285"/>
      <c r="OFW588" s="285"/>
      <c r="OFX588" s="285"/>
      <c r="OFY588" s="285"/>
      <c r="OFZ588" s="285"/>
      <c r="OGA588" s="285"/>
      <c r="OGB588" s="285"/>
      <c r="OGC588" s="285"/>
      <c r="OGD588" s="285"/>
      <c r="OGE588" s="285"/>
      <c r="OGF588" s="285"/>
      <c r="OGG588" s="285"/>
      <c r="OGH588" s="285"/>
      <c r="OGI588" s="285"/>
      <c r="OGJ588" s="285"/>
      <c r="OGK588" s="285"/>
      <c r="OGL588" s="285"/>
      <c r="OGM588" s="285"/>
      <c r="OGN588" s="285"/>
      <c r="OGO588" s="285"/>
      <c r="OGP588" s="285"/>
      <c r="OGQ588" s="285"/>
      <c r="OGR588" s="285"/>
      <c r="OGS588" s="285"/>
      <c r="OGT588" s="285"/>
      <c r="OGU588" s="285"/>
      <c r="OGV588" s="285"/>
      <c r="OGW588" s="285"/>
      <c r="OGX588" s="285"/>
      <c r="OGY588" s="285"/>
      <c r="OGZ588" s="285"/>
      <c r="OHA588" s="285"/>
      <c r="OHB588" s="285"/>
      <c r="OHC588" s="285"/>
      <c r="OHD588" s="285"/>
      <c r="OHE588" s="285"/>
      <c r="OHF588" s="285"/>
      <c r="OHG588" s="285"/>
      <c r="OHH588" s="285"/>
      <c r="OHI588" s="285"/>
      <c r="OHJ588" s="285"/>
      <c r="OHK588" s="285"/>
      <c r="OHL588" s="285"/>
      <c r="OHM588" s="285"/>
      <c r="OHN588" s="285"/>
      <c r="OHO588" s="285"/>
      <c r="OHP588" s="285"/>
      <c r="OHQ588" s="285"/>
      <c r="OHR588" s="285"/>
      <c r="OHS588" s="285"/>
      <c r="OHT588" s="285"/>
      <c r="OHU588" s="285"/>
      <c r="OHV588" s="285"/>
      <c r="OHW588" s="285"/>
      <c r="OHX588" s="285"/>
      <c r="OHY588" s="285"/>
      <c r="OHZ588" s="285"/>
      <c r="OIA588" s="285"/>
      <c r="OIB588" s="285"/>
      <c r="OIC588" s="285"/>
      <c r="OID588" s="285"/>
      <c r="OIE588" s="285"/>
      <c r="OIF588" s="285"/>
      <c r="OIG588" s="285"/>
      <c r="OIH588" s="285"/>
      <c r="OII588" s="285"/>
      <c r="OIJ588" s="285"/>
      <c r="OIK588" s="285"/>
      <c r="OIL588" s="285"/>
      <c r="OIM588" s="285"/>
      <c r="OIN588" s="285"/>
      <c r="OIO588" s="285"/>
      <c r="OIP588" s="285"/>
      <c r="OIQ588" s="285"/>
      <c r="OIR588" s="285"/>
      <c r="OIS588" s="285"/>
      <c r="OIT588" s="285"/>
      <c r="OIU588" s="285"/>
      <c r="OIV588" s="285"/>
      <c r="OIW588" s="285"/>
      <c r="OIX588" s="285"/>
      <c r="OIY588" s="285"/>
      <c r="OIZ588" s="285"/>
      <c r="OJA588" s="285"/>
      <c r="OJB588" s="285"/>
      <c r="OJC588" s="285"/>
      <c r="OJD588" s="285"/>
      <c r="OJE588" s="285"/>
      <c r="OJF588" s="285"/>
      <c r="OJG588" s="285"/>
      <c r="OJH588" s="285"/>
      <c r="OJI588" s="285"/>
      <c r="OJJ588" s="285"/>
      <c r="OJK588" s="285"/>
      <c r="OJL588" s="285"/>
      <c r="OJM588" s="285"/>
      <c r="OJN588" s="285"/>
      <c r="OJO588" s="285"/>
      <c r="OJP588" s="285"/>
      <c r="OJQ588" s="285"/>
      <c r="OJR588" s="285"/>
      <c r="OJS588" s="285"/>
      <c r="OJT588" s="285"/>
      <c r="OJU588" s="285"/>
      <c r="OJV588" s="285"/>
      <c r="OJW588" s="285"/>
      <c r="OJX588" s="285"/>
      <c r="OJY588" s="285"/>
      <c r="OJZ588" s="285"/>
      <c r="OKA588" s="285"/>
      <c r="OKB588" s="285"/>
      <c r="OKC588" s="285"/>
      <c r="OKD588" s="285"/>
      <c r="OKE588" s="285"/>
      <c r="OKF588" s="285"/>
      <c r="OKG588" s="285"/>
      <c r="OKH588" s="285"/>
      <c r="OKI588" s="285"/>
      <c r="OKJ588" s="285"/>
      <c r="OKK588" s="285"/>
      <c r="OKL588" s="285"/>
      <c r="OKM588" s="285"/>
      <c r="OKN588" s="285"/>
      <c r="OKO588" s="285"/>
      <c r="OKP588" s="285"/>
      <c r="OKQ588" s="285"/>
      <c r="OKR588" s="285"/>
      <c r="OKS588" s="285"/>
      <c r="OKT588" s="285"/>
      <c r="OKU588" s="285"/>
      <c r="OKV588" s="285"/>
      <c r="OKW588" s="285"/>
      <c r="OKX588" s="285"/>
      <c r="OKY588" s="285"/>
      <c r="OKZ588" s="285"/>
      <c r="OLA588" s="285"/>
      <c r="OLB588" s="285"/>
      <c r="OLC588" s="285"/>
      <c r="OLD588" s="285"/>
      <c r="OLE588" s="285"/>
      <c r="OLF588" s="285"/>
      <c r="OLG588" s="285"/>
      <c r="OLH588" s="285"/>
      <c r="OLI588" s="285"/>
      <c r="OLJ588" s="285"/>
      <c r="OLK588" s="285"/>
      <c r="OLL588" s="285"/>
      <c r="OLM588" s="285"/>
      <c r="OLN588" s="285"/>
      <c r="OLO588" s="285"/>
      <c r="OLP588" s="285"/>
      <c r="OLQ588" s="285"/>
      <c r="OLR588" s="285"/>
      <c r="OLS588" s="285"/>
      <c r="OLT588" s="285"/>
      <c r="OLU588" s="285"/>
      <c r="OLV588" s="285"/>
      <c r="OLW588" s="285"/>
      <c r="OLX588" s="285"/>
      <c r="OLY588" s="285"/>
      <c r="OLZ588" s="285"/>
      <c r="OMA588" s="285"/>
      <c r="OMB588" s="285"/>
      <c r="OMC588" s="285"/>
      <c r="OMD588" s="285"/>
      <c r="OME588" s="285"/>
      <c r="OMF588" s="285"/>
      <c r="OMG588" s="285"/>
      <c r="OMH588" s="285"/>
      <c r="OMI588" s="285"/>
      <c r="OMJ588" s="285"/>
      <c r="OMK588" s="285"/>
      <c r="OML588" s="285"/>
      <c r="OMM588" s="285"/>
      <c r="OMN588" s="285"/>
      <c r="OMO588" s="285"/>
      <c r="OMP588" s="285"/>
      <c r="OMQ588" s="285"/>
      <c r="OMR588" s="285"/>
      <c r="OMS588" s="285"/>
      <c r="OMT588" s="285"/>
      <c r="OMU588" s="285"/>
      <c r="OMV588" s="285"/>
      <c r="OMW588" s="285"/>
      <c r="OMX588" s="285"/>
      <c r="OMY588" s="285"/>
      <c r="OMZ588" s="285"/>
      <c r="ONA588" s="285"/>
      <c r="ONB588" s="285"/>
      <c r="ONC588" s="285"/>
      <c r="OND588" s="285"/>
      <c r="ONE588" s="285"/>
      <c r="ONF588" s="285"/>
      <c r="ONG588" s="285"/>
      <c r="ONH588" s="285"/>
      <c r="ONI588" s="285"/>
      <c r="ONJ588" s="285"/>
      <c r="ONK588" s="285"/>
      <c r="ONL588" s="285"/>
      <c r="ONM588" s="285"/>
      <c r="ONN588" s="285"/>
      <c r="ONO588" s="285"/>
      <c r="ONP588" s="285"/>
      <c r="ONQ588" s="285"/>
      <c r="ONR588" s="285"/>
      <c r="ONS588" s="285"/>
      <c r="ONT588" s="285"/>
      <c r="ONU588" s="285"/>
      <c r="ONV588" s="285"/>
      <c r="ONW588" s="285"/>
      <c r="ONX588" s="285"/>
      <c r="ONY588" s="285"/>
      <c r="ONZ588" s="285"/>
      <c r="OOA588" s="285"/>
      <c r="OOB588" s="285"/>
      <c r="OOC588" s="285"/>
      <c r="OOD588" s="285"/>
      <c r="OOE588" s="285"/>
      <c r="OOF588" s="285"/>
      <c r="OOG588" s="285"/>
      <c r="OOH588" s="285"/>
      <c r="OOI588" s="285"/>
      <c r="OOJ588" s="285"/>
      <c r="OOK588" s="285"/>
      <c r="OOL588" s="285"/>
      <c r="OOM588" s="285"/>
      <c r="OON588" s="285"/>
      <c r="OOO588" s="285"/>
      <c r="OOP588" s="285"/>
      <c r="OOQ588" s="285"/>
      <c r="OOR588" s="285"/>
      <c r="OOS588" s="285"/>
      <c r="OOT588" s="285"/>
      <c r="OOU588" s="285"/>
      <c r="OOV588" s="285"/>
      <c r="OOW588" s="285"/>
      <c r="OOX588" s="285"/>
      <c r="OOY588" s="285"/>
      <c r="OOZ588" s="285"/>
      <c r="OPA588" s="285"/>
      <c r="OPB588" s="285"/>
      <c r="OPC588" s="285"/>
      <c r="OPD588" s="285"/>
      <c r="OPE588" s="285"/>
      <c r="OPF588" s="285"/>
      <c r="OPG588" s="285"/>
      <c r="OPH588" s="285"/>
      <c r="OPI588" s="285"/>
      <c r="OPJ588" s="285"/>
      <c r="OPK588" s="285"/>
      <c r="OPL588" s="285"/>
      <c r="OPM588" s="285"/>
      <c r="OPN588" s="285"/>
      <c r="OPO588" s="285"/>
      <c r="OPP588" s="285"/>
      <c r="OPQ588" s="285"/>
      <c r="OPR588" s="285"/>
      <c r="OPS588" s="285"/>
      <c r="OPT588" s="285"/>
      <c r="OPU588" s="285"/>
      <c r="OPV588" s="285"/>
      <c r="OPW588" s="285"/>
      <c r="OPX588" s="285"/>
      <c r="OPY588" s="285"/>
      <c r="OPZ588" s="285"/>
      <c r="OQA588" s="285"/>
      <c r="OQB588" s="285"/>
      <c r="OQC588" s="285"/>
      <c r="OQD588" s="285"/>
      <c r="OQE588" s="285"/>
      <c r="OQF588" s="285"/>
      <c r="OQG588" s="285"/>
      <c r="OQH588" s="285"/>
      <c r="OQI588" s="285"/>
      <c r="OQJ588" s="285"/>
      <c r="OQK588" s="285"/>
      <c r="OQL588" s="285"/>
      <c r="OQM588" s="285"/>
      <c r="OQN588" s="285"/>
      <c r="OQO588" s="285"/>
      <c r="OQP588" s="285"/>
      <c r="OQQ588" s="285"/>
      <c r="OQR588" s="285"/>
      <c r="OQS588" s="285"/>
      <c r="OQT588" s="285"/>
      <c r="OQU588" s="285"/>
      <c r="OQV588" s="285"/>
      <c r="OQW588" s="285"/>
      <c r="OQX588" s="285"/>
      <c r="OQY588" s="285"/>
      <c r="OQZ588" s="285"/>
      <c r="ORA588" s="285"/>
      <c r="ORB588" s="285"/>
      <c r="ORC588" s="285"/>
      <c r="ORD588" s="285"/>
      <c r="ORE588" s="285"/>
      <c r="ORF588" s="285"/>
      <c r="ORG588" s="285"/>
      <c r="ORH588" s="285"/>
      <c r="ORI588" s="285"/>
      <c r="ORJ588" s="285"/>
      <c r="ORK588" s="285"/>
      <c r="ORL588" s="285"/>
      <c r="ORM588" s="285"/>
      <c r="ORN588" s="285"/>
      <c r="ORO588" s="285"/>
      <c r="ORP588" s="285"/>
      <c r="ORQ588" s="285"/>
      <c r="ORR588" s="285"/>
      <c r="ORS588" s="285"/>
      <c r="ORT588" s="285"/>
      <c r="ORU588" s="285"/>
      <c r="ORV588" s="285"/>
      <c r="ORW588" s="285"/>
      <c r="ORX588" s="285"/>
      <c r="ORY588" s="285"/>
      <c r="ORZ588" s="285"/>
      <c r="OSA588" s="285"/>
      <c r="OSB588" s="285"/>
      <c r="OSC588" s="285"/>
      <c r="OSD588" s="285"/>
      <c r="OSE588" s="285"/>
      <c r="OSF588" s="285"/>
      <c r="OSG588" s="285"/>
      <c r="OSH588" s="285"/>
      <c r="OSI588" s="285"/>
      <c r="OSJ588" s="285"/>
      <c r="OSK588" s="285"/>
      <c r="OSL588" s="285"/>
      <c r="OSM588" s="285"/>
      <c r="OSN588" s="285"/>
      <c r="OSO588" s="285"/>
      <c r="OSP588" s="285"/>
      <c r="OSQ588" s="285"/>
      <c r="OSR588" s="285"/>
      <c r="OSS588" s="285"/>
      <c r="OST588" s="285"/>
      <c r="OSU588" s="285"/>
      <c r="OSV588" s="285"/>
      <c r="OSW588" s="285"/>
      <c r="OSX588" s="285"/>
      <c r="OSY588" s="285"/>
      <c r="OSZ588" s="285"/>
      <c r="OTA588" s="285"/>
      <c r="OTB588" s="285"/>
      <c r="OTC588" s="285"/>
      <c r="OTD588" s="285"/>
      <c r="OTE588" s="285"/>
      <c r="OTF588" s="285"/>
      <c r="OTG588" s="285"/>
      <c r="OTH588" s="285"/>
      <c r="OTI588" s="285"/>
      <c r="OTJ588" s="285"/>
      <c r="OTK588" s="285"/>
      <c r="OTL588" s="285"/>
      <c r="OTM588" s="285"/>
      <c r="OTN588" s="285"/>
      <c r="OTO588" s="285"/>
      <c r="OTP588" s="285"/>
      <c r="OTQ588" s="285"/>
      <c r="OTR588" s="285"/>
      <c r="OTS588" s="285"/>
      <c r="OTT588" s="285"/>
      <c r="OTU588" s="285"/>
      <c r="OTV588" s="285"/>
      <c r="OTW588" s="285"/>
      <c r="OTX588" s="285"/>
      <c r="OTY588" s="285"/>
      <c r="OTZ588" s="285"/>
      <c r="OUA588" s="285"/>
      <c r="OUB588" s="285"/>
      <c r="OUC588" s="285"/>
      <c r="OUD588" s="285"/>
      <c r="OUE588" s="285"/>
      <c r="OUF588" s="285"/>
      <c r="OUG588" s="285"/>
      <c r="OUH588" s="285"/>
      <c r="OUI588" s="285"/>
      <c r="OUJ588" s="285"/>
      <c r="OUK588" s="285"/>
      <c r="OUL588" s="285"/>
      <c r="OUM588" s="285"/>
      <c r="OUN588" s="285"/>
      <c r="OUO588" s="285"/>
      <c r="OUP588" s="285"/>
      <c r="OUQ588" s="285"/>
      <c r="OUR588" s="285"/>
      <c r="OUS588" s="285"/>
      <c r="OUT588" s="285"/>
      <c r="OUU588" s="285"/>
      <c r="OUV588" s="285"/>
      <c r="OUW588" s="285"/>
      <c r="OUX588" s="285"/>
      <c r="OUY588" s="285"/>
      <c r="OUZ588" s="285"/>
      <c r="OVA588" s="285"/>
      <c r="OVB588" s="285"/>
      <c r="OVC588" s="285"/>
      <c r="OVD588" s="285"/>
      <c r="OVE588" s="285"/>
      <c r="OVF588" s="285"/>
      <c r="OVG588" s="285"/>
      <c r="OVH588" s="285"/>
      <c r="OVI588" s="285"/>
      <c r="OVJ588" s="285"/>
      <c r="OVK588" s="285"/>
      <c r="OVL588" s="285"/>
      <c r="OVM588" s="285"/>
      <c r="OVN588" s="285"/>
      <c r="OVO588" s="285"/>
      <c r="OVP588" s="285"/>
      <c r="OVQ588" s="285"/>
      <c r="OVR588" s="285"/>
      <c r="OVS588" s="285"/>
      <c r="OVT588" s="285"/>
      <c r="OVU588" s="285"/>
      <c r="OVV588" s="285"/>
      <c r="OVW588" s="285"/>
      <c r="OVX588" s="285"/>
      <c r="OVY588" s="285"/>
      <c r="OVZ588" s="285"/>
      <c r="OWA588" s="285"/>
      <c r="OWB588" s="285"/>
      <c r="OWC588" s="285"/>
      <c r="OWD588" s="285"/>
      <c r="OWE588" s="285"/>
      <c r="OWF588" s="285"/>
      <c r="OWG588" s="285"/>
      <c r="OWH588" s="285"/>
      <c r="OWI588" s="285"/>
      <c r="OWJ588" s="285"/>
      <c r="OWK588" s="285"/>
      <c r="OWL588" s="285"/>
      <c r="OWM588" s="285"/>
      <c r="OWN588" s="285"/>
      <c r="OWO588" s="285"/>
      <c r="OWP588" s="285"/>
      <c r="OWQ588" s="285"/>
      <c r="OWR588" s="285"/>
      <c r="OWS588" s="285"/>
      <c r="OWT588" s="285"/>
      <c r="OWU588" s="285"/>
      <c r="OWV588" s="285"/>
      <c r="OWW588" s="285"/>
      <c r="OWX588" s="285"/>
      <c r="OWY588" s="285"/>
      <c r="OWZ588" s="285"/>
      <c r="OXA588" s="285"/>
      <c r="OXB588" s="285"/>
      <c r="OXC588" s="285"/>
      <c r="OXD588" s="285"/>
      <c r="OXE588" s="285"/>
      <c r="OXF588" s="285"/>
      <c r="OXG588" s="285"/>
      <c r="OXH588" s="285"/>
      <c r="OXI588" s="285"/>
      <c r="OXJ588" s="285"/>
      <c r="OXK588" s="285"/>
      <c r="OXL588" s="285"/>
      <c r="OXM588" s="285"/>
      <c r="OXN588" s="285"/>
      <c r="OXO588" s="285"/>
      <c r="OXP588" s="285"/>
      <c r="OXQ588" s="285"/>
      <c r="OXR588" s="285"/>
      <c r="OXS588" s="285"/>
      <c r="OXT588" s="285"/>
      <c r="OXU588" s="285"/>
      <c r="OXV588" s="285"/>
      <c r="OXW588" s="285"/>
      <c r="OXX588" s="285"/>
      <c r="OXY588" s="285"/>
      <c r="OXZ588" s="285"/>
      <c r="OYA588" s="285"/>
      <c r="OYB588" s="285"/>
      <c r="OYC588" s="285"/>
      <c r="OYD588" s="285"/>
      <c r="OYE588" s="285"/>
      <c r="OYF588" s="285"/>
      <c r="OYG588" s="285"/>
      <c r="OYH588" s="285"/>
      <c r="OYI588" s="285"/>
      <c r="OYJ588" s="285"/>
      <c r="OYK588" s="285"/>
      <c r="OYL588" s="285"/>
      <c r="OYM588" s="285"/>
      <c r="OYN588" s="285"/>
      <c r="OYO588" s="285"/>
      <c r="OYP588" s="285"/>
      <c r="OYQ588" s="285"/>
      <c r="OYR588" s="285"/>
      <c r="OYS588" s="285"/>
      <c r="OYT588" s="285"/>
      <c r="OYU588" s="285"/>
      <c r="OYV588" s="285"/>
      <c r="OYW588" s="285"/>
      <c r="OYX588" s="285"/>
      <c r="OYY588" s="285"/>
      <c r="OYZ588" s="285"/>
      <c r="OZA588" s="285"/>
      <c r="OZB588" s="285"/>
      <c r="OZC588" s="285"/>
      <c r="OZD588" s="285"/>
      <c r="OZE588" s="285"/>
      <c r="OZF588" s="285"/>
      <c r="OZG588" s="285"/>
      <c r="OZH588" s="285"/>
      <c r="OZI588" s="285"/>
      <c r="OZJ588" s="285"/>
      <c r="OZK588" s="285"/>
      <c r="OZL588" s="285"/>
      <c r="OZM588" s="285"/>
      <c r="OZN588" s="285"/>
      <c r="OZO588" s="285"/>
      <c r="OZP588" s="285"/>
      <c r="OZQ588" s="285"/>
      <c r="OZR588" s="285"/>
      <c r="OZS588" s="285"/>
      <c r="OZT588" s="285"/>
      <c r="OZU588" s="285"/>
      <c r="OZV588" s="285"/>
      <c r="OZW588" s="285"/>
      <c r="OZX588" s="285"/>
      <c r="OZY588" s="285"/>
      <c r="OZZ588" s="285"/>
      <c r="PAA588" s="285"/>
      <c r="PAB588" s="285"/>
      <c r="PAC588" s="285"/>
      <c r="PAD588" s="285"/>
      <c r="PAE588" s="285"/>
      <c r="PAF588" s="285"/>
      <c r="PAG588" s="285"/>
      <c r="PAH588" s="285"/>
      <c r="PAI588" s="285"/>
      <c r="PAJ588" s="285"/>
      <c r="PAK588" s="285"/>
      <c r="PAL588" s="285"/>
      <c r="PAM588" s="285"/>
      <c r="PAN588" s="285"/>
      <c r="PAO588" s="285"/>
      <c r="PAP588" s="285"/>
      <c r="PAQ588" s="285"/>
      <c r="PAR588" s="285"/>
      <c r="PAS588" s="285"/>
      <c r="PAT588" s="285"/>
      <c r="PAU588" s="285"/>
      <c r="PAV588" s="285"/>
      <c r="PAW588" s="285"/>
      <c r="PAX588" s="285"/>
      <c r="PAY588" s="285"/>
      <c r="PAZ588" s="285"/>
      <c r="PBA588" s="285"/>
      <c r="PBB588" s="285"/>
      <c r="PBC588" s="285"/>
      <c r="PBD588" s="285"/>
      <c r="PBE588" s="285"/>
      <c r="PBF588" s="285"/>
      <c r="PBG588" s="285"/>
      <c r="PBH588" s="285"/>
      <c r="PBI588" s="285"/>
      <c r="PBJ588" s="285"/>
      <c r="PBK588" s="285"/>
      <c r="PBL588" s="285"/>
      <c r="PBM588" s="285"/>
      <c r="PBN588" s="285"/>
      <c r="PBO588" s="285"/>
      <c r="PBP588" s="285"/>
      <c r="PBQ588" s="285"/>
      <c r="PBR588" s="285"/>
      <c r="PBS588" s="285"/>
      <c r="PBT588" s="285"/>
      <c r="PBU588" s="285"/>
      <c r="PBV588" s="285"/>
      <c r="PBW588" s="285"/>
      <c r="PBX588" s="285"/>
      <c r="PBY588" s="285"/>
      <c r="PBZ588" s="285"/>
      <c r="PCA588" s="285"/>
      <c r="PCB588" s="285"/>
      <c r="PCC588" s="285"/>
      <c r="PCD588" s="285"/>
      <c r="PCE588" s="285"/>
      <c r="PCF588" s="285"/>
      <c r="PCG588" s="285"/>
      <c r="PCH588" s="285"/>
      <c r="PCI588" s="285"/>
      <c r="PCJ588" s="285"/>
      <c r="PCK588" s="285"/>
      <c r="PCL588" s="285"/>
      <c r="PCM588" s="285"/>
      <c r="PCN588" s="285"/>
      <c r="PCO588" s="285"/>
      <c r="PCP588" s="285"/>
      <c r="PCQ588" s="285"/>
      <c r="PCR588" s="285"/>
      <c r="PCS588" s="285"/>
      <c r="PCT588" s="285"/>
      <c r="PCU588" s="285"/>
      <c r="PCV588" s="285"/>
      <c r="PCW588" s="285"/>
      <c r="PCX588" s="285"/>
      <c r="PCY588" s="285"/>
      <c r="PCZ588" s="285"/>
      <c r="PDA588" s="285"/>
      <c r="PDB588" s="285"/>
      <c r="PDC588" s="285"/>
      <c r="PDD588" s="285"/>
      <c r="PDE588" s="285"/>
      <c r="PDF588" s="285"/>
      <c r="PDG588" s="285"/>
      <c r="PDH588" s="285"/>
      <c r="PDI588" s="285"/>
      <c r="PDJ588" s="285"/>
      <c r="PDK588" s="285"/>
      <c r="PDL588" s="285"/>
      <c r="PDM588" s="285"/>
      <c r="PDN588" s="285"/>
      <c r="PDO588" s="285"/>
      <c r="PDP588" s="285"/>
      <c r="PDQ588" s="285"/>
      <c r="PDR588" s="285"/>
      <c r="PDS588" s="285"/>
      <c r="PDT588" s="285"/>
      <c r="PDU588" s="285"/>
      <c r="PDV588" s="285"/>
      <c r="PDW588" s="285"/>
      <c r="PDX588" s="285"/>
      <c r="PDY588" s="285"/>
      <c r="PDZ588" s="285"/>
      <c r="PEA588" s="285"/>
      <c r="PEB588" s="285"/>
      <c r="PEC588" s="285"/>
      <c r="PED588" s="285"/>
      <c r="PEE588" s="285"/>
      <c r="PEF588" s="285"/>
      <c r="PEG588" s="285"/>
      <c r="PEH588" s="285"/>
      <c r="PEI588" s="285"/>
      <c r="PEJ588" s="285"/>
      <c r="PEK588" s="285"/>
      <c r="PEL588" s="285"/>
      <c r="PEM588" s="285"/>
      <c r="PEN588" s="285"/>
      <c r="PEO588" s="285"/>
      <c r="PEP588" s="285"/>
      <c r="PEQ588" s="285"/>
      <c r="PER588" s="285"/>
      <c r="PES588" s="285"/>
      <c r="PET588" s="285"/>
      <c r="PEU588" s="285"/>
      <c r="PEV588" s="285"/>
      <c r="PEW588" s="285"/>
      <c r="PEX588" s="285"/>
      <c r="PEY588" s="285"/>
      <c r="PEZ588" s="285"/>
      <c r="PFA588" s="285"/>
      <c r="PFB588" s="285"/>
      <c r="PFC588" s="285"/>
      <c r="PFD588" s="285"/>
      <c r="PFE588" s="285"/>
      <c r="PFF588" s="285"/>
      <c r="PFG588" s="285"/>
      <c r="PFH588" s="285"/>
      <c r="PFI588" s="285"/>
      <c r="PFJ588" s="285"/>
      <c r="PFK588" s="285"/>
      <c r="PFL588" s="285"/>
      <c r="PFM588" s="285"/>
      <c r="PFN588" s="285"/>
      <c r="PFO588" s="285"/>
      <c r="PFP588" s="285"/>
      <c r="PFQ588" s="285"/>
      <c r="PFR588" s="285"/>
      <c r="PFS588" s="285"/>
      <c r="PFT588" s="285"/>
      <c r="PFU588" s="285"/>
      <c r="PFV588" s="285"/>
      <c r="PFW588" s="285"/>
      <c r="PFX588" s="285"/>
      <c r="PFY588" s="285"/>
      <c r="PFZ588" s="285"/>
      <c r="PGA588" s="285"/>
      <c r="PGB588" s="285"/>
      <c r="PGC588" s="285"/>
      <c r="PGD588" s="285"/>
      <c r="PGE588" s="285"/>
      <c r="PGF588" s="285"/>
      <c r="PGG588" s="285"/>
      <c r="PGH588" s="285"/>
      <c r="PGI588" s="285"/>
      <c r="PGJ588" s="285"/>
      <c r="PGK588" s="285"/>
      <c r="PGL588" s="285"/>
      <c r="PGM588" s="285"/>
      <c r="PGN588" s="285"/>
      <c r="PGO588" s="285"/>
      <c r="PGP588" s="285"/>
      <c r="PGQ588" s="285"/>
      <c r="PGR588" s="285"/>
      <c r="PGS588" s="285"/>
      <c r="PGT588" s="285"/>
      <c r="PGU588" s="285"/>
      <c r="PGV588" s="285"/>
      <c r="PGW588" s="285"/>
      <c r="PGX588" s="285"/>
      <c r="PGY588" s="285"/>
      <c r="PGZ588" s="285"/>
      <c r="PHA588" s="285"/>
      <c r="PHB588" s="285"/>
      <c r="PHC588" s="285"/>
      <c r="PHD588" s="285"/>
      <c r="PHE588" s="285"/>
      <c r="PHF588" s="285"/>
      <c r="PHG588" s="285"/>
      <c r="PHH588" s="285"/>
      <c r="PHI588" s="285"/>
      <c r="PHJ588" s="285"/>
      <c r="PHK588" s="285"/>
      <c r="PHL588" s="285"/>
      <c r="PHM588" s="285"/>
      <c r="PHN588" s="285"/>
      <c r="PHO588" s="285"/>
      <c r="PHP588" s="285"/>
      <c r="PHQ588" s="285"/>
      <c r="PHR588" s="285"/>
      <c r="PHS588" s="285"/>
      <c r="PHT588" s="285"/>
      <c r="PHU588" s="285"/>
      <c r="PHV588" s="285"/>
      <c r="PHW588" s="285"/>
      <c r="PHX588" s="285"/>
      <c r="PHY588" s="285"/>
      <c r="PHZ588" s="285"/>
      <c r="PIA588" s="285"/>
      <c r="PIB588" s="285"/>
      <c r="PIC588" s="285"/>
      <c r="PID588" s="285"/>
      <c r="PIE588" s="285"/>
      <c r="PIF588" s="285"/>
      <c r="PIG588" s="285"/>
      <c r="PIH588" s="285"/>
      <c r="PII588" s="285"/>
      <c r="PIJ588" s="285"/>
      <c r="PIK588" s="285"/>
      <c r="PIL588" s="285"/>
      <c r="PIM588" s="285"/>
      <c r="PIN588" s="285"/>
      <c r="PIO588" s="285"/>
      <c r="PIP588" s="285"/>
      <c r="PIQ588" s="285"/>
      <c r="PIR588" s="285"/>
      <c r="PIS588" s="285"/>
      <c r="PIT588" s="285"/>
      <c r="PIU588" s="285"/>
      <c r="PIV588" s="285"/>
      <c r="PIW588" s="285"/>
      <c r="PIX588" s="285"/>
      <c r="PIY588" s="285"/>
      <c r="PIZ588" s="285"/>
      <c r="PJA588" s="285"/>
      <c r="PJB588" s="285"/>
      <c r="PJC588" s="285"/>
      <c r="PJD588" s="285"/>
      <c r="PJE588" s="285"/>
      <c r="PJF588" s="285"/>
      <c r="PJG588" s="285"/>
      <c r="PJH588" s="285"/>
      <c r="PJI588" s="285"/>
      <c r="PJJ588" s="285"/>
      <c r="PJK588" s="285"/>
      <c r="PJL588" s="285"/>
      <c r="PJM588" s="285"/>
      <c r="PJN588" s="285"/>
      <c r="PJO588" s="285"/>
      <c r="PJP588" s="285"/>
      <c r="PJQ588" s="285"/>
      <c r="PJR588" s="285"/>
      <c r="PJS588" s="285"/>
      <c r="PJT588" s="285"/>
      <c r="PJU588" s="285"/>
      <c r="PJV588" s="285"/>
      <c r="PJW588" s="285"/>
      <c r="PJX588" s="285"/>
      <c r="PJY588" s="285"/>
      <c r="PJZ588" s="285"/>
      <c r="PKA588" s="285"/>
      <c r="PKB588" s="285"/>
      <c r="PKC588" s="285"/>
      <c r="PKD588" s="285"/>
      <c r="PKE588" s="285"/>
      <c r="PKF588" s="285"/>
      <c r="PKG588" s="285"/>
      <c r="PKH588" s="285"/>
      <c r="PKI588" s="285"/>
      <c r="PKJ588" s="285"/>
      <c r="PKK588" s="285"/>
      <c r="PKL588" s="285"/>
      <c r="PKM588" s="285"/>
      <c r="PKN588" s="285"/>
      <c r="PKO588" s="285"/>
      <c r="PKP588" s="285"/>
      <c r="PKQ588" s="285"/>
      <c r="PKR588" s="285"/>
      <c r="PKS588" s="285"/>
      <c r="PKT588" s="285"/>
      <c r="PKU588" s="285"/>
      <c r="PKV588" s="285"/>
      <c r="PKW588" s="285"/>
      <c r="PKX588" s="285"/>
      <c r="PKY588" s="285"/>
      <c r="PKZ588" s="285"/>
      <c r="PLA588" s="285"/>
      <c r="PLB588" s="285"/>
      <c r="PLC588" s="285"/>
      <c r="PLD588" s="285"/>
      <c r="PLE588" s="285"/>
      <c r="PLF588" s="285"/>
      <c r="PLG588" s="285"/>
      <c r="PLH588" s="285"/>
      <c r="PLI588" s="285"/>
      <c r="PLJ588" s="285"/>
      <c r="PLK588" s="285"/>
      <c r="PLL588" s="285"/>
      <c r="PLM588" s="285"/>
      <c r="PLN588" s="285"/>
      <c r="PLO588" s="285"/>
      <c r="PLP588" s="285"/>
      <c r="PLQ588" s="285"/>
      <c r="PLR588" s="285"/>
      <c r="PLS588" s="285"/>
      <c r="PLT588" s="285"/>
      <c r="PLU588" s="285"/>
      <c r="PLV588" s="285"/>
      <c r="PLW588" s="285"/>
      <c r="PLX588" s="285"/>
      <c r="PLY588" s="285"/>
      <c r="PLZ588" s="285"/>
      <c r="PMA588" s="285"/>
      <c r="PMB588" s="285"/>
      <c r="PMC588" s="285"/>
      <c r="PMD588" s="285"/>
      <c r="PME588" s="285"/>
      <c r="PMF588" s="285"/>
      <c r="PMG588" s="285"/>
      <c r="PMH588" s="285"/>
      <c r="PMI588" s="285"/>
      <c r="PMJ588" s="285"/>
      <c r="PMK588" s="285"/>
      <c r="PML588" s="285"/>
      <c r="PMM588" s="285"/>
      <c r="PMN588" s="285"/>
      <c r="PMO588" s="285"/>
      <c r="PMP588" s="285"/>
      <c r="PMQ588" s="285"/>
      <c r="PMR588" s="285"/>
      <c r="PMS588" s="285"/>
      <c r="PMT588" s="285"/>
      <c r="PMU588" s="285"/>
      <c r="PMV588" s="285"/>
      <c r="PMW588" s="285"/>
      <c r="PMX588" s="285"/>
      <c r="PMY588" s="285"/>
      <c r="PMZ588" s="285"/>
      <c r="PNA588" s="285"/>
      <c r="PNB588" s="285"/>
      <c r="PNC588" s="285"/>
      <c r="PND588" s="285"/>
      <c r="PNE588" s="285"/>
      <c r="PNF588" s="285"/>
      <c r="PNG588" s="285"/>
      <c r="PNH588" s="285"/>
      <c r="PNI588" s="285"/>
      <c r="PNJ588" s="285"/>
      <c r="PNK588" s="285"/>
      <c r="PNL588" s="285"/>
      <c r="PNM588" s="285"/>
      <c r="PNN588" s="285"/>
      <c r="PNO588" s="285"/>
      <c r="PNP588" s="285"/>
      <c r="PNQ588" s="285"/>
      <c r="PNR588" s="285"/>
      <c r="PNS588" s="285"/>
      <c r="PNT588" s="285"/>
      <c r="PNU588" s="285"/>
      <c r="PNV588" s="285"/>
      <c r="PNW588" s="285"/>
      <c r="PNX588" s="285"/>
      <c r="PNY588" s="285"/>
      <c r="PNZ588" s="285"/>
      <c r="POA588" s="285"/>
      <c r="POB588" s="285"/>
      <c r="POC588" s="285"/>
      <c r="POD588" s="285"/>
      <c r="POE588" s="285"/>
      <c r="POF588" s="285"/>
      <c r="POG588" s="285"/>
      <c r="POH588" s="285"/>
      <c r="POI588" s="285"/>
      <c r="POJ588" s="285"/>
      <c r="POK588" s="285"/>
      <c r="POL588" s="285"/>
      <c r="POM588" s="285"/>
      <c r="PON588" s="285"/>
      <c r="POO588" s="285"/>
      <c r="POP588" s="285"/>
      <c r="POQ588" s="285"/>
      <c r="POR588" s="285"/>
      <c r="POS588" s="285"/>
      <c r="POT588" s="285"/>
      <c r="POU588" s="285"/>
      <c r="POV588" s="285"/>
      <c r="POW588" s="285"/>
      <c r="POX588" s="285"/>
      <c r="POY588" s="285"/>
      <c r="POZ588" s="285"/>
      <c r="PPA588" s="285"/>
      <c r="PPB588" s="285"/>
      <c r="PPC588" s="285"/>
      <c r="PPD588" s="285"/>
      <c r="PPE588" s="285"/>
      <c r="PPF588" s="285"/>
      <c r="PPG588" s="285"/>
      <c r="PPH588" s="285"/>
      <c r="PPI588" s="285"/>
      <c r="PPJ588" s="285"/>
      <c r="PPK588" s="285"/>
      <c r="PPL588" s="285"/>
      <c r="PPM588" s="285"/>
      <c r="PPN588" s="285"/>
      <c r="PPO588" s="285"/>
      <c r="PPP588" s="285"/>
      <c r="PPQ588" s="285"/>
      <c r="PPR588" s="285"/>
      <c r="PPS588" s="285"/>
      <c r="PPT588" s="285"/>
      <c r="PPU588" s="285"/>
      <c r="PPV588" s="285"/>
      <c r="PPW588" s="285"/>
      <c r="PPX588" s="285"/>
      <c r="PPY588" s="285"/>
      <c r="PPZ588" s="285"/>
      <c r="PQA588" s="285"/>
      <c r="PQB588" s="285"/>
      <c r="PQC588" s="285"/>
      <c r="PQD588" s="285"/>
      <c r="PQE588" s="285"/>
      <c r="PQF588" s="285"/>
      <c r="PQG588" s="285"/>
      <c r="PQH588" s="285"/>
      <c r="PQI588" s="285"/>
      <c r="PQJ588" s="285"/>
      <c r="PQK588" s="285"/>
      <c r="PQL588" s="285"/>
      <c r="PQM588" s="285"/>
      <c r="PQN588" s="285"/>
      <c r="PQO588" s="285"/>
      <c r="PQP588" s="285"/>
      <c r="PQQ588" s="285"/>
      <c r="PQR588" s="285"/>
      <c r="PQS588" s="285"/>
      <c r="PQT588" s="285"/>
      <c r="PQU588" s="285"/>
      <c r="PQV588" s="285"/>
      <c r="PQW588" s="285"/>
      <c r="PQX588" s="285"/>
      <c r="PQY588" s="285"/>
      <c r="PQZ588" s="285"/>
      <c r="PRA588" s="285"/>
      <c r="PRB588" s="285"/>
      <c r="PRC588" s="285"/>
      <c r="PRD588" s="285"/>
      <c r="PRE588" s="285"/>
      <c r="PRF588" s="285"/>
      <c r="PRG588" s="285"/>
      <c r="PRH588" s="285"/>
      <c r="PRI588" s="285"/>
      <c r="PRJ588" s="285"/>
      <c r="PRK588" s="285"/>
      <c r="PRL588" s="285"/>
      <c r="PRM588" s="285"/>
      <c r="PRN588" s="285"/>
      <c r="PRO588" s="285"/>
      <c r="PRP588" s="285"/>
      <c r="PRQ588" s="285"/>
      <c r="PRR588" s="285"/>
      <c r="PRS588" s="285"/>
      <c r="PRT588" s="285"/>
      <c r="PRU588" s="285"/>
      <c r="PRV588" s="285"/>
      <c r="PRW588" s="285"/>
      <c r="PRX588" s="285"/>
      <c r="PRY588" s="285"/>
      <c r="PRZ588" s="285"/>
      <c r="PSA588" s="285"/>
      <c r="PSB588" s="285"/>
      <c r="PSC588" s="285"/>
      <c r="PSD588" s="285"/>
      <c r="PSE588" s="285"/>
      <c r="PSF588" s="285"/>
      <c r="PSG588" s="285"/>
      <c r="PSH588" s="285"/>
      <c r="PSI588" s="285"/>
      <c r="PSJ588" s="285"/>
      <c r="PSK588" s="285"/>
      <c r="PSL588" s="285"/>
      <c r="PSM588" s="285"/>
      <c r="PSN588" s="285"/>
      <c r="PSO588" s="285"/>
      <c r="PSP588" s="285"/>
      <c r="PSQ588" s="285"/>
      <c r="PSR588" s="285"/>
      <c r="PSS588" s="285"/>
      <c r="PST588" s="285"/>
      <c r="PSU588" s="285"/>
      <c r="PSV588" s="285"/>
      <c r="PSW588" s="285"/>
      <c r="PSX588" s="285"/>
      <c r="PSY588" s="285"/>
      <c r="PSZ588" s="285"/>
      <c r="PTA588" s="285"/>
      <c r="PTB588" s="285"/>
      <c r="PTC588" s="285"/>
      <c r="PTD588" s="285"/>
      <c r="PTE588" s="285"/>
      <c r="PTF588" s="285"/>
      <c r="PTG588" s="285"/>
      <c r="PTH588" s="285"/>
      <c r="PTI588" s="285"/>
      <c r="PTJ588" s="285"/>
      <c r="PTK588" s="285"/>
      <c r="PTL588" s="285"/>
      <c r="PTM588" s="285"/>
      <c r="PTN588" s="285"/>
      <c r="PTO588" s="285"/>
      <c r="PTP588" s="285"/>
      <c r="PTQ588" s="285"/>
      <c r="PTR588" s="285"/>
      <c r="PTS588" s="285"/>
      <c r="PTT588" s="285"/>
      <c r="PTU588" s="285"/>
      <c r="PTV588" s="285"/>
      <c r="PTW588" s="285"/>
      <c r="PTX588" s="285"/>
      <c r="PTY588" s="285"/>
      <c r="PTZ588" s="285"/>
      <c r="PUA588" s="285"/>
      <c r="PUB588" s="285"/>
      <c r="PUC588" s="285"/>
      <c r="PUD588" s="285"/>
      <c r="PUE588" s="285"/>
      <c r="PUF588" s="285"/>
      <c r="PUG588" s="285"/>
      <c r="PUH588" s="285"/>
      <c r="PUI588" s="285"/>
      <c r="PUJ588" s="285"/>
      <c r="PUK588" s="285"/>
      <c r="PUL588" s="285"/>
      <c r="PUM588" s="285"/>
      <c r="PUN588" s="285"/>
      <c r="PUO588" s="285"/>
      <c r="PUP588" s="285"/>
      <c r="PUQ588" s="285"/>
      <c r="PUR588" s="285"/>
      <c r="PUS588" s="285"/>
      <c r="PUT588" s="285"/>
      <c r="PUU588" s="285"/>
      <c r="PUV588" s="285"/>
      <c r="PUW588" s="285"/>
      <c r="PUX588" s="285"/>
      <c r="PUY588" s="285"/>
      <c r="PUZ588" s="285"/>
      <c r="PVA588" s="285"/>
      <c r="PVB588" s="285"/>
      <c r="PVC588" s="285"/>
      <c r="PVD588" s="285"/>
      <c r="PVE588" s="285"/>
      <c r="PVF588" s="285"/>
      <c r="PVG588" s="285"/>
      <c r="PVH588" s="285"/>
      <c r="PVI588" s="285"/>
      <c r="PVJ588" s="285"/>
      <c r="PVK588" s="285"/>
      <c r="PVL588" s="285"/>
      <c r="PVM588" s="285"/>
      <c r="PVN588" s="285"/>
      <c r="PVO588" s="285"/>
      <c r="PVP588" s="285"/>
      <c r="PVQ588" s="285"/>
      <c r="PVR588" s="285"/>
      <c r="PVS588" s="285"/>
      <c r="PVT588" s="285"/>
      <c r="PVU588" s="285"/>
      <c r="PVV588" s="285"/>
      <c r="PVW588" s="285"/>
      <c r="PVX588" s="285"/>
      <c r="PVY588" s="285"/>
      <c r="PVZ588" s="285"/>
      <c r="PWA588" s="285"/>
      <c r="PWB588" s="285"/>
      <c r="PWC588" s="285"/>
      <c r="PWD588" s="285"/>
      <c r="PWE588" s="285"/>
      <c r="PWF588" s="285"/>
      <c r="PWG588" s="285"/>
      <c r="PWH588" s="285"/>
      <c r="PWI588" s="285"/>
      <c r="PWJ588" s="285"/>
      <c r="PWK588" s="285"/>
      <c r="PWL588" s="285"/>
      <c r="PWM588" s="285"/>
      <c r="PWN588" s="285"/>
      <c r="PWO588" s="285"/>
      <c r="PWP588" s="285"/>
      <c r="PWQ588" s="285"/>
      <c r="PWR588" s="285"/>
      <c r="PWS588" s="285"/>
      <c r="PWT588" s="285"/>
      <c r="PWU588" s="285"/>
      <c r="PWV588" s="285"/>
      <c r="PWW588" s="285"/>
      <c r="PWX588" s="285"/>
      <c r="PWY588" s="285"/>
      <c r="PWZ588" s="285"/>
      <c r="PXA588" s="285"/>
      <c r="PXB588" s="285"/>
      <c r="PXC588" s="285"/>
      <c r="PXD588" s="285"/>
      <c r="PXE588" s="285"/>
      <c r="PXF588" s="285"/>
      <c r="PXG588" s="285"/>
      <c r="PXH588" s="285"/>
      <c r="PXI588" s="285"/>
      <c r="PXJ588" s="285"/>
      <c r="PXK588" s="285"/>
      <c r="PXL588" s="285"/>
      <c r="PXM588" s="285"/>
      <c r="PXN588" s="285"/>
      <c r="PXO588" s="285"/>
      <c r="PXP588" s="285"/>
      <c r="PXQ588" s="285"/>
      <c r="PXR588" s="285"/>
      <c r="PXS588" s="285"/>
      <c r="PXT588" s="285"/>
      <c r="PXU588" s="285"/>
      <c r="PXV588" s="285"/>
      <c r="PXW588" s="285"/>
      <c r="PXX588" s="285"/>
      <c r="PXY588" s="285"/>
      <c r="PXZ588" s="285"/>
      <c r="PYA588" s="285"/>
      <c r="PYB588" s="285"/>
      <c r="PYC588" s="285"/>
      <c r="PYD588" s="285"/>
      <c r="PYE588" s="285"/>
      <c r="PYF588" s="285"/>
      <c r="PYG588" s="285"/>
      <c r="PYH588" s="285"/>
      <c r="PYI588" s="285"/>
      <c r="PYJ588" s="285"/>
      <c r="PYK588" s="285"/>
      <c r="PYL588" s="285"/>
      <c r="PYM588" s="285"/>
      <c r="PYN588" s="285"/>
      <c r="PYO588" s="285"/>
      <c r="PYP588" s="285"/>
      <c r="PYQ588" s="285"/>
      <c r="PYR588" s="285"/>
      <c r="PYS588" s="285"/>
      <c r="PYT588" s="285"/>
      <c r="PYU588" s="285"/>
      <c r="PYV588" s="285"/>
      <c r="PYW588" s="285"/>
      <c r="PYX588" s="285"/>
      <c r="PYY588" s="285"/>
      <c r="PYZ588" s="285"/>
      <c r="PZA588" s="285"/>
      <c r="PZB588" s="285"/>
      <c r="PZC588" s="285"/>
      <c r="PZD588" s="285"/>
      <c r="PZE588" s="285"/>
      <c r="PZF588" s="285"/>
      <c r="PZG588" s="285"/>
      <c r="PZH588" s="285"/>
      <c r="PZI588" s="285"/>
      <c r="PZJ588" s="285"/>
      <c r="PZK588" s="285"/>
      <c r="PZL588" s="285"/>
      <c r="PZM588" s="285"/>
      <c r="PZN588" s="285"/>
      <c r="PZO588" s="285"/>
      <c r="PZP588" s="285"/>
      <c r="PZQ588" s="285"/>
      <c r="PZR588" s="285"/>
      <c r="PZS588" s="285"/>
      <c r="PZT588" s="285"/>
      <c r="PZU588" s="285"/>
      <c r="PZV588" s="285"/>
      <c r="PZW588" s="285"/>
      <c r="PZX588" s="285"/>
      <c r="PZY588" s="285"/>
      <c r="PZZ588" s="285"/>
      <c r="QAA588" s="285"/>
      <c r="QAB588" s="285"/>
      <c r="QAC588" s="285"/>
      <c r="QAD588" s="285"/>
      <c r="QAE588" s="285"/>
      <c r="QAF588" s="285"/>
      <c r="QAG588" s="285"/>
      <c r="QAH588" s="285"/>
      <c r="QAI588" s="285"/>
      <c r="QAJ588" s="285"/>
      <c r="QAK588" s="285"/>
      <c r="QAL588" s="285"/>
      <c r="QAM588" s="285"/>
      <c r="QAN588" s="285"/>
      <c r="QAO588" s="285"/>
      <c r="QAP588" s="285"/>
      <c r="QAQ588" s="285"/>
      <c r="QAR588" s="285"/>
      <c r="QAS588" s="285"/>
      <c r="QAT588" s="285"/>
      <c r="QAU588" s="285"/>
      <c r="QAV588" s="285"/>
      <c r="QAW588" s="285"/>
      <c r="QAX588" s="285"/>
      <c r="QAY588" s="285"/>
      <c r="QAZ588" s="285"/>
      <c r="QBA588" s="285"/>
      <c r="QBB588" s="285"/>
      <c r="QBC588" s="285"/>
      <c r="QBD588" s="285"/>
      <c r="QBE588" s="285"/>
      <c r="QBF588" s="285"/>
      <c r="QBG588" s="285"/>
      <c r="QBH588" s="285"/>
      <c r="QBI588" s="285"/>
      <c r="QBJ588" s="285"/>
      <c r="QBK588" s="285"/>
      <c r="QBL588" s="285"/>
      <c r="QBM588" s="285"/>
      <c r="QBN588" s="285"/>
      <c r="QBO588" s="285"/>
      <c r="QBP588" s="285"/>
      <c r="QBQ588" s="285"/>
      <c r="QBR588" s="285"/>
      <c r="QBS588" s="285"/>
      <c r="QBT588" s="285"/>
      <c r="QBU588" s="285"/>
      <c r="QBV588" s="285"/>
      <c r="QBW588" s="285"/>
      <c r="QBX588" s="285"/>
      <c r="QBY588" s="285"/>
      <c r="QBZ588" s="285"/>
      <c r="QCA588" s="285"/>
      <c r="QCB588" s="285"/>
      <c r="QCC588" s="285"/>
      <c r="QCD588" s="285"/>
      <c r="QCE588" s="285"/>
      <c r="QCF588" s="285"/>
      <c r="QCG588" s="285"/>
      <c r="QCH588" s="285"/>
      <c r="QCI588" s="285"/>
      <c r="QCJ588" s="285"/>
      <c r="QCK588" s="285"/>
      <c r="QCL588" s="285"/>
      <c r="QCM588" s="285"/>
      <c r="QCN588" s="285"/>
      <c r="QCO588" s="285"/>
      <c r="QCP588" s="285"/>
      <c r="QCQ588" s="285"/>
      <c r="QCR588" s="285"/>
      <c r="QCS588" s="285"/>
      <c r="QCT588" s="285"/>
      <c r="QCU588" s="285"/>
      <c r="QCV588" s="285"/>
      <c r="QCW588" s="285"/>
      <c r="QCX588" s="285"/>
      <c r="QCY588" s="285"/>
      <c r="QCZ588" s="285"/>
      <c r="QDA588" s="285"/>
      <c r="QDB588" s="285"/>
      <c r="QDC588" s="285"/>
      <c r="QDD588" s="285"/>
      <c r="QDE588" s="285"/>
      <c r="QDF588" s="285"/>
      <c r="QDG588" s="285"/>
      <c r="QDH588" s="285"/>
      <c r="QDI588" s="285"/>
      <c r="QDJ588" s="285"/>
      <c r="QDK588" s="285"/>
      <c r="QDL588" s="285"/>
      <c r="QDM588" s="285"/>
      <c r="QDN588" s="285"/>
      <c r="QDO588" s="285"/>
      <c r="QDP588" s="285"/>
      <c r="QDQ588" s="285"/>
      <c r="QDR588" s="285"/>
      <c r="QDS588" s="285"/>
      <c r="QDT588" s="285"/>
      <c r="QDU588" s="285"/>
      <c r="QDV588" s="285"/>
      <c r="QDW588" s="285"/>
      <c r="QDX588" s="285"/>
      <c r="QDY588" s="285"/>
      <c r="QDZ588" s="285"/>
      <c r="QEA588" s="285"/>
      <c r="QEB588" s="285"/>
      <c r="QEC588" s="285"/>
      <c r="QED588" s="285"/>
      <c r="QEE588" s="285"/>
      <c r="QEF588" s="285"/>
      <c r="QEG588" s="285"/>
      <c r="QEH588" s="285"/>
      <c r="QEI588" s="285"/>
      <c r="QEJ588" s="285"/>
      <c r="QEK588" s="285"/>
      <c r="QEL588" s="285"/>
      <c r="QEM588" s="285"/>
      <c r="QEN588" s="285"/>
      <c r="QEO588" s="285"/>
      <c r="QEP588" s="285"/>
      <c r="QEQ588" s="285"/>
      <c r="QER588" s="285"/>
      <c r="QES588" s="285"/>
      <c r="QET588" s="285"/>
      <c r="QEU588" s="285"/>
      <c r="QEV588" s="285"/>
      <c r="QEW588" s="285"/>
      <c r="QEX588" s="285"/>
      <c r="QEY588" s="285"/>
      <c r="QEZ588" s="285"/>
      <c r="QFA588" s="285"/>
      <c r="QFB588" s="285"/>
      <c r="QFC588" s="285"/>
      <c r="QFD588" s="285"/>
      <c r="QFE588" s="285"/>
      <c r="QFF588" s="285"/>
      <c r="QFG588" s="285"/>
      <c r="QFH588" s="285"/>
      <c r="QFI588" s="285"/>
      <c r="QFJ588" s="285"/>
      <c r="QFK588" s="285"/>
      <c r="QFL588" s="285"/>
      <c r="QFM588" s="285"/>
      <c r="QFN588" s="285"/>
      <c r="QFO588" s="285"/>
      <c r="QFP588" s="285"/>
      <c r="QFQ588" s="285"/>
      <c r="QFR588" s="285"/>
      <c r="QFS588" s="285"/>
      <c r="QFT588" s="285"/>
      <c r="QFU588" s="285"/>
      <c r="QFV588" s="285"/>
      <c r="QFW588" s="285"/>
      <c r="QFX588" s="285"/>
      <c r="QFY588" s="285"/>
      <c r="QFZ588" s="285"/>
      <c r="QGA588" s="285"/>
      <c r="QGB588" s="285"/>
      <c r="QGC588" s="285"/>
      <c r="QGD588" s="285"/>
      <c r="QGE588" s="285"/>
      <c r="QGF588" s="285"/>
      <c r="QGG588" s="285"/>
      <c r="QGH588" s="285"/>
      <c r="QGI588" s="285"/>
      <c r="QGJ588" s="285"/>
      <c r="QGK588" s="285"/>
      <c r="QGL588" s="285"/>
      <c r="QGM588" s="285"/>
      <c r="QGN588" s="285"/>
      <c r="QGO588" s="285"/>
      <c r="QGP588" s="285"/>
      <c r="QGQ588" s="285"/>
      <c r="QGR588" s="285"/>
      <c r="QGS588" s="285"/>
      <c r="QGT588" s="285"/>
      <c r="QGU588" s="285"/>
      <c r="QGV588" s="285"/>
      <c r="QGW588" s="285"/>
      <c r="QGX588" s="285"/>
      <c r="QGY588" s="285"/>
      <c r="QGZ588" s="285"/>
      <c r="QHA588" s="285"/>
      <c r="QHB588" s="285"/>
      <c r="QHC588" s="285"/>
      <c r="QHD588" s="285"/>
      <c r="QHE588" s="285"/>
      <c r="QHF588" s="285"/>
      <c r="QHG588" s="285"/>
      <c r="QHH588" s="285"/>
      <c r="QHI588" s="285"/>
      <c r="QHJ588" s="285"/>
      <c r="QHK588" s="285"/>
      <c r="QHL588" s="285"/>
      <c r="QHM588" s="285"/>
      <c r="QHN588" s="285"/>
      <c r="QHO588" s="285"/>
      <c r="QHP588" s="285"/>
      <c r="QHQ588" s="285"/>
      <c r="QHR588" s="285"/>
      <c r="QHS588" s="285"/>
      <c r="QHT588" s="285"/>
      <c r="QHU588" s="285"/>
      <c r="QHV588" s="285"/>
      <c r="QHW588" s="285"/>
      <c r="QHX588" s="285"/>
      <c r="QHY588" s="285"/>
      <c r="QHZ588" s="285"/>
      <c r="QIA588" s="285"/>
      <c r="QIB588" s="285"/>
      <c r="QIC588" s="285"/>
      <c r="QID588" s="285"/>
      <c r="QIE588" s="285"/>
      <c r="QIF588" s="285"/>
      <c r="QIG588" s="285"/>
      <c r="QIH588" s="285"/>
      <c r="QII588" s="285"/>
      <c r="QIJ588" s="285"/>
      <c r="QIK588" s="285"/>
      <c r="QIL588" s="285"/>
      <c r="QIM588" s="285"/>
      <c r="QIN588" s="285"/>
      <c r="QIO588" s="285"/>
      <c r="QIP588" s="285"/>
      <c r="QIQ588" s="285"/>
      <c r="QIR588" s="285"/>
      <c r="QIS588" s="285"/>
      <c r="QIT588" s="285"/>
      <c r="QIU588" s="285"/>
      <c r="QIV588" s="285"/>
      <c r="QIW588" s="285"/>
      <c r="QIX588" s="285"/>
      <c r="QIY588" s="285"/>
      <c r="QIZ588" s="285"/>
      <c r="QJA588" s="285"/>
      <c r="QJB588" s="285"/>
      <c r="QJC588" s="285"/>
      <c r="QJD588" s="285"/>
      <c r="QJE588" s="285"/>
      <c r="QJF588" s="285"/>
      <c r="QJG588" s="285"/>
      <c r="QJH588" s="285"/>
      <c r="QJI588" s="285"/>
      <c r="QJJ588" s="285"/>
      <c r="QJK588" s="285"/>
      <c r="QJL588" s="285"/>
      <c r="QJM588" s="285"/>
      <c r="QJN588" s="285"/>
      <c r="QJO588" s="285"/>
      <c r="QJP588" s="285"/>
      <c r="QJQ588" s="285"/>
      <c r="QJR588" s="285"/>
      <c r="QJS588" s="285"/>
      <c r="QJT588" s="285"/>
      <c r="QJU588" s="285"/>
      <c r="QJV588" s="285"/>
      <c r="QJW588" s="285"/>
      <c r="QJX588" s="285"/>
      <c r="QJY588" s="285"/>
      <c r="QJZ588" s="285"/>
      <c r="QKA588" s="285"/>
      <c r="QKB588" s="285"/>
      <c r="QKC588" s="285"/>
      <c r="QKD588" s="285"/>
      <c r="QKE588" s="285"/>
      <c r="QKF588" s="285"/>
      <c r="QKG588" s="285"/>
      <c r="QKH588" s="285"/>
      <c r="QKI588" s="285"/>
      <c r="QKJ588" s="285"/>
      <c r="QKK588" s="285"/>
      <c r="QKL588" s="285"/>
      <c r="QKM588" s="285"/>
      <c r="QKN588" s="285"/>
      <c r="QKO588" s="285"/>
      <c r="QKP588" s="285"/>
      <c r="QKQ588" s="285"/>
      <c r="QKR588" s="285"/>
      <c r="QKS588" s="285"/>
      <c r="QKT588" s="285"/>
      <c r="QKU588" s="285"/>
      <c r="QKV588" s="285"/>
      <c r="QKW588" s="285"/>
      <c r="QKX588" s="285"/>
      <c r="QKY588" s="285"/>
      <c r="QKZ588" s="285"/>
      <c r="QLA588" s="285"/>
      <c r="QLB588" s="285"/>
      <c r="QLC588" s="285"/>
      <c r="QLD588" s="285"/>
      <c r="QLE588" s="285"/>
      <c r="QLF588" s="285"/>
      <c r="QLG588" s="285"/>
      <c r="QLH588" s="285"/>
      <c r="QLI588" s="285"/>
      <c r="QLJ588" s="285"/>
      <c r="QLK588" s="285"/>
      <c r="QLL588" s="285"/>
      <c r="QLM588" s="285"/>
      <c r="QLN588" s="285"/>
      <c r="QLO588" s="285"/>
      <c r="QLP588" s="285"/>
      <c r="QLQ588" s="285"/>
      <c r="QLR588" s="285"/>
      <c r="QLS588" s="285"/>
      <c r="QLT588" s="285"/>
      <c r="QLU588" s="285"/>
      <c r="QLV588" s="285"/>
      <c r="QLW588" s="285"/>
      <c r="QLX588" s="285"/>
      <c r="QLY588" s="285"/>
      <c r="QLZ588" s="285"/>
      <c r="QMA588" s="285"/>
      <c r="QMB588" s="285"/>
      <c r="QMC588" s="285"/>
      <c r="QMD588" s="285"/>
      <c r="QME588" s="285"/>
      <c r="QMF588" s="285"/>
      <c r="QMG588" s="285"/>
      <c r="QMH588" s="285"/>
      <c r="QMI588" s="285"/>
      <c r="QMJ588" s="285"/>
      <c r="QMK588" s="285"/>
      <c r="QML588" s="285"/>
      <c r="QMM588" s="285"/>
      <c r="QMN588" s="285"/>
      <c r="QMO588" s="285"/>
      <c r="QMP588" s="285"/>
      <c r="QMQ588" s="285"/>
      <c r="QMR588" s="285"/>
      <c r="QMS588" s="285"/>
      <c r="QMT588" s="285"/>
      <c r="QMU588" s="285"/>
      <c r="QMV588" s="285"/>
      <c r="QMW588" s="285"/>
      <c r="QMX588" s="285"/>
      <c r="QMY588" s="285"/>
      <c r="QMZ588" s="285"/>
      <c r="QNA588" s="285"/>
      <c r="QNB588" s="285"/>
      <c r="QNC588" s="285"/>
      <c r="QND588" s="285"/>
      <c r="QNE588" s="285"/>
      <c r="QNF588" s="285"/>
      <c r="QNG588" s="285"/>
      <c r="QNH588" s="285"/>
      <c r="QNI588" s="285"/>
      <c r="QNJ588" s="285"/>
      <c r="QNK588" s="285"/>
      <c r="QNL588" s="285"/>
      <c r="QNM588" s="285"/>
      <c r="QNN588" s="285"/>
      <c r="QNO588" s="285"/>
      <c r="QNP588" s="285"/>
      <c r="QNQ588" s="285"/>
      <c r="QNR588" s="285"/>
      <c r="QNS588" s="285"/>
      <c r="QNT588" s="285"/>
      <c r="QNU588" s="285"/>
      <c r="QNV588" s="285"/>
      <c r="QNW588" s="285"/>
      <c r="QNX588" s="285"/>
      <c r="QNY588" s="285"/>
      <c r="QNZ588" s="285"/>
      <c r="QOA588" s="285"/>
      <c r="QOB588" s="285"/>
      <c r="QOC588" s="285"/>
      <c r="QOD588" s="285"/>
      <c r="QOE588" s="285"/>
      <c r="QOF588" s="285"/>
      <c r="QOG588" s="285"/>
      <c r="QOH588" s="285"/>
      <c r="QOI588" s="285"/>
      <c r="QOJ588" s="285"/>
      <c r="QOK588" s="285"/>
      <c r="QOL588" s="285"/>
      <c r="QOM588" s="285"/>
      <c r="QON588" s="285"/>
      <c r="QOO588" s="285"/>
      <c r="QOP588" s="285"/>
      <c r="QOQ588" s="285"/>
      <c r="QOR588" s="285"/>
      <c r="QOS588" s="285"/>
      <c r="QOT588" s="285"/>
      <c r="QOU588" s="285"/>
      <c r="QOV588" s="285"/>
      <c r="QOW588" s="285"/>
      <c r="QOX588" s="285"/>
      <c r="QOY588" s="285"/>
      <c r="QOZ588" s="285"/>
      <c r="QPA588" s="285"/>
      <c r="QPB588" s="285"/>
      <c r="QPC588" s="285"/>
      <c r="QPD588" s="285"/>
      <c r="QPE588" s="285"/>
      <c r="QPF588" s="285"/>
      <c r="QPG588" s="285"/>
      <c r="QPH588" s="285"/>
      <c r="QPI588" s="285"/>
      <c r="QPJ588" s="285"/>
      <c r="QPK588" s="285"/>
      <c r="QPL588" s="285"/>
      <c r="QPM588" s="285"/>
      <c r="QPN588" s="285"/>
      <c r="QPO588" s="285"/>
      <c r="QPP588" s="285"/>
      <c r="QPQ588" s="285"/>
      <c r="QPR588" s="285"/>
      <c r="QPS588" s="285"/>
      <c r="QPT588" s="285"/>
      <c r="QPU588" s="285"/>
      <c r="QPV588" s="285"/>
      <c r="QPW588" s="285"/>
      <c r="QPX588" s="285"/>
      <c r="QPY588" s="285"/>
      <c r="QPZ588" s="285"/>
      <c r="QQA588" s="285"/>
      <c r="QQB588" s="285"/>
      <c r="QQC588" s="285"/>
      <c r="QQD588" s="285"/>
      <c r="QQE588" s="285"/>
      <c r="QQF588" s="285"/>
      <c r="QQG588" s="285"/>
      <c r="QQH588" s="285"/>
      <c r="QQI588" s="285"/>
      <c r="QQJ588" s="285"/>
      <c r="QQK588" s="285"/>
      <c r="QQL588" s="285"/>
      <c r="QQM588" s="285"/>
      <c r="QQN588" s="285"/>
      <c r="QQO588" s="285"/>
      <c r="QQP588" s="285"/>
      <c r="QQQ588" s="285"/>
      <c r="QQR588" s="285"/>
      <c r="QQS588" s="285"/>
      <c r="QQT588" s="285"/>
      <c r="QQU588" s="285"/>
      <c r="QQV588" s="285"/>
      <c r="QQW588" s="285"/>
      <c r="QQX588" s="285"/>
      <c r="QQY588" s="285"/>
      <c r="QQZ588" s="285"/>
      <c r="QRA588" s="285"/>
      <c r="QRB588" s="285"/>
      <c r="QRC588" s="285"/>
      <c r="QRD588" s="285"/>
      <c r="QRE588" s="285"/>
      <c r="QRF588" s="285"/>
      <c r="QRG588" s="285"/>
      <c r="QRH588" s="285"/>
      <c r="QRI588" s="285"/>
      <c r="QRJ588" s="285"/>
      <c r="QRK588" s="285"/>
      <c r="QRL588" s="285"/>
      <c r="QRM588" s="285"/>
      <c r="QRN588" s="285"/>
      <c r="QRO588" s="285"/>
      <c r="QRP588" s="285"/>
      <c r="QRQ588" s="285"/>
      <c r="QRR588" s="285"/>
      <c r="QRS588" s="285"/>
      <c r="QRT588" s="285"/>
      <c r="QRU588" s="285"/>
      <c r="QRV588" s="285"/>
      <c r="QRW588" s="285"/>
      <c r="QRX588" s="285"/>
      <c r="QRY588" s="285"/>
      <c r="QRZ588" s="285"/>
      <c r="QSA588" s="285"/>
      <c r="QSB588" s="285"/>
      <c r="QSC588" s="285"/>
      <c r="QSD588" s="285"/>
      <c r="QSE588" s="285"/>
      <c r="QSF588" s="285"/>
      <c r="QSG588" s="285"/>
      <c r="QSH588" s="285"/>
      <c r="QSI588" s="285"/>
      <c r="QSJ588" s="285"/>
      <c r="QSK588" s="285"/>
      <c r="QSL588" s="285"/>
      <c r="QSM588" s="285"/>
      <c r="QSN588" s="285"/>
      <c r="QSO588" s="285"/>
      <c r="QSP588" s="285"/>
      <c r="QSQ588" s="285"/>
      <c r="QSR588" s="285"/>
      <c r="QSS588" s="285"/>
      <c r="QST588" s="285"/>
      <c r="QSU588" s="285"/>
      <c r="QSV588" s="285"/>
      <c r="QSW588" s="285"/>
      <c r="QSX588" s="285"/>
      <c r="QSY588" s="285"/>
      <c r="QSZ588" s="285"/>
      <c r="QTA588" s="285"/>
      <c r="QTB588" s="285"/>
      <c r="QTC588" s="285"/>
      <c r="QTD588" s="285"/>
      <c r="QTE588" s="285"/>
      <c r="QTF588" s="285"/>
      <c r="QTG588" s="285"/>
      <c r="QTH588" s="285"/>
      <c r="QTI588" s="285"/>
      <c r="QTJ588" s="285"/>
      <c r="QTK588" s="285"/>
      <c r="QTL588" s="285"/>
      <c r="QTM588" s="285"/>
      <c r="QTN588" s="285"/>
      <c r="QTO588" s="285"/>
      <c r="QTP588" s="285"/>
      <c r="QTQ588" s="285"/>
      <c r="QTR588" s="285"/>
      <c r="QTS588" s="285"/>
      <c r="QTT588" s="285"/>
      <c r="QTU588" s="285"/>
      <c r="QTV588" s="285"/>
      <c r="QTW588" s="285"/>
      <c r="QTX588" s="285"/>
      <c r="QTY588" s="285"/>
      <c r="QTZ588" s="285"/>
      <c r="QUA588" s="285"/>
      <c r="QUB588" s="285"/>
      <c r="QUC588" s="285"/>
      <c r="QUD588" s="285"/>
      <c r="QUE588" s="285"/>
      <c r="QUF588" s="285"/>
      <c r="QUG588" s="285"/>
      <c r="QUH588" s="285"/>
      <c r="QUI588" s="285"/>
      <c r="QUJ588" s="285"/>
      <c r="QUK588" s="285"/>
      <c r="QUL588" s="285"/>
      <c r="QUM588" s="285"/>
      <c r="QUN588" s="285"/>
      <c r="QUO588" s="285"/>
      <c r="QUP588" s="285"/>
      <c r="QUQ588" s="285"/>
      <c r="QUR588" s="285"/>
      <c r="QUS588" s="285"/>
      <c r="QUT588" s="285"/>
      <c r="QUU588" s="285"/>
      <c r="QUV588" s="285"/>
      <c r="QUW588" s="285"/>
      <c r="QUX588" s="285"/>
      <c r="QUY588" s="285"/>
      <c r="QUZ588" s="285"/>
      <c r="QVA588" s="285"/>
      <c r="QVB588" s="285"/>
      <c r="QVC588" s="285"/>
      <c r="QVD588" s="285"/>
      <c r="QVE588" s="285"/>
      <c r="QVF588" s="285"/>
      <c r="QVG588" s="285"/>
      <c r="QVH588" s="285"/>
      <c r="QVI588" s="285"/>
      <c r="QVJ588" s="285"/>
      <c r="QVK588" s="285"/>
      <c r="QVL588" s="285"/>
      <c r="QVM588" s="285"/>
      <c r="QVN588" s="285"/>
      <c r="QVO588" s="285"/>
      <c r="QVP588" s="285"/>
      <c r="QVQ588" s="285"/>
      <c r="QVR588" s="285"/>
      <c r="QVS588" s="285"/>
      <c r="QVT588" s="285"/>
      <c r="QVU588" s="285"/>
      <c r="QVV588" s="285"/>
      <c r="QVW588" s="285"/>
      <c r="QVX588" s="285"/>
      <c r="QVY588" s="285"/>
      <c r="QVZ588" s="285"/>
      <c r="QWA588" s="285"/>
      <c r="QWB588" s="285"/>
      <c r="QWC588" s="285"/>
      <c r="QWD588" s="285"/>
      <c r="QWE588" s="285"/>
      <c r="QWF588" s="285"/>
      <c r="QWG588" s="285"/>
      <c r="QWH588" s="285"/>
      <c r="QWI588" s="285"/>
      <c r="QWJ588" s="285"/>
      <c r="QWK588" s="285"/>
      <c r="QWL588" s="285"/>
      <c r="QWM588" s="285"/>
      <c r="QWN588" s="285"/>
      <c r="QWO588" s="285"/>
      <c r="QWP588" s="285"/>
      <c r="QWQ588" s="285"/>
      <c r="QWR588" s="285"/>
      <c r="QWS588" s="285"/>
      <c r="QWT588" s="285"/>
      <c r="QWU588" s="285"/>
      <c r="QWV588" s="285"/>
      <c r="QWW588" s="285"/>
      <c r="QWX588" s="285"/>
      <c r="QWY588" s="285"/>
      <c r="QWZ588" s="285"/>
      <c r="QXA588" s="285"/>
      <c r="QXB588" s="285"/>
      <c r="QXC588" s="285"/>
      <c r="QXD588" s="285"/>
      <c r="QXE588" s="285"/>
      <c r="QXF588" s="285"/>
      <c r="QXG588" s="285"/>
      <c r="QXH588" s="285"/>
      <c r="QXI588" s="285"/>
      <c r="QXJ588" s="285"/>
      <c r="QXK588" s="285"/>
      <c r="QXL588" s="285"/>
      <c r="QXM588" s="285"/>
      <c r="QXN588" s="285"/>
      <c r="QXO588" s="285"/>
      <c r="QXP588" s="285"/>
      <c r="QXQ588" s="285"/>
      <c r="QXR588" s="285"/>
      <c r="QXS588" s="285"/>
      <c r="QXT588" s="285"/>
      <c r="QXU588" s="285"/>
      <c r="QXV588" s="285"/>
      <c r="QXW588" s="285"/>
      <c r="QXX588" s="285"/>
      <c r="QXY588" s="285"/>
      <c r="QXZ588" s="285"/>
      <c r="QYA588" s="285"/>
      <c r="QYB588" s="285"/>
      <c r="QYC588" s="285"/>
      <c r="QYD588" s="285"/>
      <c r="QYE588" s="285"/>
      <c r="QYF588" s="285"/>
      <c r="QYG588" s="285"/>
      <c r="QYH588" s="285"/>
      <c r="QYI588" s="285"/>
      <c r="QYJ588" s="285"/>
      <c r="QYK588" s="285"/>
      <c r="QYL588" s="285"/>
      <c r="QYM588" s="285"/>
      <c r="QYN588" s="285"/>
      <c r="QYO588" s="285"/>
      <c r="QYP588" s="285"/>
      <c r="QYQ588" s="285"/>
      <c r="QYR588" s="285"/>
      <c r="QYS588" s="285"/>
      <c r="QYT588" s="285"/>
      <c r="QYU588" s="285"/>
      <c r="QYV588" s="285"/>
      <c r="QYW588" s="285"/>
      <c r="QYX588" s="285"/>
      <c r="QYY588" s="285"/>
      <c r="QYZ588" s="285"/>
      <c r="QZA588" s="285"/>
      <c r="QZB588" s="285"/>
      <c r="QZC588" s="285"/>
      <c r="QZD588" s="285"/>
      <c r="QZE588" s="285"/>
      <c r="QZF588" s="285"/>
      <c r="QZG588" s="285"/>
      <c r="QZH588" s="285"/>
      <c r="QZI588" s="285"/>
      <c r="QZJ588" s="285"/>
      <c r="QZK588" s="285"/>
      <c r="QZL588" s="285"/>
      <c r="QZM588" s="285"/>
      <c r="QZN588" s="285"/>
      <c r="QZO588" s="285"/>
      <c r="QZP588" s="285"/>
      <c r="QZQ588" s="285"/>
      <c r="QZR588" s="285"/>
      <c r="QZS588" s="285"/>
      <c r="QZT588" s="285"/>
      <c r="QZU588" s="285"/>
      <c r="QZV588" s="285"/>
      <c r="QZW588" s="285"/>
      <c r="QZX588" s="285"/>
      <c r="QZY588" s="285"/>
      <c r="QZZ588" s="285"/>
      <c r="RAA588" s="285"/>
      <c r="RAB588" s="285"/>
      <c r="RAC588" s="285"/>
      <c r="RAD588" s="285"/>
      <c r="RAE588" s="285"/>
      <c r="RAF588" s="285"/>
      <c r="RAG588" s="285"/>
      <c r="RAH588" s="285"/>
      <c r="RAI588" s="285"/>
      <c r="RAJ588" s="285"/>
      <c r="RAK588" s="285"/>
      <c r="RAL588" s="285"/>
      <c r="RAM588" s="285"/>
      <c r="RAN588" s="285"/>
      <c r="RAO588" s="285"/>
      <c r="RAP588" s="285"/>
      <c r="RAQ588" s="285"/>
      <c r="RAR588" s="285"/>
      <c r="RAS588" s="285"/>
      <c r="RAT588" s="285"/>
      <c r="RAU588" s="285"/>
      <c r="RAV588" s="285"/>
      <c r="RAW588" s="285"/>
      <c r="RAX588" s="285"/>
      <c r="RAY588" s="285"/>
      <c r="RAZ588" s="285"/>
      <c r="RBA588" s="285"/>
      <c r="RBB588" s="285"/>
      <c r="RBC588" s="285"/>
      <c r="RBD588" s="285"/>
      <c r="RBE588" s="285"/>
      <c r="RBF588" s="285"/>
      <c r="RBG588" s="285"/>
      <c r="RBH588" s="285"/>
      <c r="RBI588" s="285"/>
      <c r="RBJ588" s="285"/>
      <c r="RBK588" s="285"/>
      <c r="RBL588" s="285"/>
      <c r="RBM588" s="285"/>
      <c r="RBN588" s="285"/>
      <c r="RBO588" s="285"/>
      <c r="RBP588" s="285"/>
      <c r="RBQ588" s="285"/>
      <c r="RBR588" s="285"/>
      <c r="RBS588" s="285"/>
      <c r="RBT588" s="285"/>
      <c r="RBU588" s="285"/>
      <c r="RBV588" s="285"/>
      <c r="RBW588" s="285"/>
      <c r="RBX588" s="285"/>
      <c r="RBY588" s="285"/>
      <c r="RBZ588" s="285"/>
      <c r="RCA588" s="285"/>
      <c r="RCB588" s="285"/>
      <c r="RCC588" s="285"/>
      <c r="RCD588" s="285"/>
      <c r="RCE588" s="285"/>
      <c r="RCF588" s="285"/>
      <c r="RCG588" s="285"/>
      <c r="RCH588" s="285"/>
      <c r="RCI588" s="285"/>
      <c r="RCJ588" s="285"/>
      <c r="RCK588" s="285"/>
      <c r="RCL588" s="285"/>
      <c r="RCM588" s="285"/>
      <c r="RCN588" s="285"/>
      <c r="RCO588" s="285"/>
      <c r="RCP588" s="285"/>
      <c r="RCQ588" s="285"/>
      <c r="RCR588" s="285"/>
      <c r="RCS588" s="285"/>
      <c r="RCT588" s="285"/>
      <c r="RCU588" s="285"/>
      <c r="RCV588" s="285"/>
      <c r="RCW588" s="285"/>
      <c r="RCX588" s="285"/>
      <c r="RCY588" s="285"/>
      <c r="RCZ588" s="285"/>
      <c r="RDA588" s="285"/>
      <c r="RDB588" s="285"/>
      <c r="RDC588" s="285"/>
      <c r="RDD588" s="285"/>
      <c r="RDE588" s="285"/>
      <c r="RDF588" s="285"/>
      <c r="RDG588" s="285"/>
      <c r="RDH588" s="285"/>
      <c r="RDI588" s="285"/>
      <c r="RDJ588" s="285"/>
      <c r="RDK588" s="285"/>
      <c r="RDL588" s="285"/>
      <c r="RDM588" s="285"/>
      <c r="RDN588" s="285"/>
      <c r="RDO588" s="285"/>
      <c r="RDP588" s="285"/>
      <c r="RDQ588" s="285"/>
      <c r="RDR588" s="285"/>
      <c r="RDS588" s="285"/>
      <c r="RDT588" s="285"/>
      <c r="RDU588" s="285"/>
      <c r="RDV588" s="285"/>
      <c r="RDW588" s="285"/>
      <c r="RDX588" s="285"/>
      <c r="RDY588" s="285"/>
      <c r="RDZ588" s="285"/>
      <c r="REA588" s="285"/>
      <c r="REB588" s="285"/>
      <c r="REC588" s="285"/>
      <c r="RED588" s="285"/>
      <c r="REE588" s="285"/>
      <c r="REF588" s="285"/>
      <c r="REG588" s="285"/>
      <c r="REH588" s="285"/>
      <c r="REI588" s="285"/>
      <c r="REJ588" s="285"/>
      <c r="REK588" s="285"/>
      <c r="REL588" s="285"/>
      <c r="REM588" s="285"/>
      <c r="REN588" s="285"/>
      <c r="REO588" s="285"/>
      <c r="REP588" s="285"/>
      <c r="REQ588" s="285"/>
      <c r="RER588" s="285"/>
      <c r="RES588" s="285"/>
      <c r="RET588" s="285"/>
      <c r="REU588" s="285"/>
      <c r="REV588" s="285"/>
      <c r="REW588" s="285"/>
      <c r="REX588" s="285"/>
      <c r="REY588" s="285"/>
      <c r="REZ588" s="285"/>
      <c r="RFA588" s="285"/>
      <c r="RFB588" s="285"/>
      <c r="RFC588" s="285"/>
      <c r="RFD588" s="285"/>
      <c r="RFE588" s="285"/>
      <c r="RFF588" s="285"/>
      <c r="RFG588" s="285"/>
      <c r="RFH588" s="285"/>
      <c r="RFI588" s="285"/>
      <c r="RFJ588" s="285"/>
      <c r="RFK588" s="285"/>
      <c r="RFL588" s="285"/>
      <c r="RFM588" s="285"/>
      <c r="RFN588" s="285"/>
      <c r="RFO588" s="285"/>
      <c r="RFP588" s="285"/>
      <c r="RFQ588" s="285"/>
      <c r="RFR588" s="285"/>
      <c r="RFS588" s="285"/>
      <c r="RFT588" s="285"/>
      <c r="RFU588" s="285"/>
      <c r="RFV588" s="285"/>
      <c r="RFW588" s="285"/>
      <c r="RFX588" s="285"/>
      <c r="RFY588" s="285"/>
      <c r="RFZ588" s="285"/>
      <c r="RGA588" s="285"/>
      <c r="RGB588" s="285"/>
      <c r="RGC588" s="285"/>
      <c r="RGD588" s="285"/>
      <c r="RGE588" s="285"/>
      <c r="RGF588" s="285"/>
      <c r="RGG588" s="285"/>
      <c r="RGH588" s="285"/>
      <c r="RGI588" s="285"/>
      <c r="RGJ588" s="285"/>
      <c r="RGK588" s="285"/>
      <c r="RGL588" s="285"/>
      <c r="RGM588" s="285"/>
      <c r="RGN588" s="285"/>
      <c r="RGO588" s="285"/>
      <c r="RGP588" s="285"/>
      <c r="RGQ588" s="285"/>
      <c r="RGR588" s="285"/>
      <c r="RGS588" s="285"/>
      <c r="RGT588" s="285"/>
      <c r="RGU588" s="285"/>
      <c r="RGV588" s="285"/>
      <c r="RGW588" s="285"/>
      <c r="RGX588" s="285"/>
      <c r="RGY588" s="285"/>
      <c r="RGZ588" s="285"/>
      <c r="RHA588" s="285"/>
      <c r="RHB588" s="285"/>
      <c r="RHC588" s="285"/>
      <c r="RHD588" s="285"/>
      <c r="RHE588" s="285"/>
      <c r="RHF588" s="285"/>
      <c r="RHG588" s="285"/>
      <c r="RHH588" s="285"/>
      <c r="RHI588" s="285"/>
      <c r="RHJ588" s="285"/>
      <c r="RHK588" s="285"/>
      <c r="RHL588" s="285"/>
      <c r="RHM588" s="285"/>
      <c r="RHN588" s="285"/>
      <c r="RHO588" s="285"/>
      <c r="RHP588" s="285"/>
      <c r="RHQ588" s="285"/>
      <c r="RHR588" s="285"/>
      <c r="RHS588" s="285"/>
      <c r="RHT588" s="285"/>
      <c r="RHU588" s="285"/>
      <c r="RHV588" s="285"/>
      <c r="RHW588" s="285"/>
      <c r="RHX588" s="285"/>
      <c r="RHY588" s="285"/>
      <c r="RHZ588" s="285"/>
      <c r="RIA588" s="285"/>
      <c r="RIB588" s="285"/>
      <c r="RIC588" s="285"/>
      <c r="RID588" s="285"/>
      <c r="RIE588" s="285"/>
      <c r="RIF588" s="285"/>
      <c r="RIG588" s="285"/>
      <c r="RIH588" s="285"/>
      <c r="RII588" s="285"/>
      <c r="RIJ588" s="285"/>
      <c r="RIK588" s="285"/>
      <c r="RIL588" s="285"/>
      <c r="RIM588" s="285"/>
      <c r="RIN588" s="285"/>
      <c r="RIO588" s="285"/>
      <c r="RIP588" s="285"/>
      <c r="RIQ588" s="285"/>
      <c r="RIR588" s="285"/>
      <c r="RIS588" s="285"/>
      <c r="RIT588" s="285"/>
      <c r="RIU588" s="285"/>
      <c r="RIV588" s="285"/>
      <c r="RIW588" s="285"/>
      <c r="RIX588" s="285"/>
      <c r="RIY588" s="285"/>
      <c r="RIZ588" s="285"/>
      <c r="RJA588" s="285"/>
      <c r="RJB588" s="285"/>
      <c r="RJC588" s="285"/>
      <c r="RJD588" s="285"/>
      <c r="RJE588" s="285"/>
      <c r="RJF588" s="285"/>
      <c r="RJG588" s="285"/>
      <c r="RJH588" s="285"/>
      <c r="RJI588" s="285"/>
      <c r="RJJ588" s="285"/>
      <c r="RJK588" s="285"/>
      <c r="RJL588" s="285"/>
      <c r="RJM588" s="285"/>
      <c r="RJN588" s="285"/>
      <c r="RJO588" s="285"/>
      <c r="RJP588" s="285"/>
      <c r="RJQ588" s="285"/>
      <c r="RJR588" s="285"/>
      <c r="RJS588" s="285"/>
      <c r="RJT588" s="285"/>
      <c r="RJU588" s="285"/>
      <c r="RJV588" s="285"/>
      <c r="RJW588" s="285"/>
      <c r="RJX588" s="285"/>
      <c r="RJY588" s="285"/>
      <c r="RJZ588" s="285"/>
      <c r="RKA588" s="285"/>
      <c r="RKB588" s="285"/>
      <c r="RKC588" s="285"/>
      <c r="RKD588" s="285"/>
      <c r="RKE588" s="285"/>
      <c r="RKF588" s="285"/>
      <c r="RKG588" s="285"/>
      <c r="RKH588" s="285"/>
      <c r="RKI588" s="285"/>
      <c r="RKJ588" s="285"/>
      <c r="RKK588" s="285"/>
      <c r="RKL588" s="285"/>
      <c r="RKM588" s="285"/>
      <c r="RKN588" s="285"/>
      <c r="RKO588" s="285"/>
      <c r="RKP588" s="285"/>
      <c r="RKQ588" s="285"/>
      <c r="RKR588" s="285"/>
      <c r="RKS588" s="285"/>
      <c r="RKT588" s="285"/>
      <c r="RKU588" s="285"/>
      <c r="RKV588" s="285"/>
      <c r="RKW588" s="285"/>
      <c r="RKX588" s="285"/>
      <c r="RKY588" s="285"/>
      <c r="RKZ588" s="285"/>
      <c r="RLA588" s="285"/>
      <c r="RLB588" s="285"/>
      <c r="RLC588" s="285"/>
      <c r="RLD588" s="285"/>
      <c r="RLE588" s="285"/>
      <c r="RLF588" s="285"/>
      <c r="RLG588" s="285"/>
      <c r="RLH588" s="285"/>
      <c r="RLI588" s="285"/>
      <c r="RLJ588" s="285"/>
      <c r="RLK588" s="285"/>
      <c r="RLL588" s="285"/>
      <c r="RLM588" s="285"/>
      <c r="RLN588" s="285"/>
      <c r="RLO588" s="285"/>
      <c r="RLP588" s="285"/>
      <c r="RLQ588" s="285"/>
      <c r="RLR588" s="285"/>
      <c r="RLS588" s="285"/>
      <c r="RLT588" s="285"/>
      <c r="RLU588" s="285"/>
      <c r="RLV588" s="285"/>
      <c r="RLW588" s="285"/>
      <c r="RLX588" s="285"/>
      <c r="RLY588" s="285"/>
      <c r="RLZ588" s="285"/>
      <c r="RMA588" s="285"/>
      <c r="RMB588" s="285"/>
      <c r="RMC588" s="285"/>
      <c r="RMD588" s="285"/>
      <c r="RME588" s="285"/>
      <c r="RMF588" s="285"/>
      <c r="RMG588" s="285"/>
      <c r="RMH588" s="285"/>
      <c r="RMI588" s="285"/>
      <c r="RMJ588" s="285"/>
      <c r="RMK588" s="285"/>
      <c r="RML588" s="285"/>
      <c r="RMM588" s="285"/>
      <c r="RMN588" s="285"/>
      <c r="RMO588" s="285"/>
      <c r="RMP588" s="285"/>
      <c r="RMQ588" s="285"/>
      <c r="RMR588" s="285"/>
      <c r="RMS588" s="285"/>
      <c r="RMT588" s="285"/>
      <c r="RMU588" s="285"/>
      <c r="RMV588" s="285"/>
      <c r="RMW588" s="285"/>
      <c r="RMX588" s="285"/>
      <c r="RMY588" s="285"/>
      <c r="RMZ588" s="285"/>
      <c r="RNA588" s="285"/>
      <c r="RNB588" s="285"/>
      <c r="RNC588" s="285"/>
      <c r="RND588" s="285"/>
      <c r="RNE588" s="285"/>
      <c r="RNF588" s="285"/>
      <c r="RNG588" s="285"/>
      <c r="RNH588" s="285"/>
      <c r="RNI588" s="285"/>
      <c r="RNJ588" s="285"/>
      <c r="RNK588" s="285"/>
      <c r="RNL588" s="285"/>
      <c r="RNM588" s="285"/>
      <c r="RNN588" s="285"/>
      <c r="RNO588" s="285"/>
      <c r="RNP588" s="285"/>
      <c r="RNQ588" s="285"/>
      <c r="RNR588" s="285"/>
      <c r="RNS588" s="285"/>
      <c r="RNT588" s="285"/>
      <c r="RNU588" s="285"/>
      <c r="RNV588" s="285"/>
      <c r="RNW588" s="285"/>
      <c r="RNX588" s="285"/>
      <c r="RNY588" s="285"/>
      <c r="RNZ588" s="285"/>
      <c r="ROA588" s="285"/>
      <c r="ROB588" s="285"/>
      <c r="ROC588" s="285"/>
      <c r="ROD588" s="285"/>
      <c r="ROE588" s="285"/>
      <c r="ROF588" s="285"/>
      <c r="ROG588" s="285"/>
      <c r="ROH588" s="285"/>
      <c r="ROI588" s="285"/>
      <c r="ROJ588" s="285"/>
      <c r="ROK588" s="285"/>
      <c r="ROL588" s="285"/>
      <c r="ROM588" s="285"/>
      <c r="RON588" s="285"/>
      <c r="ROO588" s="285"/>
      <c r="ROP588" s="285"/>
      <c r="ROQ588" s="285"/>
      <c r="ROR588" s="285"/>
      <c r="ROS588" s="285"/>
      <c r="ROT588" s="285"/>
      <c r="ROU588" s="285"/>
      <c r="ROV588" s="285"/>
      <c r="ROW588" s="285"/>
      <c r="ROX588" s="285"/>
      <c r="ROY588" s="285"/>
      <c r="ROZ588" s="285"/>
      <c r="RPA588" s="285"/>
      <c r="RPB588" s="285"/>
      <c r="RPC588" s="285"/>
      <c r="RPD588" s="285"/>
      <c r="RPE588" s="285"/>
      <c r="RPF588" s="285"/>
      <c r="RPG588" s="285"/>
      <c r="RPH588" s="285"/>
      <c r="RPI588" s="285"/>
      <c r="RPJ588" s="285"/>
      <c r="RPK588" s="285"/>
      <c r="RPL588" s="285"/>
      <c r="RPM588" s="285"/>
      <c r="RPN588" s="285"/>
      <c r="RPO588" s="285"/>
      <c r="RPP588" s="285"/>
      <c r="RPQ588" s="285"/>
      <c r="RPR588" s="285"/>
      <c r="RPS588" s="285"/>
      <c r="RPT588" s="285"/>
      <c r="RPU588" s="285"/>
      <c r="RPV588" s="285"/>
      <c r="RPW588" s="285"/>
      <c r="RPX588" s="285"/>
      <c r="RPY588" s="285"/>
      <c r="RPZ588" s="285"/>
      <c r="RQA588" s="285"/>
      <c r="RQB588" s="285"/>
      <c r="RQC588" s="285"/>
      <c r="RQD588" s="285"/>
      <c r="RQE588" s="285"/>
      <c r="RQF588" s="285"/>
      <c r="RQG588" s="285"/>
      <c r="RQH588" s="285"/>
      <c r="RQI588" s="285"/>
      <c r="RQJ588" s="285"/>
      <c r="RQK588" s="285"/>
      <c r="RQL588" s="285"/>
      <c r="RQM588" s="285"/>
      <c r="RQN588" s="285"/>
      <c r="RQO588" s="285"/>
      <c r="RQP588" s="285"/>
      <c r="RQQ588" s="285"/>
      <c r="RQR588" s="285"/>
      <c r="RQS588" s="285"/>
      <c r="RQT588" s="285"/>
      <c r="RQU588" s="285"/>
      <c r="RQV588" s="285"/>
      <c r="RQW588" s="285"/>
      <c r="RQX588" s="285"/>
      <c r="RQY588" s="285"/>
      <c r="RQZ588" s="285"/>
      <c r="RRA588" s="285"/>
      <c r="RRB588" s="285"/>
      <c r="RRC588" s="285"/>
      <c r="RRD588" s="285"/>
      <c r="RRE588" s="285"/>
      <c r="RRF588" s="285"/>
      <c r="RRG588" s="285"/>
      <c r="RRH588" s="285"/>
      <c r="RRI588" s="285"/>
      <c r="RRJ588" s="285"/>
      <c r="RRK588" s="285"/>
      <c r="RRL588" s="285"/>
      <c r="RRM588" s="285"/>
      <c r="RRN588" s="285"/>
      <c r="RRO588" s="285"/>
      <c r="RRP588" s="285"/>
      <c r="RRQ588" s="285"/>
      <c r="RRR588" s="285"/>
      <c r="RRS588" s="285"/>
      <c r="RRT588" s="285"/>
      <c r="RRU588" s="285"/>
      <c r="RRV588" s="285"/>
      <c r="RRW588" s="285"/>
      <c r="RRX588" s="285"/>
      <c r="RRY588" s="285"/>
      <c r="RRZ588" s="285"/>
      <c r="RSA588" s="285"/>
      <c r="RSB588" s="285"/>
      <c r="RSC588" s="285"/>
      <c r="RSD588" s="285"/>
      <c r="RSE588" s="285"/>
      <c r="RSF588" s="285"/>
      <c r="RSG588" s="285"/>
      <c r="RSH588" s="285"/>
      <c r="RSI588" s="285"/>
      <c r="RSJ588" s="285"/>
      <c r="RSK588" s="285"/>
      <c r="RSL588" s="285"/>
      <c r="RSM588" s="285"/>
      <c r="RSN588" s="285"/>
      <c r="RSO588" s="285"/>
      <c r="RSP588" s="285"/>
      <c r="RSQ588" s="285"/>
      <c r="RSR588" s="285"/>
      <c r="RSS588" s="285"/>
      <c r="RST588" s="285"/>
      <c r="RSU588" s="285"/>
      <c r="RSV588" s="285"/>
      <c r="RSW588" s="285"/>
      <c r="RSX588" s="285"/>
      <c r="RSY588" s="285"/>
      <c r="RSZ588" s="285"/>
      <c r="RTA588" s="285"/>
      <c r="RTB588" s="285"/>
      <c r="RTC588" s="285"/>
      <c r="RTD588" s="285"/>
      <c r="RTE588" s="285"/>
      <c r="RTF588" s="285"/>
      <c r="RTG588" s="285"/>
      <c r="RTH588" s="285"/>
      <c r="RTI588" s="285"/>
      <c r="RTJ588" s="285"/>
      <c r="RTK588" s="285"/>
      <c r="RTL588" s="285"/>
      <c r="RTM588" s="285"/>
      <c r="RTN588" s="285"/>
      <c r="RTO588" s="285"/>
      <c r="RTP588" s="285"/>
      <c r="RTQ588" s="285"/>
      <c r="RTR588" s="285"/>
      <c r="RTS588" s="285"/>
      <c r="RTT588" s="285"/>
      <c r="RTU588" s="285"/>
      <c r="RTV588" s="285"/>
      <c r="RTW588" s="285"/>
      <c r="RTX588" s="285"/>
      <c r="RTY588" s="285"/>
      <c r="RTZ588" s="285"/>
      <c r="RUA588" s="285"/>
      <c r="RUB588" s="285"/>
      <c r="RUC588" s="285"/>
      <c r="RUD588" s="285"/>
      <c r="RUE588" s="285"/>
      <c r="RUF588" s="285"/>
      <c r="RUG588" s="285"/>
      <c r="RUH588" s="285"/>
      <c r="RUI588" s="285"/>
      <c r="RUJ588" s="285"/>
      <c r="RUK588" s="285"/>
      <c r="RUL588" s="285"/>
      <c r="RUM588" s="285"/>
      <c r="RUN588" s="285"/>
      <c r="RUO588" s="285"/>
      <c r="RUP588" s="285"/>
      <c r="RUQ588" s="285"/>
      <c r="RUR588" s="285"/>
      <c r="RUS588" s="285"/>
      <c r="RUT588" s="285"/>
      <c r="RUU588" s="285"/>
      <c r="RUV588" s="285"/>
      <c r="RUW588" s="285"/>
      <c r="RUX588" s="285"/>
      <c r="RUY588" s="285"/>
      <c r="RUZ588" s="285"/>
      <c r="RVA588" s="285"/>
      <c r="RVB588" s="285"/>
      <c r="RVC588" s="285"/>
      <c r="RVD588" s="285"/>
      <c r="RVE588" s="285"/>
      <c r="RVF588" s="285"/>
      <c r="RVG588" s="285"/>
      <c r="RVH588" s="285"/>
      <c r="RVI588" s="285"/>
      <c r="RVJ588" s="285"/>
      <c r="RVK588" s="285"/>
      <c r="RVL588" s="285"/>
      <c r="RVM588" s="285"/>
      <c r="RVN588" s="285"/>
      <c r="RVO588" s="285"/>
      <c r="RVP588" s="285"/>
      <c r="RVQ588" s="285"/>
      <c r="RVR588" s="285"/>
      <c r="RVS588" s="285"/>
      <c r="RVT588" s="285"/>
      <c r="RVU588" s="285"/>
      <c r="RVV588" s="285"/>
      <c r="RVW588" s="285"/>
      <c r="RVX588" s="285"/>
      <c r="RVY588" s="285"/>
      <c r="RVZ588" s="285"/>
      <c r="RWA588" s="285"/>
      <c r="RWB588" s="285"/>
      <c r="RWC588" s="285"/>
      <c r="RWD588" s="285"/>
      <c r="RWE588" s="285"/>
      <c r="RWF588" s="285"/>
      <c r="RWG588" s="285"/>
      <c r="RWH588" s="285"/>
      <c r="RWI588" s="285"/>
      <c r="RWJ588" s="285"/>
      <c r="RWK588" s="285"/>
      <c r="RWL588" s="285"/>
      <c r="RWM588" s="285"/>
      <c r="RWN588" s="285"/>
      <c r="RWO588" s="285"/>
      <c r="RWP588" s="285"/>
      <c r="RWQ588" s="285"/>
      <c r="RWR588" s="285"/>
      <c r="RWS588" s="285"/>
      <c r="RWT588" s="285"/>
      <c r="RWU588" s="285"/>
      <c r="RWV588" s="285"/>
      <c r="RWW588" s="285"/>
      <c r="RWX588" s="285"/>
      <c r="RWY588" s="285"/>
      <c r="RWZ588" s="285"/>
      <c r="RXA588" s="285"/>
      <c r="RXB588" s="285"/>
      <c r="RXC588" s="285"/>
      <c r="RXD588" s="285"/>
      <c r="RXE588" s="285"/>
      <c r="RXF588" s="285"/>
      <c r="RXG588" s="285"/>
      <c r="RXH588" s="285"/>
      <c r="RXI588" s="285"/>
      <c r="RXJ588" s="285"/>
      <c r="RXK588" s="285"/>
      <c r="RXL588" s="285"/>
      <c r="RXM588" s="285"/>
      <c r="RXN588" s="285"/>
      <c r="RXO588" s="285"/>
      <c r="RXP588" s="285"/>
      <c r="RXQ588" s="285"/>
      <c r="RXR588" s="285"/>
      <c r="RXS588" s="285"/>
      <c r="RXT588" s="285"/>
      <c r="RXU588" s="285"/>
      <c r="RXV588" s="285"/>
      <c r="RXW588" s="285"/>
      <c r="RXX588" s="285"/>
      <c r="RXY588" s="285"/>
      <c r="RXZ588" s="285"/>
      <c r="RYA588" s="285"/>
      <c r="RYB588" s="285"/>
      <c r="RYC588" s="285"/>
      <c r="RYD588" s="285"/>
      <c r="RYE588" s="285"/>
      <c r="RYF588" s="285"/>
      <c r="RYG588" s="285"/>
      <c r="RYH588" s="285"/>
      <c r="RYI588" s="285"/>
      <c r="RYJ588" s="285"/>
      <c r="RYK588" s="285"/>
      <c r="RYL588" s="285"/>
      <c r="RYM588" s="285"/>
      <c r="RYN588" s="285"/>
      <c r="RYO588" s="285"/>
      <c r="RYP588" s="285"/>
      <c r="RYQ588" s="285"/>
      <c r="RYR588" s="285"/>
      <c r="RYS588" s="285"/>
      <c r="RYT588" s="285"/>
      <c r="RYU588" s="285"/>
      <c r="RYV588" s="285"/>
      <c r="RYW588" s="285"/>
      <c r="RYX588" s="285"/>
      <c r="RYY588" s="285"/>
      <c r="RYZ588" s="285"/>
      <c r="RZA588" s="285"/>
      <c r="RZB588" s="285"/>
      <c r="RZC588" s="285"/>
      <c r="RZD588" s="285"/>
      <c r="RZE588" s="285"/>
      <c r="RZF588" s="285"/>
      <c r="RZG588" s="285"/>
      <c r="RZH588" s="285"/>
      <c r="RZI588" s="285"/>
      <c r="RZJ588" s="285"/>
      <c r="RZK588" s="285"/>
      <c r="RZL588" s="285"/>
      <c r="RZM588" s="285"/>
      <c r="RZN588" s="285"/>
      <c r="RZO588" s="285"/>
      <c r="RZP588" s="285"/>
      <c r="RZQ588" s="285"/>
      <c r="RZR588" s="285"/>
      <c r="RZS588" s="285"/>
      <c r="RZT588" s="285"/>
      <c r="RZU588" s="285"/>
      <c r="RZV588" s="285"/>
      <c r="RZW588" s="285"/>
      <c r="RZX588" s="285"/>
      <c r="RZY588" s="285"/>
      <c r="RZZ588" s="285"/>
      <c r="SAA588" s="285"/>
      <c r="SAB588" s="285"/>
      <c r="SAC588" s="285"/>
      <c r="SAD588" s="285"/>
      <c r="SAE588" s="285"/>
      <c r="SAF588" s="285"/>
      <c r="SAG588" s="285"/>
      <c r="SAH588" s="285"/>
      <c r="SAI588" s="285"/>
      <c r="SAJ588" s="285"/>
      <c r="SAK588" s="285"/>
      <c r="SAL588" s="285"/>
      <c r="SAM588" s="285"/>
      <c r="SAN588" s="285"/>
      <c r="SAO588" s="285"/>
      <c r="SAP588" s="285"/>
      <c r="SAQ588" s="285"/>
      <c r="SAR588" s="285"/>
      <c r="SAS588" s="285"/>
      <c r="SAT588" s="285"/>
      <c r="SAU588" s="285"/>
      <c r="SAV588" s="285"/>
      <c r="SAW588" s="285"/>
      <c r="SAX588" s="285"/>
      <c r="SAY588" s="285"/>
      <c r="SAZ588" s="285"/>
      <c r="SBA588" s="285"/>
      <c r="SBB588" s="285"/>
      <c r="SBC588" s="285"/>
      <c r="SBD588" s="285"/>
      <c r="SBE588" s="285"/>
      <c r="SBF588" s="285"/>
      <c r="SBG588" s="285"/>
      <c r="SBH588" s="285"/>
      <c r="SBI588" s="285"/>
      <c r="SBJ588" s="285"/>
      <c r="SBK588" s="285"/>
      <c r="SBL588" s="285"/>
      <c r="SBM588" s="285"/>
      <c r="SBN588" s="285"/>
      <c r="SBO588" s="285"/>
      <c r="SBP588" s="285"/>
      <c r="SBQ588" s="285"/>
      <c r="SBR588" s="285"/>
      <c r="SBS588" s="285"/>
      <c r="SBT588" s="285"/>
      <c r="SBU588" s="285"/>
      <c r="SBV588" s="285"/>
      <c r="SBW588" s="285"/>
      <c r="SBX588" s="285"/>
      <c r="SBY588" s="285"/>
      <c r="SBZ588" s="285"/>
      <c r="SCA588" s="285"/>
      <c r="SCB588" s="285"/>
      <c r="SCC588" s="285"/>
      <c r="SCD588" s="285"/>
      <c r="SCE588" s="285"/>
      <c r="SCF588" s="285"/>
      <c r="SCG588" s="285"/>
      <c r="SCH588" s="285"/>
      <c r="SCI588" s="285"/>
      <c r="SCJ588" s="285"/>
      <c r="SCK588" s="285"/>
      <c r="SCL588" s="285"/>
      <c r="SCM588" s="285"/>
      <c r="SCN588" s="285"/>
      <c r="SCO588" s="285"/>
      <c r="SCP588" s="285"/>
      <c r="SCQ588" s="285"/>
      <c r="SCR588" s="285"/>
      <c r="SCS588" s="285"/>
      <c r="SCT588" s="285"/>
      <c r="SCU588" s="285"/>
      <c r="SCV588" s="285"/>
      <c r="SCW588" s="285"/>
      <c r="SCX588" s="285"/>
      <c r="SCY588" s="285"/>
      <c r="SCZ588" s="285"/>
      <c r="SDA588" s="285"/>
      <c r="SDB588" s="285"/>
      <c r="SDC588" s="285"/>
      <c r="SDD588" s="285"/>
      <c r="SDE588" s="285"/>
      <c r="SDF588" s="285"/>
      <c r="SDG588" s="285"/>
      <c r="SDH588" s="285"/>
      <c r="SDI588" s="285"/>
      <c r="SDJ588" s="285"/>
      <c r="SDK588" s="285"/>
      <c r="SDL588" s="285"/>
      <c r="SDM588" s="285"/>
      <c r="SDN588" s="285"/>
      <c r="SDO588" s="285"/>
      <c r="SDP588" s="285"/>
      <c r="SDQ588" s="285"/>
      <c r="SDR588" s="285"/>
      <c r="SDS588" s="285"/>
      <c r="SDT588" s="285"/>
      <c r="SDU588" s="285"/>
      <c r="SDV588" s="285"/>
      <c r="SDW588" s="285"/>
      <c r="SDX588" s="285"/>
      <c r="SDY588" s="285"/>
      <c r="SDZ588" s="285"/>
      <c r="SEA588" s="285"/>
      <c r="SEB588" s="285"/>
      <c r="SEC588" s="285"/>
      <c r="SED588" s="285"/>
      <c r="SEE588" s="285"/>
      <c r="SEF588" s="285"/>
      <c r="SEG588" s="285"/>
      <c r="SEH588" s="285"/>
      <c r="SEI588" s="285"/>
      <c r="SEJ588" s="285"/>
      <c r="SEK588" s="285"/>
      <c r="SEL588" s="285"/>
      <c r="SEM588" s="285"/>
      <c r="SEN588" s="285"/>
      <c r="SEO588" s="285"/>
      <c r="SEP588" s="285"/>
      <c r="SEQ588" s="285"/>
      <c r="SER588" s="285"/>
      <c r="SES588" s="285"/>
      <c r="SET588" s="285"/>
      <c r="SEU588" s="285"/>
      <c r="SEV588" s="285"/>
      <c r="SEW588" s="285"/>
      <c r="SEX588" s="285"/>
      <c r="SEY588" s="285"/>
      <c r="SEZ588" s="285"/>
      <c r="SFA588" s="285"/>
      <c r="SFB588" s="285"/>
      <c r="SFC588" s="285"/>
      <c r="SFD588" s="285"/>
      <c r="SFE588" s="285"/>
      <c r="SFF588" s="285"/>
      <c r="SFG588" s="285"/>
      <c r="SFH588" s="285"/>
      <c r="SFI588" s="285"/>
      <c r="SFJ588" s="285"/>
      <c r="SFK588" s="285"/>
      <c r="SFL588" s="285"/>
      <c r="SFM588" s="285"/>
      <c r="SFN588" s="285"/>
      <c r="SFO588" s="285"/>
      <c r="SFP588" s="285"/>
      <c r="SFQ588" s="285"/>
      <c r="SFR588" s="285"/>
      <c r="SFS588" s="285"/>
      <c r="SFT588" s="285"/>
      <c r="SFU588" s="285"/>
      <c r="SFV588" s="285"/>
      <c r="SFW588" s="285"/>
      <c r="SFX588" s="285"/>
      <c r="SFY588" s="285"/>
      <c r="SFZ588" s="285"/>
      <c r="SGA588" s="285"/>
      <c r="SGB588" s="285"/>
      <c r="SGC588" s="285"/>
      <c r="SGD588" s="285"/>
      <c r="SGE588" s="285"/>
      <c r="SGF588" s="285"/>
      <c r="SGG588" s="285"/>
      <c r="SGH588" s="285"/>
      <c r="SGI588" s="285"/>
      <c r="SGJ588" s="285"/>
      <c r="SGK588" s="285"/>
      <c r="SGL588" s="285"/>
      <c r="SGM588" s="285"/>
      <c r="SGN588" s="285"/>
      <c r="SGO588" s="285"/>
      <c r="SGP588" s="285"/>
      <c r="SGQ588" s="285"/>
      <c r="SGR588" s="285"/>
      <c r="SGS588" s="285"/>
      <c r="SGT588" s="285"/>
      <c r="SGU588" s="285"/>
      <c r="SGV588" s="285"/>
      <c r="SGW588" s="285"/>
      <c r="SGX588" s="285"/>
      <c r="SGY588" s="285"/>
      <c r="SGZ588" s="285"/>
      <c r="SHA588" s="285"/>
      <c r="SHB588" s="285"/>
      <c r="SHC588" s="285"/>
      <c r="SHD588" s="285"/>
      <c r="SHE588" s="285"/>
      <c r="SHF588" s="285"/>
      <c r="SHG588" s="285"/>
      <c r="SHH588" s="285"/>
      <c r="SHI588" s="285"/>
      <c r="SHJ588" s="285"/>
      <c r="SHK588" s="285"/>
      <c r="SHL588" s="285"/>
      <c r="SHM588" s="285"/>
      <c r="SHN588" s="285"/>
      <c r="SHO588" s="285"/>
      <c r="SHP588" s="285"/>
      <c r="SHQ588" s="285"/>
      <c r="SHR588" s="285"/>
      <c r="SHS588" s="285"/>
      <c r="SHT588" s="285"/>
      <c r="SHU588" s="285"/>
      <c r="SHV588" s="285"/>
      <c r="SHW588" s="285"/>
      <c r="SHX588" s="285"/>
      <c r="SHY588" s="285"/>
      <c r="SHZ588" s="285"/>
      <c r="SIA588" s="285"/>
      <c r="SIB588" s="285"/>
      <c r="SIC588" s="285"/>
      <c r="SID588" s="285"/>
      <c r="SIE588" s="285"/>
      <c r="SIF588" s="285"/>
      <c r="SIG588" s="285"/>
      <c r="SIH588" s="285"/>
      <c r="SII588" s="285"/>
      <c r="SIJ588" s="285"/>
      <c r="SIK588" s="285"/>
      <c r="SIL588" s="285"/>
      <c r="SIM588" s="285"/>
      <c r="SIN588" s="285"/>
      <c r="SIO588" s="285"/>
      <c r="SIP588" s="285"/>
      <c r="SIQ588" s="285"/>
      <c r="SIR588" s="285"/>
      <c r="SIS588" s="285"/>
      <c r="SIT588" s="285"/>
      <c r="SIU588" s="285"/>
      <c r="SIV588" s="285"/>
      <c r="SIW588" s="285"/>
      <c r="SIX588" s="285"/>
      <c r="SIY588" s="285"/>
      <c r="SIZ588" s="285"/>
      <c r="SJA588" s="285"/>
      <c r="SJB588" s="285"/>
      <c r="SJC588" s="285"/>
      <c r="SJD588" s="285"/>
      <c r="SJE588" s="285"/>
      <c r="SJF588" s="285"/>
      <c r="SJG588" s="285"/>
      <c r="SJH588" s="285"/>
      <c r="SJI588" s="285"/>
      <c r="SJJ588" s="285"/>
      <c r="SJK588" s="285"/>
      <c r="SJL588" s="285"/>
      <c r="SJM588" s="285"/>
      <c r="SJN588" s="285"/>
      <c r="SJO588" s="285"/>
      <c r="SJP588" s="285"/>
      <c r="SJQ588" s="285"/>
      <c r="SJR588" s="285"/>
      <c r="SJS588" s="285"/>
      <c r="SJT588" s="285"/>
      <c r="SJU588" s="285"/>
      <c r="SJV588" s="285"/>
      <c r="SJW588" s="285"/>
      <c r="SJX588" s="285"/>
      <c r="SJY588" s="285"/>
      <c r="SJZ588" s="285"/>
      <c r="SKA588" s="285"/>
      <c r="SKB588" s="285"/>
      <c r="SKC588" s="285"/>
      <c r="SKD588" s="285"/>
      <c r="SKE588" s="285"/>
      <c r="SKF588" s="285"/>
      <c r="SKG588" s="285"/>
      <c r="SKH588" s="285"/>
      <c r="SKI588" s="285"/>
      <c r="SKJ588" s="285"/>
      <c r="SKK588" s="285"/>
      <c r="SKL588" s="285"/>
      <c r="SKM588" s="285"/>
      <c r="SKN588" s="285"/>
      <c r="SKO588" s="285"/>
      <c r="SKP588" s="285"/>
      <c r="SKQ588" s="285"/>
      <c r="SKR588" s="285"/>
      <c r="SKS588" s="285"/>
      <c r="SKT588" s="285"/>
      <c r="SKU588" s="285"/>
      <c r="SKV588" s="285"/>
      <c r="SKW588" s="285"/>
      <c r="SKX588" s="285"/>
      <c r="SKY588" s="285"/>
      <c r="SKZ588" s="285"/>
      <c r="SLA588" s="285"/>
      <c r="SLB588" s="285"/>
      <c r="SLC588" s="285"/>
      <c r="SLD588" s="285"/>
      <c r="SLE588" s="285"/>
      <c r="SLF588" s="285"/>
      <c r="SLG588" s="285"/>
      <c r="SLH588" s="285"/>
      <c r="SLI588" s="285"/>
      <c r="SLJ588" s="285"/>
      <c r="SLK588" s="285"/>
      <c r="SLL588" s="285"/>
      <c r="SLM588" s="285"/>
      <c r="SLN588" s="285"/>
      <c r="SLO588" s="285"/>
      <c r="SLP588" s="285"/>
      <c r="SLQ588" s="285"/>
      <c r="SLR588" s="285"/>
      <c r="SLS588" s="285"/>
      <c r="SLT588" s="285"/>
      <c r="SLU588" s="285"/>
      <c r="SLV588" s="285"/>
      <c r="SLW588" s="285"/>
      <c r="SLX588" s="285"/>
      <c r="SLY588" s="285"/>
      <c r="SLZ588" s="285"/>
      <c r="SMA588" s="285"/>
      <c r="SMB588" s="285"/>
      <c r="SMC588" s="285"/>
      <c r="SMD588" s="285"/>
      <c r="SME588" s="285"/>
      <c r="SMF588" s="285"/>
      <c r="SMG588" s="285"/>
      <c r="SMH588" s="285"/>
      <c r="SMI588" s="285"/>
      <c r="SMJ588" s="285"/>
      <c r="SMK588" s="285"/>
      <c r="SML588" s="285"/>
      <c r="SMM588" s="285"/>
      <c r="SMN588" s="285"/>
      <c r="SMO588" s="285"/>
      <c r="SMP588" s="285"/>
      <c r="SMQ588" s="285"/>
      <c r="SMR588" s="285"/>
      <c r="SMS588" s="285"/>
      <c r="SMT588" s="285"/>
      <c r="SMU588" s="285"/>
      <c r="SMV588" s="285"/>
      <c r="SMW588" s="285"/>
      <c r="SMX588" s="285"/>
      <c r="SMY588" s="285"/>
      <c r="SMZ588" s="285"/>
      <c r="SNA588" s="285"/>
      <c r="SNB588" s="285"/>
      <c r="SNC588" s="285"/>
      <c r="SND588" s="285"/>
      <c r="SNE588" s="285"/>
      <c r="SNF588" s="285"/>
      <c r="SNG588" s="285"/>
      <c r="SNH588" s="285"/>
      <c r="SNI588" s="285"/>
      <c r="SNJ588" s="285"/>
      <c r="SNK588" s="285"/>
      <c r="SNL588" s="285"/>
      <c r="SNM588" s="285"/>
      <c r="SNN588" s="285"/>
      <c r="SNO588" s="285"/>
      <c r="SNP588" s="285"/>
      <c r="SNQ588" s="285"/>
      <c r="SNR588" s="285"/>
      <c r="SNS588" s="285"/>
      <c r="SNT588" s="285"/>
      <c r="SNU588" s="285"/>
      <c r="SNV588" s="285"/>
      <c r="SNW588" s="285"/>
      <c r="SNX588" s="285"/>
      <c r="SNY588" s="285"/>
      <c r="SNZ588" s="285"/>
      <c r="SOA588" s="285"/>
      <c r="SOB588" s="285"/>
      <c r="SOC588" s="285"/>
      <c r="SOD588" s="285"/>
      <c r="SOE588" s="285"/>
      <c r="SOF588" s="285"/>
      <c r="SOG588" s="285"/>
      <c r="SOH588" s="285"/>
      <c r="SOI588" s="285"/>
      <c r="SOJ588" s="285"/>
      <c r="SOK588" s="285"/>
      <c r="SOL588" s="285"/>
      <c r="SOM588" s="285"/>
      <c r="SON588" s="285"/>
      <c r="SOO588" s="285"/>
      <c r="SOP588" s="285"/>
      <c r="SOQ588" s="285"/>
      <c r="SOR588" s="285"/>
      <c r="SOS588" s="285"/>
      <c r="SOT588" s="285"/>
      <c r="SOU588" s="285"/>
      <c r="SOV588" s="285"/>
      <c r="SOW588" s="285"/>
      <c r="SOX588" s="285"/>
      <c r="SOY588" s="285"/>
      <c r="SOZ588" s="285"/>
      <c r="SPA588" s="285"/>
      <c r="SPB588" s="285"/>
      <c r="SPC588" s="285"/>
      <c r="SPD588" s="285"/>
      <c r="SPE588" s="285"/>
      <c r="SPF588" s="285"/>
      <c r="SPG588" s="285"/>
      <c r="SPH588" s="285"/>
      <c r="SPI588" s="285"/>
      <c r="SPJ588" s="285"/>
      <c r="SPK588" s="285"/>
      <c r="SPL588" s="285"/>
      <c r="SPM588" s="285"/>
      <c r="SPN588" s="285"/>
      <c r="SPO588" s="285"/>
      <c r="SPP588" s="285"/>
      <c r="SPQ588" s="285"/>
      <c r="SPR588" s="285"/>
      <c r="SPS588" s="285"/>
      <c r="SPT588" s="285"/>
      <c r="SPU588" s="285"/>
      <c r="SPV588" s="285"/>
      <c r="SPW588" s="285"/>
      <c r="SPX588" s="285"/>
      <c r="SPY588" s="285"/>
      <c r="SPZ588" s="285"/>
      <c r="SQA588" s="285"/>
      <c r="SQB588" s="285"/>
      <c r="SQC588" s="285"/>
      <c r="SQD588" s="285"/>
      <c r="SQE588" s="285"/>
      <c r="SQF588" s="285"/>
      <c r="SQG588" s="285"/>
      <c r="SQH588" s="285"/>
      <c r="SQI588" s="285"/>
      <c r="SQJ588" s="285"/>
      <c r="SQK588" s="285"/>
      <c r="SQL588" s="285"/>
      <c r="SQM588" s="285"/>
      <c r="SQN588" s="285"/>
      <c r="SQO588" s="285"/>
      <c r="SQP588" s="285"/>
      <c r="SQQ588" s="285"/>
      <c r="SQR588" s="285"/>
      <c r="SQS588" s="285"/>
      <c r="SQT588" s="285"/>
      <c r="SQU588" s="285"/>
      <c r="SQV588" s="285"/>
      <c r="SQW588" s="285"/>
      <c r="SQX588" s="285"/>
      <c r="SQY588" s="285"/>
      <c r="SQZ588" s="285"/>
      <c r="SRA588" s="285"/>
      <c r="SRB588" s="285"/>
      <c r="SRC588" s="285"/>
      <c r="SRD588" s="285"/>
      <c r="SRE588" s="285"/>
      <c r="SRF588" s="285"/>
      <c r="SRG588" s="285"/>
      <c r="SRH588" s="285"/>
      <c r="SRI588" s="285"/>
      <c r="SRJ588" s="285"/>
      <c r="SRK588" s="285"/>
      <c r="SRL588" s="285"/>
      <c r="SRM588" s="285"/>
      <c r="SRN588" s="285"/>
      <c r="SRO588" s="285"/>
      <c r="SRP588" s="285"/>
      <c r="SRQ588" s="285"/>
      <c r="SRR588" s="285"/>
      <c r="SRS588" s="285"/>
      <c r="SRT588" s="285"/>
      <c r="SRU588" s="285"/>
      <c r="SRV588" s="285"/>
      <c r="SRW588" s="285"/>
      <c r="SRX588" s="285"/>
      <c r="SRY588" s="285"/>
      <c r="SRZ588" s="285"/>
      <c r="SSA588" s="285"/>
      <c r="SSB588" s="285"/>
      <c r="SSC588" s="285"/>
      <c r="SSD588" s="285"/>
      <c r="SSE588" s="285"/>
      <c r="SSF588" s="285"/>
      <c r="SSG588" s="285"/>
      <c r="SSH588" s="285"/>
      <c r="SSI588" s="285"/>
      <c r="SSJ588" s="285"/>
      <c r="SSK588" s="285"/>
      <c r="SSL588" s="285"/>
      <c r="SSM588" s="285"/>
      <c r="SSN588" s="285"/>
      <c r="SSO588" s="285"/>
      <c r="SSP588" s="285"/>
      <c r="SSQ588" s="285"/>
      <c r="SSR588" s="285"/>
      <c r="SSS588" s="285"/>
      <c r="SST588" s="285"/>
      <c r="SSU588" s="285"/>
      <c r="SSV588" s="285"/>
      <c r="SSW588" s="285"/>
      <c r="SSX588" s="285"/>
      <c r="SSY588" s="285"/>
      <c r="SSZ588" s="285"/>
      <c r="STA588" s="285"/>
      <c r="STB588" s="285"/>
      <c r="STC588" s="285"/>
      <c r="STD588" s="285"/>
      <c r="STE588" s="285"/>
      <c r="STF588" s="285"/>
      <c r="STG588" s="285"/>
      <c r="STH588" s="285"/>
      <c r="STI588" s="285"/>
      <c r="STJ588" s="285"/>
      <c r="STK588" s="285"/>
      <c r="STL588" s="285"/>
      <c r="STM588" s="285"/>
      <c r="STN588" s="285"/>
      <c r="STO588" s="285"/>
      <c r="STP588" s="285"/>
      <c r="STQ588" s="285"/>
      <c r="STR588" s="285"/>
      <c r="STS588" s="285"/>
      <c r="STT588" s="285"/>
      <c r="STU588" s="285"/>
      <c r="STV588" s="285"/>
      <c r="STW588" s="285"/>
      <c r="STX588" s="285"/>
      <c r="STY588" s="285"/>
      <c r="STZ588" s="285"/>
      <c r="SUA588" s="285"/>
      <c r="SUB588" s="285"/>
      <c r="SUC588" s="285"/>
      <c r="SUD588" s="285"/>
      <c r="SUE588" s="285"/>
      <c r="SUF588" s="285"/>
      <c r="SUG588" s="285"/>
      <c r="SUH588" s="285"/>
      <c r="SUI588" s="285"/>
      <c r="SUJ588" s="285"/>
      <c r="SUK588" s="285"/>
      <c r="SUL588" s="285"/>
      <c r="SUM588" s="285"/>
      <c r="SUN588" s="285"/>
      <c r="SUO588" s="285"/>
      <c r="SUP588" s="285"/>
      <c r="SUQ588" s="285"/>
      <c r="SUR588" s="285"/>
      <c r="SUS588" s="285"/>
      <c r="SUT588" s="285"/>
      <c r="SUU588" s="285"/>
      <c r="SUV588" s="285"/>
      <c r="SUW588" s="285"/>
      <c r="SUX588" s="285"/>
      <c r="SUY588" s="285"/>
      <c r="SUZ588" s="285"/>
      <c r="SVA588" s="285"/>
      <c r="SVB588" s="285"/>
      <c r="SVC588" s="285"/>
      <c r="SVD588" s="285"/>
      <c r="SVE588" s="285"/>
      <c r="SVF588" s="285"/>
      <c r="SVG588" s="285"/>
      <c r="SVH588" s="285"/>
      <c r="SVI588" s="285"/>
      <c r="SVJ588" s="285"/>
      <c r="SVK588" s="285"/>
      <c r="SVL588" s="285"/>
      <c r="SVM588" s="285"/>
      <c r="SVN588" s="285"/>
      <c r="SVO588" s="285"/>
      <c r="SVP588" s="285"/>
      <c r="SVQ588" s="285"/>
      <c r="SVR588" s="285"/>
      <c r="SVS588" s="285"/>
      <c r="SVT588" s="285"/>
      <c r="SVU588" s="285"/>
      <c r="SVV588" s="285"/>
      <c r="SVW588" s="285"/>
      <c r="SVX588" s="285"/>
      <c r="SVY588" s="285"/>
      <c r="SVZ588" s="285"/>
      <c r="SWA588" s="285"/>
      <c r="SWB588" s="285"/>
      <c r="SWC588" s="285"/>
      <c r="SWD588" s="285"/>
      <c r="SWE588" s="285"/>
      <c r="SWF588" s="285"/>
      <c r="SWG588" s="285"/>
      <c r="SWH588" s="285"/>
      <c r="SWI588" s="285"/>
      <c r="SWJ588" s="285"/>
      <c r="SWK588" s="285"/>
      <c r="SWL588" s="285"/>
      <c r="SWM588" s="285"/>
      <c r="SWN588" s="285"/>
      <c r="SWO588" s="285"/>
      <c r="SWP588" s="285"/>
      <c r="SWQ588" s="285"/>
      <c r="SWR588" s="285"/>
      <c r="SWS588" s="285"/>
      <c r="SWT588" s="285"/>
      <c r="SWU588" s="285"/>
      <c r="SWV588" s="285"/>
      <c r="SWW588" s="285"/>
      <c r="SWX588" s="285"/>
      <c r="SWY588" s="285"/>
      <c r="SWZ588" s="285"/>
      <c r="SXA588" s="285"/>
      <c r="SXB588" s="285"/>
      <c r="SXC588" s="285"/>
      <c r="SXD588" s="285"/>
      <c r="SXE588" s="285"/>
      <c r="SXF588" s="285"/>
      <c r="SXG588" s="285"/>
      <c r="SXH588" s="285"/>
      <c r="SXI588" s="285"/>
      <c r="SXJ588" s="285"/>
      <c r="SXK588" s="285"/>
      <c r="SXL588" s="285"/>
      <c r="SXM588" s="285"/>
      <c r="SXN588" s="285"/>
      <c r="SXO588" s="285"/>
      <c r="SXP588" s="285"/>
      <c r="SXQ588" s="285"/>
      <c r="SXR588" s="285"/>
      <c r="SXS588" s="285"/>
      <c r="SXT588" s="285"/>
      <c r="SXU588" s="285"/>
      <c r="SXV588" s="285"/>
      <c r="SXW588" s="285"/>
      <c r="SXX588" s="285"/>
      <c r="SXY588" s="285"/>
      <c r="SXZ588" s="285"/>
      <c r="SYA588" s="285"/>
      <c r="SYB588" s="285"/>
      <c r="SYC588" s="285"/>
      <c r="SYD588" s="285"/>
      <c r="SYE588" s="285"/>
      <c r="SYF588" s="285"/>
      <c r="SYG588" s="285"/>
      <c r="SYH588" s="285"/>
      <c r="SYI588" s="285"/>
      <c r="SYJ588" s="285"/>
      <c r="SYK588" s="285"/>
      <c r="SYL588" s="285"/>
      <c r="SYM588" s="285"/>
      <c r="SYN588" s="285"/>
      <c r="SYO588" s="285"/>
      <c r="SYP588" s="285"/>
      <c r="SYQ588" s="285"/>
      <c r="SYR588" s="285"/>
      <c r="SYS588" s="285"/>
      <c r="SYT588" s="285"/>
      <c r="SYU588" s="285"/>
      <c r="SYV588" s="285"/>
      <c r="SYW588" s="285"/>
      <c r="SYX588" s="285"/>
      <c r="SYY588" s="285"/>
      <c r="SYZ588" s="285"/>
      <c r="SZA588" s="285"/>
      <c r="SZB588" s="285"/>
      <c r="SZC588" s="285"/>
      <c r="SZD588" s="285"/>
      <c r="SZE588" s="285"/>
      <c r="SZF588" s="285"/>
      <c r="SZG588" s="285"/>
      <c r="SZH588" s="285"/>
      <c r="SZI588" s="285"/>
      <c r="SZJ588" s="285"/>
      <c r="SZK588" s="285"/>
      <c r="SZL588" s="285"/>
      <c r="SZM588" s="285"/>
      <c r="SZN588" s="285"/>
      <c r="SZO588" s="285"/>
      <c r="SZP588" s="285"/>
      <c r="SZQ588" s="285"/>
      <c r="SZR588" s="285"/>
      <c r="SZS588" s="285"/>
      <c r="SZT588" s="285"/>
      <c r="SZU588" s="285"/>
      <c r="SZV588" s="285"/>
      <c r="SZW588" s="285"/>
      <c r="SZX588" s="285"/>
      <c r="SZY588" s="285"/>
      <c r="SZZ588" s="285"/>
      <c r="TAA588" s="285"/>
      <c r="TAB588" s="285"/>
      <c r="TAC588" s="285"/>
      <c r="TAD588" s="285"/>
      <c r="TAE588" s="285"/>
      <c r="TAF588" s="285"/>
      <c r="TAG588" s="285"/>
      <c r="TAH588" s="285"/>
      <c r="TAI588" s="285"/>
      <c r="TAJ588" s="285"/>
      <c r="TAK588" s="285"/>
      <c r="TAL588" s="285"/>
      <c r="TAM588" s="285"/>
      <c r="TAN588" s="285"/>
      <c r="TAO588" s="285"/>
      <c r="TAP588" s="285"/>
      <c r="TAQ588" s="285"/>
      <c r="TAR588" s="285"/>
      <c r="TAS588" s="285"/>
      <c r="TAT588" s="285"/>
      <c r="TAU588" s="285"/>
      <c r="TAV588" s="285"/>
      <c r="TAW588" s="285"/>
      <c r="TAX588" s="285"/>
      <c r="TAY588" s="285"/>
      <c r="TAZ588" s="285"/>
      <c r="TBA588" s="285"/>
      <c r="TBB588" s="285"/>
      <c r="TBC588" s="285"/>
      <c r="TBD588" s="285"/>
      <c r="TBE588" s="285"/>
      <c r="TBF588" s="285"/>
      <c r="TBG588" s="285"/>
      <c r="TBH588" s="285"/>
      <c r="TBI588" s="285"/>
      <c r="TBJ588" s="285"/>
      <c r="TBK588" s="285"/>
      <c r="TBL588" s="285"/>
      <c r="TBM588" s="285"/>
      <c r="TBN588" s="285"/>
      <c r="TBO588" s="285"/>
      <c r="TBP588" s="285"/>
      <c r="TBQ588" s="285"/>
      <c r="TBR588" s="285"/>
      <c r="TBS588" s="285"/>
      <c r="TBT588" s="285"/>
      <c r="TBU588" s="285"/>
      <c r="TBV588" s="285"/>
      <c r="TBW588" s="285"/>
      <c r="TBX588" s="285"/>
      <c r="TBY588" s="285"/>
      <c r="TBZ588" s="285"/>
      <c r="TCA588" s="285"/>
      <c r="TCB588" s="285"/>
      <c r="TCC588" s="285"/>
      <c r="TCD588" s="285"/>
      <c r="TCE588" s="285"/>
      <c r="TCF588" s="285"/>
      <c r="TCG588" s="285"/>
      <c r="TCH588" s="285"/>
      <c r="TCI588" s="285"/>
      <c r="TCJ588" s="285"/>
      <c r="TCK588" s="285"/>
      <c r="TCL588" s="285"/>
      <c r="TCM588" s="285"/>
      <c r="TCN588" s="285"/>
      <c r="TCO588" s="285"/>
      <c r="TCP588" s="285"/>
      <c r="TCQ588" s="285"/>
      <c r="TCR588" s="285"/>
      <c r="TCS588" s="285"/>
      <c r="TCT588" s="285"/>
      <c r="TCU588" s="285"/>
      <c r="TCV588" s="285"/>
      <c r="TCW588" s="285"/>
      <c r="TCX588" s="285"/>
      <c r="TCY588" s="285"/>
      <c r="TCZ588" s="285"/>
      <c r="TDA588" s="285"/>
      <c r="TDB588" s="285"/>
      <c r="TDC588" s="285"/>
      <c r="TDD588" s="285"/>
      <c r="TDE588" s="285"/>
      <c r="TDF588" s="285"/>
      <c r="TDG588" s="285"/>
      <c r="TDH588" s="285"/>
      <c r="TDI588" s="285"/>
      <c r="TDJ588" s="285"/>
      <c r="TDK588" s="285"/>
      <c r="TDL588" s="285"/>
      <c r="TDM588" s="285"/>
      <c r="TDN588" s="285"/>
      <c r="TDO588" s="285"/>
      <c r="TDP588" s="285"/>
      <c r="TDQ588" s="285"/>
      <c r="TDR588" s="285"/>
      <c r="TDS588" s="285"/>
      <c r="TDT588" s="285"/>
      <c r="TDU588" s="285"/>
      <c r="TDV588" s="285"/>
      <c r="TDW588" s="285"/>
      <c r="TDX588" s="285"/>
      <c r="TDY588" s="285"/>
      <c r="TDZ588" s="285"/>
      <c r="TEA588" s="285"/>
      <c r="TEB588" s="285"/>
      <c r="TEC588" s="285"/>
      <c r="TED588" s="285"/>
      <c r="TEE588" s="285"/>
      <c r="TEF588" s="285"/>
      <c r="TEG588" s="285"/>
      <c r="TEH588" s="285"/>
      <c r="TEI588" s="285"/>
      <c r="TEJ588" s="285"/>
      <c r="TEK588" s="285"/>
      <c r="TEL588" s="285"/>
      <c r="TEM588" s="285"/>
      <c r="TEN588" s="285"/>
      <c r="TEO588" s="285"/>
      <c r="TEP588" s="285"/>
      <c r="TEQ588" s="285"/>
      <c r="TER588" s="285"/>
      <c r="TES588" s="285"/>
      <c r="TET588" s="285"/>
      <c r="TEU588" s="285"/>
      <c r="TEV588" s="285"/>
      <c r="TEW588" s="285"/>
      <c r="TEX588" s="285"/>
      <c r="TEY588" s="285"/>
      <c r="TEZ588" s="285"/>
      <c r="TFA588" s="285"/>
      <c r="TFB588" s="285"/>
      <c r="TFC588" s="285"/>
      <c r="TFD588" s="285"/>
      <c r="TFE588" s="285"/>
      <c r="TFF588" s="285"/>
      <c r="TFG588" s="285"/>
      <c r="TFH588" s="285"/>
      <c r="TFI588" s="285"/>
      <c r="TFJ588" s="285"/>
      <c r="TFK588" s="285"/>
      <c r="TFL588" s="285"/>
      <c r="TFM588" s="285"/>
      <c r="TFN588" s="285"/>
      <c r="TFO588" s="285"/>
      <c r="TFP588" s="285"/>
      <c r="TFQ588" s="285"/>
      <c r="TFR588" s="285"/>
      <c r="TFS588" s="285"/>
      <c r="TFT588" s="285"/>
      <c r="TFU588" s="285"/>
      <c r="TFV588" s="285"/>
      <c r="TFW588" s="285"/>
      <c r="TFX588" s="285"/>
      <c r="TFY588" s="285"/>
      <c r="TFZ588" s="285"/>
      <c r="TGA588" s="285"/>
      <c r="TGB588" s="285"/>
      <c r="TGC588" s="285"/>
      <c r="TGD588" s="285"/>
      <c r="TGE588" s="285"/>
      <c r="TGF588" s="285"/>
      <c r="TGG588" s="285"/>
      <c r="TGH588" s="285"/>
      <c r="TGI588" s="285"/>
      <c r="TGJ588" s="285"/>
      <c r="TGK588" s="285"/>
      <c r="TGL588" s="285"/>
      <c r="TGM588" s="285"/>
      <c r="TGN588" s="285"/>
      <c r="TGO588" s="285"/>
      <c r="TGP588" s="285"/>
      <c r="TGQ588" s="285"/>
      <c r="TGR588" s="285"/>
      <c r="TGS588" s="285"/>
      <c r="TGT588" s="285"/>
      <c r="TGU588" s="285"/>
      <c r="TGV588" s="285"/>
      <c r="TGW588" s="285"/>
      <c r="TGX588" s="285"/>
      <c r="TGY588" s="285"/>
      <c r="TGZ588" s="285"/>
      <c r="THA588" s="285"/>
      <c r="THB588" s="285"/>
      <c r="THC588" s="285"/>
      <c r="THD588" s="285"/>
      <c r="THE588" s="285"/>
      <c r="THF588" s="285"/>
      <c r="THG588" s="285"/>
      <c r="THH588" s="285"/>
      <c r="THI588" s="285"/>
      <c r="THJ588" s="285"/>
      <c r="THK588" s="285"/>
      <c r="THL588" s="285"/>
      <c r="THM588" s="285"/>
      <c r="THN588" s="285"/>
      <c r="THO588" s="285"/>
      <c r="THP588" s="285"/>
      <c r="THQ588" s="285"/>
      <c r="THR588" s="285"/>
      <c r="THS588" s="285"/>
      <c r="THT588" s="285"/>
      <c r="THU588" s="285"/>
      <c r="THV588" s="285"/>
      <c r="THW588" s="285"/>
      <c r="THX588" s="285"/>
      <c r="THY588" s="285"/>
      <c r="THZ588" s="285"/>
      <c r="TIA588" s="285"/>
      <c r="TIB588" s="285"/>
      <c r="TIC588" s="285"/>
      <c r="TID588" s="285"/>
      <c r="TIE588" s="285"/>
      <c r="TIF588" s="285"/>
      <c r="TIG588" s="285"/>
      <c r="TIH588" s="285"/>
      <c r="TII588" s="285"/>
      <c r="TIJ588" s="285"/>
      <c r="TIK588" s="285"/>
      <c r="TIL588" s="285"/>
      <c r="TIM588" s="285"/>
      <c r="TIN588" s="285"/>
      <c r="TIO588" s="285"/>
      <c r="TIP588" s="285"/>
      <c r="TIQ588" s="285"/>
      <c r="TIR588" s="285"/>
      <c r="TIS588" s="285"/>
      <c r="TIT588" s="285"/>
      <c r="TIU588" s="285"/>
      <c r="TIV588" s="285"/>
      <c r="TIW588" s="285"/>
      <c r="TIX588" s="285"/>
      <c r="TIY588" s="285"/>
      <c r="TIZ588" s="285"/>
      <c r="TJA588" s="285"/>
      <c r="TJB588" s="285"/>
      <c r="TJC588" s="285"/>
      <c r="TJD588" s="285"/>
      <c r="TJE588" s="285"/>
      <c r="TJF588" s="285"/>
      <c r="TJG588" s="285"/>
      <c r="TJH588" s="285"/>
      <c r="TJI588" s="285"/>
      <c r="TJJ588" s="285"/>
      <c r="TJK588" s="285"/>
      <c r="TJL588" s="285"/>
      <c r="TJM588" s="285"/>
      <c r="TJN588" s="285"/>
      <c r="TJO588" s="285"/>
      <c r="TJP588" s="285"/>
      <c r="TJQ588" s="285"/>
      <c r="TJR588" s="285"/>
      <c r="TJS588" s="285"/>
      <c r="TJT588" s="285"/>
      <c r="TJU588" s="285"/>
      <c r="TJV588" s="285"/>
      <c r="TJW588" s="285"/>
      <c r="TJX588" s="285"/>
      <c r="TJY588" s="285"/>
      <c r="TJZ588" s="285"/>
      <c r="TKA588" s="285"/>
      <c r="TKB588" s="285"/>
      <c r="TKC588" s="285"/>
      <c r="TKD588" s="285"/>
      <c r="TKE588" s="285"/>
      <c r="TKF588" s="285"/>
      <c r="TKG588" s="285"/>
      <c r="TKH588" s="285"/>
      <c r="TKI588" s="285"/>
      <c r="TKJ588" s="285"/>
      <c r="TKK588" s="285"/>
      <c r="TKL588" s="285"/>
      <c r="TKM588" s="285"/>
      <c r="TKN588" s="285"/>
      <c r="TKO588" s="285"/>
      <c r="TKP588" s="285"/>
      <c r="TKQ588" s="285"/>
      <c r="TKR588" s="285"/>
      <c r="TKS588" s="285"/>
      <c r="TKT588" s="285"/>
      <c r="TKU588" s="285"/>
      <c r="TKV588" s="285"/>
      <c r="TKW588" s="285"/>
      <c r="TKX588" s="285"/>
      <c r="TKY588" s="285"/>
      <c r="TKZ588" s="285"/>
      <c r="TLA588" s="285"/>
      <c r="TLB588" s="285"/>
      <c r="TLC588" s="285"/>
      <c r="TLD588" s="285"/>
      <c r="TLE588" s="285"/>
      <c r="TLF588" s="285"/>
      <c r="TLG588" s="285"/>
      <c r="TLH588" s="285"/>
      <c r="TLI588" s="285"/>
      <c r="TLJ588" s="285"/>
      <c r="TLK588" s="285"/>
      <c r="TLL588" s="285"/>
      <c r="TLM588" s="285"/>
      <c r="TLN588" s="285"/>
      <c r="TLO588" s="285"/>
      <c r="TLP588" s="285"/>
      <c r="TLQ588" s="285"/>
      <c r="TLR588" s="285"/>
      <c r="TLS588" s="285"/>
      <c r="TLT588" s="285"/>
      <c r="TLU588" s="285"/>
      <c r="TLV588" s="285"/>
      <c r="TLW588" s="285"/>
      <c r="TLX588" s="285"/>
      <c r="TLY588" s="285"/>
      <c r="TLZ588" s="285"/>
      <c r="TMA588" s="285"/>
      <c r="TMB588" s="285"/>
      <c r="TMC588" s="285"/>
      <c r="TMD588" s="285"/>
      <c r="TME588" s="285"/>
      <c r="TMF588" s="285"/>
      <c r="TMG588" s="285"/>
      <c r="TMH588" s="285"/>
      <c r="TMI588" s="285"/>
      <c r="TMJ588" s="285"/>
      <c r="TMK588" s="285"/>
      <c r="TML588" s="285"/>
      <c r="TMM588" s="285"/>
      <c r="TMN588" s="285"/>
      <c r="TMO588" s="285"/>
      <c r="TMP588" s="285"/>
      <c r="TMQ588" s="285"/>
      <c r="TMR588" s="285"/>
      <c r="TMS588" s="285"/>
      <c r="TMT588" s="285"/>
      <c r="TMU588" s="285"/>
      <c r="TMV588" s="285"/>
      <c r="TMW588" s="285"/>
      <c r="TMX588" s="285"/>
      <c r="TMY588" s="285"/>
      <c r="TMZ588" s="285"/>
      <c r="TNA588" s="285"/>
      <c r="TNB588" s="285"/>
      <c r="TNC588" s="285"/>
      <c r="TND588" s="285"/>
      <c r="TNE588" s="285"/>
      <c r="TNF588" s="285"/>
      <c r="TNG588" s="285"/>
      <c r="TNH588" s="285"/>
      <c r="TNI588" s="285"/>
      <c r="TNJ588" s="285"/>
      <c r="TNK588" s="285"/>
      <c r="TNL588" s="285"/>
      <c r="TNM588" s="285"/>
      <c r="TNN588" s="285"/>
      <c r="TNO588" s="285"/>
      <c r="TNP588" s="285"/>
      <c r="TNQ588" s="285"/>
      <c r="TNR588" s="285"/>
      <c r="TNS588" s="285"/>
      <c r="TNT588" s="285"/>
      <c r="TNU588" s="285"/>
      <c r="TNV588" s="285"/>
      <c r="TNW588" s="285"/>
      <c r="TNX588" s="285"/>
      <c r="TNY588" s="285"/>
      <c r="TNZ588" s="285"/>
      <c r="TOA588" s="285"/>
      <c r="TOB588" s="285"/>
      <c r="TOC588" s="285"/>
      <c r="TOD588" s="285"/>
      <c r="TOE588" s="285"/>
      <c r="TOF588" s="285"/>
      <c r="TOG588" s="285"/>
      <c r="TOH588" s="285"/>
      <c r="TOI588" s="285"/>
      <c r="TOJ588" s="285"/>
      <c r="TOK588" s="285"/>
      <c r="TOL588" s="285"/>
      <c r="TOM588" s="285"/>
      <c r="TON588" s="285"/>
      <c r="TOO588" s="285"/>
      <c r="TOP588" s="285"/>
      <c r="TOQ588" s="285"/>
      <c r="TOR588" s="285"/>
      <c r="TOS588" s="285"/>
      <c r="TOT588" s="285"/>
      <c r="TOU588" s="285"/>
      <c r="TOV588" s="285"/>
      <c r="TOW588" s="285"/>
      <c r="TOX588" s="285"/>
      <c r="TOY588" s="285"/>
      <c r="TOZ588" s="285"/>
      <c r="TPA588" s="285"/>
      <c r="TPB588" s="285"/>
      <c r="TPC588" s="285"/>
      <c r="TPD588" s="285"/>
      <c r="TPE588" s="285"/>
      <c r="TPF588" s="285"/>
      <c r="TPG588" s="285"/>
      <c r="TPH588" s="285"/>
      <c r="TPI588" s="285"/>
      <c r="TPJ588" s="285"/>
      <c r="TPK588" s="285"/>
      <c r="TPL588" s="285"/>
      <c r="TPM588" s="285"/>
      <c r="TPN588" s="285"/>
      <c r="TPO588" s="285"/>
      <c r="TPP588" s="285"/>
      <c r="TPQ588" s="285"/>
      <c r="TPR588" s="285"/>
      <c r="TPS588" s="285"/>
      <c r="TPT588" s="285"/>
      <c r="TPU588" s="285"/>
      <c r="TPV588" s="285"/>
      <c r="TPW588" s="285"/>
      <c r="TPX588" s="285"/>
      <c r="TPY588" s="285"/>
      <c r="TPZ588" s="285"/>
      <c r="TQA588" s="285"/>
      <c r="TQB588" s="285"/>
      <c r="TQC588" s="285"/>
      <c r="TQD588" s="285"/>
      <c r="TQE588" s="285"/>
      <c r="TQF588" s="285"/>
      <c r="TQG588" s="285"/>
      <c r="TQH588" s="285"/>
      <c r="TQI588" s="285"/>
      <c r="TQJ588" s="285"/>
      <c r="TQK588" s="285"/>
      <c r="TQL588" s="285"/>
      <c r="TQM588" s="285"/>
      <c r="TQN588" s="285"/>
      <c r="TQO588" s="285"/>
      <c r="TQP588" s="285"/>
      <c r="TQQ588" s="285"/>
      <c r="TQR588" s="285"/>
      <c r="TQS588" s="285"/>
      <c r="TQT588" s="285"/>
      <c r="TQU588" s="285"/>
      <c r="TQV588" s="285"/>
      <c r="TQW588" s="285"/>
      <c r="TQX588" s="285"/>
      <c r="TQY588" s="285"/>
      <c r="TQZ588" s="285"/>
      <c r="TRA588" s="285"/>
      <c r="TRB588" s="285"/>
      <c r="TRC588" s="285"/>
      <c r="TRD588" s="285"/>
      <c r="TRE588" s="285"/>
      <c r="TRF588" s="285"/>
      <c r="TRG588" s="285"/>
      <c r="TRH588" s="285"/>
      <c r="TRI588" s="285"/>
      <c r="TRJ588" s="285"/>
      <c r="TRK588" s="285"/>
      <c r="TRL588" s="285"/>
      <c r="TRM588" s="285"/>
      <c r="TRN588" s="285"/>
      <c r="TRO588" s="285"/>
      <c r="TRP588" s="285"/>
      <c r="TRQ588" s="285"/>
      <c r="TRR588" s="285"/>
      <c r="TRS588" s="285"/>
      <c r="TRT588" s="285"/>
      <c r="TRU588" s="285"/>
      <c r="TRV588" s="285"/>
      <c r="TRW588" s="285"/>
      <c r="TRX588" s="285"/>
      <c r="TRY588" s="285"/>
      <c r="TRZ588" s="285"/>
      <c r="TSA588" s="285"/>
      <c r="TSB588" s="285"/>
      <c r="TSC588" s="285"/>
      <c r="TSD588" s="285"/>
      <c r="TSE588" s="285"/>
      <c r="TSF588" s="285"/>
      <c r="TSG588" s="285"/>
      <c r="TSH588" s="285"/>
      <c r="TSI588" s="285"/>
      <c r="TSJ588" s="285"/>
      <c r="TSK588" s="285"/>
      <c r="TSL588" s="285"/>
      <c r="TSM588" s="285"/>
      <c r="TSN588" s="285"/>
      <c r="TSO588" s="285"/>
      <c r="TSP588" s="285"/>
      <c r="TSQ588" s="285"/>
      <c r="TSR588" s="285"/>
      <c r="TSS588" s="285"/>
      <c r="TST588" s="285"/>
      <c r="TSU588" s="285"/>
      <c r="TSV588" s="285"/>
      <c r="TSW588" s="285"/>
      <c r="TSX588" s="285"/>
      <c r="TSY588" s="285"/>
      <c r="TSZ588" s="285"/>
      <c r="TTA588" s="285"/>
      <c r="TTB588" s="285"/>
      <c r="TTC588" s="285"/>
      <c r="TTD588" s="285"/>
      <c r="TTE588" s="285"/>
      <c r="TTF588" s="285"/>
      <c r="TTG588" s="285"/>
      <c r="TTH588" s="285"/>
      <c r="TTI588" s="285"/>
      <c r="TTJ588" s="285"/>
      <c r="TTK588" s="285"/>
      <c r="TTL588" s="285"/>
      <c r="TTM588" s="285"/>
      <c r="TTN588" s="285"/>
      <c r="TTO588" s="285"/>
      <c r="TTP588" s="285"/>
      <c r="TTQ588" s="285"/>
      <c r="TTR588" s="285"/>
      <c r="TTS588" s="285"/>
      <c r="TTT588" s="285"/>
      <c r="TTU588" s="285"/>
      <c r="TTV588" s="285"/>
      <c r="TTW588" s="285"/>
      <c r="TTX588" s="285"/>
      <c r="TTY588" s="285"/>
      <c r="TTZ588" s="285"/>
      <c r="TUA588" s="285"/>
      <c r="TUB588" s="285"/>
      <c r="TUC588" s="285"/>
      <c r="TUD588" s="285"/>
      <c r="TUE588" s="285"/>
      <c r="TUF588" s="285"/>
      <c r="TUG588" s="285"/>
      <c r="TUH588" s="285"/>
      <c r="TUI588" s="285"/>
      <c r="TUJ588" s="285"/>
      <c r="TUK588" s="285"/>
      <c r="TUL588" s="285"/>
      <c r="TUM588" s="285"/>
      <c r="TUN588" s="285"/>
      <c r="TUO588" s="285"/>
      <c r="TUP588" s="285"/>
      <c r="TUQ588" s="285"/>
      <c r="TUR588" s="285"/>
      <c r="TUS588" s="285"/>
      <c r="TUT588" s="285"/>
      <c r="TUU588" s="285"/>
      <c r="TUV588" s="285"/>
      <c r="TUW588" s="285"/>
      <c r="TUX588" s="285"/>
      <c r="TUY588" s="285"/>
      <c r="TUZ588" s="285"/>
      <c r="TVA588" s="285"/>
      <c r="TVB588" s="285"/>
      <c r="TVC588" s="285"/>
      <c r="TVD588" s="285"/>
      <c r="TVE588" s="285"/>
      <c r="TVF588" s="285"/>
      <c r="TVG588" s="285"/>
      <c r="TVH588" s="285"/>
      <c r="TVI588" s="285"/>
      <c r="TVJ588" s="285"/>
      <c r="TVK588" s="285"/>
      <c r="TVL588" s="285"/>
      <c r="TVM588" s="285"/>
      <c r="TVN588" s="285"/>
      <c r="TVO588" s="285"/>
      <c r="TVP588" s="285"/>
      <c r="TVQ588" s="285"/>
      <c r="TVR588" s="285"/>
      <c r="TVS588" s="285"/>
      <c r="TVT588" s="285"/>
      <c r="TVU588" s="285"/>
      <c r="TVV588" s="285"/>
      <c r="TVW588" s="285"/>
      <c r="TVX588" s="285"/>
      <c r="TVY588" s="285"/>
      <c r="TVZ588" s="285"/>
      <c r="TWA588" s="285"/>
      <c r="TWB588" s="285"/>
      <c r="TWC588" s="285"/>
      <c r="TWD588" s="285"/>
      <c r="TWE588" s="285"/>
      <c r="TWF588" s="285"/>
      <c r="TWG588" s="285"/>
      <c r="TWH588" s="285"/>
      <c r="TWI588" s="285"/>
      <c r="TWJ588" s="285"/>
      <c r="TWK588" s="285"/>
      <c r="TWL588" s="285"/>
      <c r="TWM588" s="285"/>
      <c r="TWN588" s="285"/>
      <c r="TWO588" s="285"/>
      <c r="TWP588" s="285"/>
      <c r="TWQ588" s="285"/>
      <c r="TWR588" s="285"/>
      <c r="TWS588" s="285"/>
      <c r="TWT588" s="285"/>
      <c r="TWU588" s="285"/>
      <c r="TWV588" s="285"/>
      <c r="TWW588" s="285"/>
      <c r="TWX588" s="285"/>
      <c r="TWY588" s="285"/>
      <c r="TWZ588" s="285"/>
      <c r="TXA588" s="285"/>
      <c r="TXB588" s="285"/>
      <c r="TXC588" s="285"/>
      <c r="TXD588" s="285"/>
      <c r="TXE588" s="285"/>
      <c r="TXF588" s="285"/>
      <c r="TXG588" s="285"/>
      <c r="TXH588" s="285"/>
      <c r="TXI588" s="285"/>
      <c r="TXJ588" s="285"/>
      <c r="TXK588" s="285"/>
      <c r="TXL588" s="285"/>
      <c r="TXM588" s="285"/>
      <c r="TXN588" s="285"/>
      <c r="TXO588" s="285"/>
      <c r="TXP588" s="285"/>
      <c r="TXQ588" s="285"/>
      <c r="TXR588" s="285"/>
      <c r="TXS588" s="285"/>
      <c r="TXT588" s="285"/>
      <c r="TXU588" s="285"/>
      <c r="TXV588" s="285"/>
      <c r="TXW588" s="285"/>
      <c r="TXX588" s="285"/>
      <c r="TXY588" s="285"/>
      <c r="TXZ588" s="285"/>
      <c r="TYA588" s="285"/>
      <c r="TYB588" s="285"/>
      <c r="TYC588" s="285"/>
      <c r="TYD588" s="285"/>
      <c r="TYE588" s="285"/>
      <c r="TYF588" s="285"/>
      <c r="TYG588" s="285"/>
      <c r="TYH588" s="285"/>
      <c r="TYI588" s="285"/>
      <c r="TYJ588" s="285"/>
      <c r="TYK588" s="285"/>
      <c r="TYL588" s="285"/>
      <c r="TYM588" s="285"/>
      <c r="TYN588" s="285"/>
      <c r="TYO588" s="285"/>
      <c r="TYP588" s="285"/>
      <c r="TYQ588" s="285"/>
      <c r="TYR588" s="285"/>
      <c r="TYS588" s="285"/>
      <c r="TYT588" s="285"/>
      <c r="TYU588" s="285"/>
      <c r="TYV588" s="285"/>
      <c r="TYW588" s="285"/>
      <c r="TYX588" s="285"/>
      <c r="TYY588" s="285"/>
      <c r="TYZ588" s="285"/>
      <c r="TZA588" s="285"/>
      <c r="TZB588" s="285"/>
      <c r="TZC588" s="285"/>
      <c r="TZD588" s="285"/>
      <c r="TZE588" s="285"/>
      <c r="TZF588" s="285"/>
      <c r="TZG588" s="285"/>
      <c r="TZH588" s="285"/>
      <c r="TZI588" s="285"/>
      <c r="TZJ588" s="285"/>
      <c r="TZK588" s="285"/>
      <c r="TZL588" s="285"/>
      <c r="TZM588" s="285"/>
      <c r="TZN588" s="285"/>
      <c r="TZO588" s="285"/>
      <c r="TZP588" s="285"/>
      <c r="TZQ588" s="285"/>
      <c r="TZR588" s="285"/>
      <c r="TZS588" s="285"/>
      <c r="TZT588" s="285"/>
      <c r="TZU588" s="285"/>
      <c r="TZV588" s="285"/>
      <c r="TZW588" s="285"/>
      <c r="TZX588" s="285"/>
      <c r="TZY588" s="285"/>
      <c r="TZZ588" s="285"/>
      <c r="UAA588" s="285"/>
      <c r="UAB588" s="285"/>
      <c r="UAC588" s="285"/>
      <c r="UAD588" s="285"/>
      <c r="UAE588" s="285"/>
      <c r="UAF588" s="285"/>
      <c r="UAG588" s="285"/>
      <c r="UAH588" s="285"/>
      <c r="UAI588" s="285"/>
      <c r="UAJ588" s="285"/>
      <c r="UAK588" s="285"/>
      <c r="UAL588" s="285"/>
      <c r="UAM588" s="285"/>
      <c r="UAN588" s="285"/>
      <c r="UAO588" s="285"/>
      <c r="UAP588" s="285"/>
      <c r="UAQ588" s="285"/>
      <c r="UAR588" s="285"/>
      <c r="UAS588" s="285"/>
      <c r="UAT588" s="285"/>
      <c r="UAU588" s="285"/>
      <c r="UAV588" s="285"/>
      <c r="UAW588" s="285"/>
      <c r="UAX588" s="285"/>
      <c r="UAY588" s="285"/>
      <c r="UAZ588" s="285"/>
      <c r="UBA588" s="285"/>
      <c r="UBB588" s="285"/>
      <c r="UBC588" s="285"/>
      <c r="UBD588" s="285"/>
      <c r="UBE588" s="285"/>
      <c r="UBF588" s="285"/>
      <c r="UBG588" s="285"/>
      <c r="UBH588" s="285"/>
      <c r="UBI588" s="285"/>
      <c r="UBJ588" s="285"/>
      <c r="UBK588" s="285"/>
      <c r="UBL588" s="285"/>
      <c r="UBM588" s="285"/>
      <c r="UBN588" s="285"/>
      <c r="UBO588" s="285"/>
      <c r="UBP588" s="285"/>
      <c r="UBQ588" s="285"/>
      <c r="UBR588" s="285"/>
      <c r="UBS588" s="285"/>
      <c r="UBT588" s="285"/>
      <c r="UBU588" s="285"/>
      <c r="UBV588" s="285"/>
      <c r="UBW588" s="285"/>
      <c r="UBX588" s="285"/>
      <c r="UBY588" s="285"/>
      <c r="UBZ588" s="285"/>
      <c r="UCA588" s="285"/>
      <c r="UCB588" s="285"/>
      <c r="UCC588" s="285"/>
      <c r="UCD588" s="285"/>
      <c r="UCE588" s="285"/>
      <c r="UCF588" s="285"/>
      <c r="UCG588" s="285"/>
      <c r="UCH588" s="285"/>
      <c r="UCI588" s="285"/>
      <c r="UCJ588" s="285"/>
      <c r="UCK588" s="285"/>
      <c r="UCL588" s="285"/>
      <c r="UCM588" s="285"/>
      <c r="UCN588" s="285"/>
      <c r="UCO588" s="285"/>
      <c r="UCP588" s="285"/>
      <c r="UCQ588" s="285"/>
      <c r="UCR588" s="285"/>
      <c r="UCS588" s="285"/>
      <c r="UCT588" s="285"/>
      <c r="UCU588" s="285"/>
      <c r="UCV588" s="285"/>
      <c r="UCW588" s="285"/>
      <c r="UCX588" s="285"/>
      <c r="UCY588" s="285"/>
      <c r="UCZ588" s="285"/>
      <c r="UDA588" s="285"/>
      <c r="UDB588" s="285"/>
      <c r="UDC588" s="285"/>
      <c r="UDD588" s="285"/>
      <c r="UDE588" s="285"/>
      <c r="UDF588" s="285"/>
      <c r="UDG588" s="285"/>
      <c r="UDH588" s="285"/>
      <c r="UDI588" s="285"/>
      <c r="UDJ588" s="285"/>
      <c r="UDK588" s="285"/>
      <c r="UDL588" s="285"/>
      <c r="UDM588" s="285"/>
      <c r="UDN588" s="285"/>
      <c r="UDO588" s="285"/>
      <c r="UDP588" s="285"/>
      <c r="UDQ588" s="285"/>
      <c r="UDR588" s="285"/>
      <c r="UDS588" s="285"/>
      <c r="UDT588" s="285"/>
      <c r="UDU588" s="285"/>
      <c r="UDV588" s="285"/>
      <c r="UDW588" s="285"/>
      <c r="UDX588" s="285"/>
      <c r="UDY588" s="285"/>
      <c r="UDZ588" s="285"/>
      <c r="UEA588" s="285"/>
      <c r="UEB588" s="285"/>
      <c r="UEC588" s="285"/>
      <c r="UED588" s="285"/>
      <c r="UEE588" s="285"/>
      <c r="UEF588" s="285"/>
      <c r="UEG588" s="285"/>
      <c r="UEH588" s="285"/>
      <c r="UEI588" s="285"/>
      <c r="UEJ588" s="285"/>
      <c r="UEK588" s="285"/>
      <c r="UEL588" s="285"/>
      <c r="UEM588" s="285"/>
      <c r="UEN588" s="285"/>
      <c r="UEO588" s="285"/>
      <c r="UEP588" s="285"/>
      <c r="UEQ588" s="285"/>
      <c r="UER588" s="285"/>
      <c r="UES588" s="285"/>
      <c r="UET588" s="285"/>
      <c r="UEU588" s="285"/>
      <c r="UEV588" s="285"/>
      <c r="UEW588" s="285"/>
      <c r="UEX588" s="285"/>
      <c r="UEY588" s="285"/>
      <c r="UEZ588" s="285"/>
      <c r="UFA588" s="285"/>
      <c r="UFB588" s="285"/>
      <c r="UFC588" s="285"/>
      <c r="UFD588" s="285"/>
      <c r="UFE588" s="285"/>
      <c r="UFF588" s="285"/>
      <c r="UFG588" s="285"/>
      <c r="UFH588" s="285"/>
      <c r="UFI588" s="285"/>
      <c r="UFJ588" s="285"/>
      <c r="UFK588" s="285"/>
      <c r="UFL588" s="285"/>
      <c r="UFM588" s="285"/>
      <c r="UFN588" s="285"/>
      <c r="UFO588" s="285"/>
      <c r="UFP588" s="285"/>
      <c r="UFQ588" s="285"/>
      <c r="UFR588" s="285"/>
      <c r="UFS588" s="285"/>
      <c r="UFT588" s="285"/>
      <c r="UFU588" s="285"/>
      <c r="UFV588" s="285"/>
      <c r="UFW588" s="285"/>
      <c r="UFX588" s="285"/>
      <c r="UFY588" s="285"/>
      <c r="UFZ588" s="285"/>
      <c r="UGA588" s="285"/>
      <c r="UGB588" s="285"/>
      <c r="UGC588" s="285"/>
      <c r="UGD588" s="285"/>
      <c r="UGE588" s="285"/>
      <c r="UGF588" s="285"/>
      <c r="UGG588" s="285"/>
      <c r="UGH588" s="285"/>
      <c r="UGI588" s="285"/>
      <c r="UGJ588" s="285"/>
      <c r="UGK588" s="285"/>
      <c r="UGL588" s="285"/>
      <c r="UGM588" s="285"/>
      <c r="UGN588" s="285"/>
      <c r="UGO588" s="285"/>
      <c r="UGP588" s="285"/>
      <c r="UGQ588" s="285"/>
      <c r="UGR588" s="285"/>
      <c r="UGS588" s="285"/>
      <c r="UGT588" s="285"/>
      <c r="UGU588" s="285"/>
      <c r="UGV588" s="285"/>
      <c r="UGW588" s="285"/>
      <c r="UGX588" s="285"/>
      <c r="UGY588" s="285"/>
      <c r="UGZ588" s="285"/>
      <c r="UHA588" s="285"/>
      <c r="UHB588" s="285"/>
      <c r="UHC588" s="285"/>
      <c r="UHD588" s="285"/>
      <c r="UHE588" s="285"/>
      <c r="UHF588" s="285"/>
      <c r="UHG588" s="285"/>
      <c r="UHH588" s="285"/>
      <c r="UHI588" s="285"/>
      <c r="UHJ588" s="285"/>
      <c r="UHK588" s="285"/>
      <c r="UHL588" s="285"/>
      <c r="UHM588" s="285"/>
      <c r="UHN588" s="285"/>
      <c r="UHO588" s="285"/>
      <c r="UHP588" s="285"/>
      <c r="UHQ588" s="285"/>
      <c r="UHR588" s="285"/>
      <c r="UHS588" s="285"/>
      <c r="UHT588" s="285"/>
      <c r="UHU588" s="285"/>
      <c r="UHV588" s="285"/>
      <c r="UHW588" s="285"/>
      <c r="UHX588" s="285"/>
      <c r="UHY588" s="285"/>
      <c r="UHZ588" s="285"/>
      <c r="UIA588" s="285"/>
      <c r="UIB588" s="285"/>
      <c r="UIC588" s="285"/>
      <c r="UID588" s="285"/>
      <c r="UIE588" s="285"/>
      <c r="UIF588" s="285"/>
      <c r="UIG588" s="285"/>
      <c r="UIH588" s="285"/>
      <c r="UII588" s="285"/>
      <c r="UIJ588" s="285"/>
      <c r="UIK588" s="285"/>
      <c r="UIL588" s="285"/>
      <c r="UIM588" s="285"/>
      <c r="UIN588" s="285"/>
      <c r="UIO588" s="285"/>
      <c r="UIP588" s="285"/>
      <c r="UIQ588" s="285"/>
      <c r="UIR588" s="285"/>
      <c r="UIS588" s="285"/>
      <c r="UIT588" s="285"/>
      <c r="UIU588" s="285"/>
      <c r="UIV588" s="285"/>
      <c r="UIW588" s="285"/>
      <c r="UIX588" s="285"/>
      <c r="UIY588" s="285"/>
      <c r="UIZ588" s="285"/>
      <c r="UJA588" s="285"/>
      <c r="UJB588" s="285"/>
      <c r="UJC588" s="285"/>
      <c r="UJD588" s="285"/>
      <c r="UJE588" s="285"/>
      <c r="UJF588" s="285"/>
      <c r="UJG588" s="285"/>
      <c r="UJH588" s="285"/>
      <c r="UJI588" s="285"/>
      <c r="UJJ588" s="285"/>
      <c r="UJK588" s="285"/>
      <c r="UJL588" s="285"/>
      <c r="UJM588" s="285"/>
      <c r="UJN588" s="285"/>
      <c r="UJO588" s="285"/>
      <c r="UJP588" s="285"/>
      <c r="UJQ588" s="285"/>
      <c r="UJR588" s="285"/>
      <c r="UJS588" s="285"/>
      <c r="UJT588" s="285"/>
      <c r="UJU588" s="285"/>
      <c r="UJV588" s="285"/>
      <c r="UJW588" s="285"/>
      <c r="UJX588" s="285"/>
      <c r="UJY588" s="285"/>
      <c r="UJZ588" s="285"/>
      <c r="UKA588" s="285"/>
      <c r="UKB588" s="285"/>
      <c r="UKC588" s="285"/>
      <c r="UKD588" s="285"/>
      <c r="UKE588" s="285"/>
      <c r="UKF588" s="285"/>
      <c r="UKG588" s="285"/>
      <c r="UKH588" s="285"/>
      <c r="UKI588" s="285"/>
      <c r="UKJ588" s="285"/>
      <c r="UKK588" s="285"/>
      <c r="UKL588" s="285"/>
      <c r="UKM588" s="285"/>
      <c r="UKN588" s="285"/>
      <c r="UKO588" s="285"/>
      <c r="UKP588" s="285"/>
      <c r="UKQ588" s="285"/>
      <c r="UKR588" s="285"/>
      <c r="UKS588" s="285"/>
      <c r="UKT588" s="285"/>
      <c r="UKU588" s="285"/>
      <c r="UKV588" s="285"/>
      <c r="UKW588" s="285"/>
      <c r="UKX588" s="285"/>
      <c r="UKY588" s="285"/>
      <c r="UKZ588" s="285"/>
      <c r="ULA588" s="285"/>
      <c r="ULB588" s="285"/>
      <c r="ULC588" s="285"/>
      <c r="ULD588" s="285"/>
      <c r="ULE588" s="285"/>
      <c r="ULF588" s="285"/>
      <c r="ULG588" s="285"/>
      <c r="ULH588" s="285"/>
      <c r="ULI588" s="285"/>
      <c r="ULJ588" s="285"/>
      <c r="ULK588" s="285"/>
      <c r="ULL588" s="285"/>
      <c r="ULM588" s="285"/>
      <c r="ULN588" s="285"/>
      <c r="ULO588" s="285"/>
      <c r="ULP588" s="285"/>
      <c r="ULQ588" s="285"/>
      <c r="ULR588" s="285"/>
      <c r="ULS588" s="285"/>
      <c r="ULT588" s="285"/>
      <c r="ULU588" s="285"/>
      <c r="ULV588" s="285"/>
      <c r="ULW588" s="285"/>
      <c r="ULX588" s="285"/>
      <c r="ULY588" s="285"/>
      <c r="ULZ588" s="285"/>
      <c r="UMA588" s="285"/>
      <c r="UMB588" s="285"/>
      <c r="UMC588" s="285"/>
      <c r="UMD588" s="285"/>
      <c r="UME588" s="285"/>
      <c r="UMF588" s="285"/>
      <c r="UMG588" s="285"/>
      <c r="UMH588" s="285"/>
      <c r="UMI588" s="285"/>
      <c r="UMJ588" s="285"/>
      <c r="UMK588" s="285"/>
      <c r="UML588" s="285"/>
      <c r="UMM588" s="285"/>
      <c r="UMN588" s="285"/>
      <c r="UMO588" s="285"/>
      <c r="UMP588" s="285"/>
      <c r="UMQ588" s="285"/>
      <c r="UMR588" s="285"/>
      <c r="UMS588" s="285"/>
      <c r="UMT588" s="285"/>
      <c r="UMU588" s="285"/>
      <c r="UMV588" s="285"/>
      <c r="UMW588" s="285"/>
      <c r="UMX588" s="285"/>
      <c r="UMY588" s="285"/>
      <c r="UMZ588" s="285"/>
      <c r="UNA588" s="285"/>
      <c r="UNB588" s="285"/>
      <c r="UNC588" s="285"/>
      <c r="UND588" s="285"/>
      <c r="UNE588" s="285"/>
      <c r="UNF588" s="285"/>
      <c r="UNG588" s="285"/>
      <c r="UNH588" s="285"/>
      <c r="UNI588" s="285"/>
      <c r="UNJ588" s="285"/>
      <c r="UNK588" s="285"/>
      <c r="UNL588" s="285"/>
      <c r="UNM588" s="285"/>
      <c r="UNN588" s="285"/>
      <c r="UNO588" s="285"/>
      <c r="UNP588" s="285"/>
      <c r="UNQ588" s="285"/>
      <c r="UNR588" s="285"/>
      <c r="UNS588" s="285"/>
      <c r="UNT588" s="285"/>
      <c r="UNU588" s="285"/>
      <c r="UNV588" s="285"/>
      <c r="UNW588" s="285"/>
      <c r="UNX588" s="285"/>
      <c r="UNY588" s="285"/>
      <c r="UNZ588" s="285"/>
      <c r="UOA588" s="285"/>
      <c r="UOB588" s="285"/>
      <c r="UOC588" s="285"/>
      <c r="UOD588" s="285"/>
      <c r="UOE588" s="285"/>
      <c r="UOF588" s="285"/>
      <c r="UOG588" s="285"/>
      <c r="UOH588" s="285"/>
      <c r="UOI588" s="285"/>
      <c r="UOJ588" s="285"/>
      <c r="UOK588" s="285"/>
      <c r="UOL588" s="285"/>
      <c r="UOM588" s="285"/>
      <c r="UON588" s="285"/>
      <c r="UOO588" s="285"/>
      <c r="UOP588" s="285"/>
      <c r="UOQ588" s="285"/>
      <c r="UOR588" s="285"/>
      <c r="UOS588" s="285"/>
      <c r="UOT588" s="285"/>
      <c r="UOU588" s="285"/>
      <c r="UOV588" s="285"/>
      <c r="UOW588" s="285"/>
      <c r="UOX588" s="285"/>
      <c r="UOY588" s="285"/>
      <c r="UOZ588" s="285"/>
      <c r="UPA588" s="285"/>
      <c r="UPB588" s="285"/>
      <c r="UPC588" s="285"/>
      <c r="UPD588" s="285"/>
      <c r="UPE588" s="285"/>
      <c r="UPF588" s="285"/>
      <c r="UPG588" s="285"/>
      <c r="UPH588" s="285"/>
      <c r="UPI588" s="285"/>
      <c r="UPJ588" s="285"/>
      <c r="UPK588" s="285"/>
      <c r="UPL588" s="285"/>
      <c r="UPM588" s="285"/>
      <c r="UPN588" s="285"/>
      <c r="UPO588" s="285"/>
      <c r="UPP588" s="285"/>
      <c r="UPQ588" s="285"/>
      <c r="UPR588" s="285"/>
      <c r="UPS588" s="285"/>
      <c r="UPT588" s="285"/>
      <c r="UPU588" s="285"/>
      <c r="UPV588" s="285"/>
      <c r="UPW588" s="285"/>
      <c r="UPX588" s="285"/>
      <c r="UPY588" s="285"/>
      <c r="UPZ588" s="285"/>
      <c r="UQA588" s="285"/>
      <c r="UQB588" s="285"/>
      <c r="UQC588" s="285"/>
      <c r="UQD588" s="285"/>
      <c r="UQE588" s="285"/>
      <c r="UQF588" s="285"/>
      <c r="UQG588" s="285"/>
      <c r="UQH588" s="285"/>
      <c r="UQI588" s="285"/>
      <c r="UQJ588" s="285"/>
      <c r="UQK588" s="285"/>
      <c r="UQL588" s="285"/>
      <c r="UQM588" s="285"/>
      <c r="UQN588" s="285"/>
      <c r="UQO588" s="285"/>
      <c r="UQP588" s="285"/>
      <c r="UQQ588" s="285"/>
      <c r="UQR588" s="285"/>
      <c r="UQS588" s="285"/>
      <c r="UQT588" s="285"/>
      <c r="UQU588" s="285"/>
      <c r="UQV588" s="285"/>
      <c r="UQW588" s="285"/>
      <c r="UQX588" s="285"/>
      <c r="UQY588" s="285"/>
      <c r="UQZ588" s="285"/>
      <c r="URA588" s="285"/>
      <c r="URB588" s="285"/>
      <c r="URC588" s="285"/>
      <c r="URD588" s="285"/>
      <c r="URE588" s="285"/>
      <c r="URF588" s="285"/>
      <c r="URG588" s="285"/>
      <c r="URH588" s="285"/>
      <c r="URI588" s="285"/>
      <c r="URJ588" s="285"/>
      <c r="URK588" s="285"/>
      <c r="URL588" s="285"/>
      <c r="URM588" s="285"/>
      <c r="URN588" s="285"/>
      <c r="URO588" s="285"/>
      <c r="URP588" s="285"/>
      <c r="URQ588" s="285"/>
      <c r="URR588" s="285"/>
      <c r="URS588" s="285"/>
      <c r="URT588" s="285"/>
      <c r="URU588" s="285"/>
      <c r="URV588" s="285"/>
      <c r="URW588" s="285"/>
      <c r="URX588" s="285"/>
      <c r="URY588" s="285"/>
      <c r="URZ588" s="285"/>
      <c r="USA588" s="285"/>
      <c r="USB588" s="285"/>
      <c r="USC588" s="285"/>
      <c r="USD588" s="285"/>
      <c r="USE588" s="285"/>
      <c r="USF588" s="285"/>
      <c r="USG588" s="285"/>
      <c r="USH588" s="285"/>
      <c r="USI588" s="285"/>
      <c r="USJ588" s="285"/>
      <c r="USK588" s="285"/>
      <c r="USL588" s="285"/>
      <c r="USM588" s="285"/>
      <c r="USN588" s="285"/>
      <c r="USO588" s="285"/>
      <c r="USP588" s="285"/>
      <c r="USQ588" s="285"/>
      <c r="USR588" s="285"/>
      <c r="USS588" s="285"/>
      <c r="UST588" s="285"/>
      <c r="USU588" s="285"/>
      <c r="USV588" s="285"/>
      <c r="USW588" s="285"/>
      <c r="USX588" s="285"/>
      <c r="USY588" s="285"/>
      <c r="USZ588" s="285"/>
      <c r="UTA588" s="285"/>
      <c r="UTB588" s="285"/>
      <c r="UTC588" s="285"/>
      <c r="UTD588" s="285"/>
      <c r="UTE588" s="285"/>
      <c r="UTF588" s="285"/>
      <c r="UTG588" s="285"/>
      <c r="UTH588" s="285"/>
      <c r="UTI588" s="285"/>
      <c r="UTJ588" s="285"/>
      <c r="UTK588" s="285"/>
      <c r="UTL588" s="285"/>
      <c r="UTM588" s="285"/>
      <c r="UTN588" s="285"/>
      <c r="UTO588" s="285"/>
      <c r="UTP588" s="285"/>
      <c r="UTQ588" s="285"/>
      <c r="UTR588" s="285"/>
      <c r="UTS588" s="285"/>
      <c r="UTT588" s="285"/>
      <c r="UTU588" s="285"/>
      <c r="UTV588" s="285"/>
      <c r="UTW588" s="285"/>
      <c r="UTX588" s="285"/>
      <c r="UTY588" s="285"/>
      <c r="UTZ588" s="285"/>
      <c r="UUA588" s="285"/>
      <c r="UUB588" s="285"/>
      <c r="UUC588" s="285"/>
      <c r="UUD588" s="285"/>
      <c r="UUE588" s="285"/>
      <c r="UUF588" s="285"/>
      <c r="UUG588" s="285"/>
      <c r="UUH588" s="285"/>
      <c r="UUI588" s="285"/>
      <c r="UUJ588" s="285"/>
      <c r="UUK588" s="285"/>
      <c r="UUL588" s="285"/>
      <c r="UUM588" s="285"/>
      <c r="UUN588" s="285"/>
      <c r="UUO588" s="285"/>
      <c r="UUP588" s="285"/>
      <c r="UUQ588" s="285"/>
      <c r="UUR588" s="285"/>
      <c r="UUS588" s="285"/>
      <c r="UUT588" s="285"/>
      <c r="UUU588" s="285"/>
      <c r="UUV588" s="285"/>
      <c r="UUW588" s="285"/>
      <c r="UUX588" s="285"/>
      <c r="UUY588" s="285"/>
      <c r="UUZ588" s="285"/>
      <c r="UVA588" s="285"/>
      <c r="UVB588" s="285"/>
      <c r="UVC588" s="285"/>
      <c r="UVD588" s="285"/>
      <c r="UVE588" s="285"/>
      <c r="UVF588" s="285"/>
      <c r="UVG588" s="285"/>
      <c r="UVH588" s="285"/>
      <c r="UVI588" s="285"/>
      <c r="UVJ588" s="285"/>
      <c r="UVK588" s="285"/>
      <c r="UVL588" s="285"/>
      <c r="UVM588" s="285"/>
      <c r="UVN588" s="285"/>
      <c r="UVO588" s="285"/>
      <c r="UVP588" s="285"/>
      <c r="UVQ588" s="285"/>
      <c r="UVR588" s="285"/>
      <c r="UVS588" s="285"/>
      <c r="UVT588" s="285"/>
      <c r="UVU588" s="285"/>
      <c r="UVV588" s="285"/>
      <c r="UVW588" s="285"/>
      <c r="UVX588" s="285"/>
      <c r="UVY588" s="285"/>
      <c r="UVZ588" s="285"/>
      <c r="UWA588" s="285"/>
      <c r="UWB588" s="285"/>
      <c r="UWC588" s="285"/>
      <c r="UWD588" s="285"/>
      <c r="UWE588" s="285"/>
      <c r="UWF588" s="285"/>
      <c r="UWG588" s="285"/>
      <c r="UWH588" s="285"/>
      <c r="UWI588" s="285"/>
      <c r="UWJ588" s="285"/>
      <c r="UWK588" s="285"/>
      <c r="UWL588" s="285"/>
      <c r="UWM588" s="285"/>
      <c r="UWN588" s="285"/>
      <c r="UWO588" s="285"/>
      <c r="UWP588" s="285"/>
      <c r="UWQ588" s="285"/>
      <c r="UWR588" s="285"/>
      <c r="UWS588" s="285"/>
      <c r="UWT588" s="285"/>
      <c r="UWU588" s="285"/>
      <c r="UWV588" s="285"/>
      <c r="UWW588" s="285"/>
      <c r="UWX588" s="285"/>
      <c r="UWY588" s="285"/>
      <c r="UWZ588" s="285"/>
      <c r="UXA588" s="285"/>
      <c r="UXB588" s="285"/>
      <c r="UXC588" s="285"/>
      <c r="UXD588" s="285"/>
      <c r="UXE588" s="285"/>
      <c r="UXF588" s="285"/>
      <c r="UXG588" s="285"/>
      <c r="UXH588" s="285"/>
      <c r="UXI588" s="285"/>
      <c r="UXJ588" s="285"/>
      <c r="UXK588" s="285"/>
      <c r="UXL588" s="285"/>
      <c r="UXM588" s="285"/>
      <c r="UXN588" s="285"/>
      <c r="UXO588" s="285"/>
      <c r="UXP588" s="285"/>
      <c r="UXQ588" s="285"/>
      <c r="UXR588" s="285"/>
      <c r="UXS588" s="285"/>
      <c r="UXT588" s="285"/>
      <c r="UXU588" s="285"/>
      <c r="UXV588" s="285"/>
      <c r="UXW588" s="285"/>
      <c r="UXX588" s="285"/>
      <c r="UXY588" s="285"/>
      <c r="UXZ588" s="285"/>
      <c r="UYA588" s="285"/>
      <c r="UYB588" s="285"/>
      <c r="UYC588" s="285"/>
      <c r="UYD588" s="285"/>
      <c r="UYE588" s="285"/>
      <c r="UYF588" s="285"/>
      <c r="UYG588" s="285"/>
      <c r="UYH588" s="285"/>
      <c r="UYI588" s="285"/>
      <c r="UYJ588" s="285"/>
      <c r="UYK588" s="285"/>
      <c r="UYL588" s="285"/>
      <c r="UYM588" s="285"/>
      <c r="UYN588" s="285"/>
      <c r="UYO588" s="285"/>
      <c r="UYP588" s="285"/>
      <c r="UYQ588" s="285"/>
      <c r="UYR588" s="285"/>
      <c r="UYS588" s="285"/>
      <c r="UYT588" s="285"/>
      <c r="UYU588" s="285"/>
      <c r="UYV588" s="285"/>
      <c r="UYW588" s="285"/>
      <c r="UYX588" s="285"/>
      <c r="UYY588" s="285"/>
      <c r="UYZ588" s="285"/>
      <c r="UZA588" s="285"/>
      <c r="UZB588" s="285"/>
      <c r="UZC588" s="285"/>
      <c r="UZD588" s="285"/>
      <c r="UZE588" s="285"/>
      <c r="UZF588" s="285"/>
      <c r="UZG588" s="285"/>
      <c r="UZH588" s="285"/>
      <c r="UZI588" s="285"/>
      <c r="UZJ588" s="285"/>
      <c r="UZK588" s="285"/>
      <c r="UZL588" s="285"/>
      <c r="UZM588" s="285"/>
      <c r="UZN588" s="285"/>
      <c r="UZO588" s="285"/>
      <c r="UZP588" s="285"/>
      <c r="UZQ588" s="285"/>
      <c r="UZR588" s="285"/>
      <c r="UZS588" s="285"/>
      <c r="UZT588" s="285"/>
      <c r="UZU588" s="285"/>
      <c r="UZV588" s="285"/>
      <c r="UZW588" s="285"/>
      <c r="UZX588" s="285"/>
      <c r="UZY588" s="285"/>
      <c r="UZZ588" s="285"/>
      <c r="VAA588" s="285"/>
      <c r="VAB588" s="285"/>
      <c r="VAC588" s="285"/>
      <c r="VAD588" s="285"/>
      <c r="VAE588" s="285"/>
      <c r="VAF588" s="285"/>
      <c r="VAG588" s="285"/>
      <c r="VAH588" s="285"/>
      <c r="VAI588" s="285"/>
      <c r="VAJ588" s="285"/>
      <c r="VAK588" s="285"/>
      <c r="VAL588" s="285"/>
      <c r="VAM588" s="285"/>
      <c r="VAN588" s="285"/>
      <c r="VAO588" s="285"/>
      <c r="VAP588" s="285"/>
      <c r="VAQ588" s="285"/>
      <c r="VAR588" s="285"/>
      <c r="VAS588" s="285"/>
      <c r="VAT588" s="285"/>
      <c r="VAU588" s="285"/>
      <c r="VAV588" s="285"/>
      <c r="VAW588" s="285"/>
      <c r="VAX588" s="285"/>
      <c r="VAY588" s="285"/>
      <c r="VAZ588" s="285"/>
      <c r="VBA588" s="285"/>
      <c r="VBB588" s="285"/>
      <c r="VBC588" s="285"/>
      <c r="VBD588" s="285"/>
      <c r="VBE588" s="285"/>
      <c r="VBF588" s="285"/>
      <c r="VBG588" s="285"/>
      <c r="VBH588" s="285"/>
      <c r="VBI588" s="285"/>
      <c r="VBJ588" s="285"/>
      <c r="VBK588" s="285"/>
      <c r="VBL588" s="285"/>
      <c r="VBM588" s="285"/>
      <c r="VBN588" s="285"/>
      <c r="VBO588" s="285"/>
      <c r="VBP588" s="285"/>
      <c r="VBQ588" s="285"/>
      <c r="VBR588" s="285"/>
      <c r="VBS588" s="285"/>
      <c r="VBT588" s="285"/>
      <c r="VBU588" s="285"/>
      <c r="VBV588" s="285"/>
      <c r="VBW588" s="285"/>
      <c r="VBX588" s="285"/>
      <c r="VBY588" s="285"/>
      <c r="VBZ588" s="285"/>
      <c r="VCA588" s="285"/>
      <c r="VCB588" s="285"/>
      <c r="VCC588" s="285"/>
      <c r="VCD588" s="285"/>
      <c r="VCE588" s="285"/>
      <c r="VCF588" s="285"/>
      <c r="VCG588" s="285"/>
      <c r="VCH588" s="285"/>
      <c r="VCI588" s="285"/>
      <c r="VCJ588" s="285"/>
      <c r="VCK588" s="285"/>
      <c r="VCL588" s="285"/>
      <c r="VCM588" s="285"/>
      <c r="VCN588" s="285"/>
      <c r="VCO588" s="285"/>
      <c r="VCP588" s="285"/>
      <c r="VCQ588" s="285"/>
      <c r="VCR588" s="285"/>
      <c r="VCS588" s="285"/>
      <c r="VCT588" s="285"/>
      <c r="VCU588" s="285"/>
      <c r="VCV588" s="285"/>
      <c r="VCW588" s="285"/>
      <c r="VCX588" s="285"/>
      <c r="VCY588" s="285"/>
      <c r="VCZ588" s="285"/>
      <c r="VDA588" s="285"/>
      <c r="VDB588" s="285"/>
      <c r="VDC588" s="285"/>
      <c r="VDD588" s="285"/>
      <c r="VDE588" s="285"/>
      <c r="VDF588" s="285"/>
      <c r="VDG588" s="285"/>
      <c r="VDH588" s="285"/>
      <c r="VDI588" s="285"/>
      <c r="VDJ588" s="285"/>
      <c r="VDK588" s="285"/>
      <c r="VDL588" s="285"/>
      <c r="VDM588" s="285"/>
      <c r="VDN588" s="285"/>
      <c r="VDO588" s="285"/>
      <c r="VDP588" s="285"/>
      <c r="VDQ588" s="285"/>
      <c r="VDR588" s="285"/>
      <c r="VDS588" s="285"/>
      <c r="VDT588" s="285"/>
      <c r="VDU588" s="285"/>
      <c r="VDV588" s="285"/>
      <c r="VDW588" s="285"/>
      <c r="VDX588" s="285"/>
      <c r="VDY588" s="285"/>
      <c r="VDZ588" s="285"/>
      <c r="VEA588" s="285"/>
      <c r="VEB588" s="285"/>
      <c r="VEC588" s="285"/>
      <c r="VED588" s="285"/>
      <c r="VEE588" s="285"/>
      <c r="VEF588" s="285"/>
      <c r="VEG588" s="285"/>
      <c r="VEH588" s="285"/>
      <c r="VEI588" s="285"/>
      <c r="VEJ588" s="285"/>
      <c r="VEK588" s="285"/>
      <c r="VEL588" s="285"/>
      <c r="VEM588" s="285"/>
      <c r="VEN588" s="285"/>
      <c r="VEO588" s="285"/>
      <c r="VEP588" s="285"/>
      <c r="VEQ588" s="285"/>
      <c r="VER588" s="285"/>
      <c r="VES588" s="285"/>
      <c r="VET588" s="285"/>
      <c r="VEU588" s="285"/>
      <c r="VEV588" s="285"/>
      <c r="VEW588" s="285"/>
      <c r="VEX588" s="285"/>
      <c r="VEY588" s="285"/>
      <c r="VEZ588" s="285"/>
      <c r="VFA588" s="285"/>
      <c r="VFB588" s="285"/>
      <c r="VFC588" s="285"/>
      <c r="VFD588" s="285"/>
      <c r="VFE588" s="285"/>
      <c r="VFF588" s="285"/>
      <c r="VFG588" s="285"/>
      <c r="VFH588" s="285"/>
      <c r="VFI588" s="285"/>
      <c r="VFJ588" s="285"/>
      <c r="VFK588" s="285"/>
      <c r="VFL588" s="285"/>
      <c r="VFM588" s="285"/>
      <c r="VFN588" s="285"/>
      <c r="VFO588" s="285"/>
      <c r="VFP588" s="285"/>
      <c r="VFQ588" s="285"/>
      <c r="VFR588" s="285"/>
      <c r="VFS588" s="285"/>
      <c r="VFT588" s="285"/>
      <c r="VFU588" s="285"/>
      <c r="VFV588" s="285"/>
      <c r="VFW588" s="285"/>
      <c r="VFX588" s="285"/>
      <c r="VFY588" s="285"/>
      <c r="VFZ588" s="285"/>
      <c r="VGA588" s="285"/>
      <c r="VGB588" s="285"/>
      <c r="VGC588" s="285"/>
      <c r="VGD588" s="285"/>
      <c r="VGE588" s="285"/>
      <c r="VGF588" s="285"/>
      <c r="VGG588" s="285"/>
      <c r="VGH588" s="285"/>
      <c r="VGI588" s="285"/>
      <c r="VGJ588" s="285"/>
      <c r="VGK588" s="285"/>
      <c r="VGL588" s="285"/>
      <c r="VGM588" s="285"/>
      <c r="VGN588" s="285"/>
      <c r="VGO588" s="285"/>
      <c r="VGP588" s="285"/>
      <c r="VGQ588" s="285"/>
      <c r="VGR588" s="285"/>
      <c r="VGS588" s="285"/>
      <c r="VGT588" s="285"/>
      <c r="VGU588" s="285"/>
      <c r="VGV588" s="285"/>
      <c r="VGW588" s="285"/>
      <c r="VGX588" s="285"/>
      <c r="VGY588" s="285"/>
      <c r="VGZ588" s="285"/>
      <c r="VHA588" s="285"/>
      <c r="VHB588" s="285"/>
      <c r="VHC588" s="285"/>
      <c r="VHD588" s="285"/>
      <c r="VHE588" s="285"/>
      <c r="VHF588" s="285"/>
      <c r="VHG588" s="285"/>
      <c r="VHH588" s="285"/>
      <c r="VHI588" s="285"/>
      <c r="VHJ588" s="285"/>
      <c r="VHK588" s="285"/>
      <c r="VHL588" s="285"/>
      <c r="VHM588" s="285"/>
      <c r="VHN588" s="285"/>
      <c r="VHO588" s="285"/>
      <c r="VHP588" s="285"/>
      <c r="VHQ588" s="285"/>
      <c r="VHR588" s="285"/>
      <c r="VHS588" s="285"/>
      <c r="VHT588" s="285"/>
      <c r="VHU588" s="285"/>
      <c r="VHV588" s="285"/>
      <c r="VHW588" s="285"/>
      <c r="VHX588" s="285"/>
      <c r="VHY588" s="285"/>
      <c r="VHZ588" s="285"/>
      <c r="VIA588" s="285"/>
      <c r="VIB588" s="285"/>
      <c r="VIC588" s="285"/>
      <c r="VID588" s="285"/>
      <c r="VIE588" s="285"/>
      <c r="VIF588" s="285"/>
      <c r="VIG588" s="285"/>
      <c r="VIH588" s="285"/>
      <c r="VII588" s="285"/>
      <c r="VIJ588" s="285"/>
      <c r="VIK588" s="285"/>
      <c r="VIL588" s="285"/>
      <c r="VIM588" s="285"/>
      <c r="VIN588" s="285"/>
      <c r="VIO588" s="285"/>
      <c r="VIP588" s="285"/>
      <c r="VIQ588" s="285"/>
      <c r="VIR588" s="285"/>
      <c r="VIS588" s="285"/>
      <c r="VIT588" s="285"/>
      <c r="VIU588" s="285"/>
      <c r="VIV588" s="285"/>
      <c r="VIW588" s="285"/>
      <c r="VIX588" s="285"/>
      <c r="VIY588" s="285"/>
      <c r="VIZ588" s="285"/>
      <c r="VJA588" s="285"/>
      <c r="VJB588" s="285"/>
      <c r="VJC588" s="285"/>
      <c r="VJD588" s="285"/>
      <c r="VJE588" s="285"/>
      <c r="VJF588" s="285"/>
      <c r="VJG588" s="285"/>
      <c r="VJH588" s="285"/>
      <c r="VJI588" s="285"/>
      <c r="VJJ588" s="285"/>
      <c r="VJK588" s="285"/>
      <c r="VJL588" s="285"/>
      <c r="VJM588" s="285"/>
      <c r="VJN588" s="285"/>
      <c r="VJO588" s="285"/>
      <c r="VJP588" s="285"/>
      <c r="VJQ588" s="285"/>
      <c r="VJR588" s="285"/>
      <c r="VJS588" s="285"/>
      <c r="VJT588" s="285"/>
      <c r="VJU588" s="285"/>
      <c r="VJV588" s="285"/>
      <c r="VJW588" s="285"/>
      <c r="VJX588" s="285"/>
      <c r="VJY588" s="285"/>
      <c r="VJZ588" s="285"/>
      <c r="VKA588" s="285"/>
      <c r="VKB588" s="285"/>
      <c r="VKC588" s="285"/>
      <c r="VKD588" s="285"/>
      <c r="VKE588" s="285"/>
      <c r="VKF588" s="285"/>
      <c r="VKG588" s="285"/>
      <c r="VKH588" s="285"/>
      <c r="VKI588" s="285"/>
      <c r="VKJ588" s="285"/>
      <c r="VKK588" s="285"/>
      <c r="VKL588" s="285"/>
      <c r="VKM588" s="285"/>
      <c r="VKN588" s="285"/>
      <c r="VKO588" s="285"/>
      <c r="VKP588" s="285"/>
      <c r="VKQ588" s="285"/>
      <c r="VKR588" s="285"/>
      <c r="VKS588" s="285"/>
      <c r="VKT588" s="285"/>
      <c r="VKU588" s="285"/>
      <c r="VKV588" s="285"/>
      <c r="VKW588" s="285"/>
      <c r="VKX588" s="285"/>
      <c r="VKY588" s="285"/>
      <c r="VKZ588" s="285"/>
      <c r="VLA588" s="285"/>
      <c r="VLB588" s="285"/>
      <c r="VLC588" s="285"/>
      <c r="VLD588" s="285"/>
      <c r="VLE588" s="285"/>
      <c r="VLF588" s="285"/>
      <c r="VLG588" s="285"/>
      <c r="VLH588" s="285"/>
      <c r="VLI588" s="285"/>
      <c r="VLJ588" s="285"/>
      <c r="VLK588" s="285"/>
      <c r="VLL588" s="285"/>
      <c r="VLM588" s="285"/>
      <c r="VLN588" s="285"/>
      <c r="VLO588" s="285"/>
      <c r="VLP588" s="285"/>
      <c r="VLQ588" s="285"/>
      <c r="VLR588" s="285"/>
      <c r="VLS588" s="285"/>
      <c r="VLT588" s="285"/>
      <c r="VLU588" s="285"/>
      <c r="VLV588" s="285"/>
      <c r="VLW588" s="285"/>
      <c r="VLX588" s="285"/>
      <c r="VLY588" s="285"/>
      <c r="VLZ588" s="285"/>
      <c r="VMA588" s="285"/>
      <c r="VMB588" s="285"/>
      <c r="VMC588" s="285"/>
      <c r="VMD588" s="285"/>
      <c r="VME588" s="285"/>
      <c r="VMF588" s="285"/>
      <c r="VMG588" s="285"/>
      <c r="VMH588" s="285"/>
      <c r="VMI588" s="285"/>
      <c r="VMJ588" s="285"/>
      <c r="VMK588" s="285"/>
      <c r="VML588" s="285"/>
      <c r="VMM588" s="285"/>
      <c r="VMN588" s="285"/>
      <c r="VMO588" s="285"/>
      <c r="VMP588" s="285"/>
      <c r="VMQ588" s="285"/>
      <c r="VMR588" s="285"/>
      <c r="VMS588" s="285"/>
      <c r="VMT588" s="285"/>
      <c r="VMU588" s="285"/>
      <c r="VMV588" s="285"/>
      <c r="VMW588" s="285"/>
      <c r="VMX588" s="285"/>
      <c r="VMY588" s="285"/>
      <c r="VMZ588" s="285"/>
      <c r="VNA588" s="285"/>
      <c r="VNB588" s="285"/>
      <c r="VNC588" s="285"/>
      <c r="VND588" s="285"/>
      <c r="VNE588" s="285"/>
      <c r="VNF588" s="285"/>
      <c r="VNG588" s="285"/>
      <c r="VNH588" s="285"/>
      <c r="VNI588" s="285"/>
      <c r="VNJ588" s="285"/>
      <c r="VNK588" s="285"/>
      <c r="VNL588" s="285"/>
      <c r="VNM588" s="285"/>
      <c r="VNN588" s="285"/>
      <c r="VNO588" s="285"/>
      <c r="VNP588" s="285"/>
      <c r="VNQ588" s="285"/>
      <c r="VNR588" s="285"/>
      <c r="VNS588" s="285"/>
      <c r="VNT588" s="285"/>
      <c r="VNU588" s="285"/>
      <c r="VNV588" s="285"/>
      <c r="VNW588" s="285"/>
      <c r="VNX588" s="285"/>
      <c r="VNY588" s="285"/>
      <c r="VNZ588" s="285"/>
      <c r="VOA588" s="285"/>
      <c r="VOB588" s="285"/>
      <c r="VOC588" s="285"/>
      <c r="VOD588" s="285"/>
      <c r="VOE588" s="285"/>
      <c r="VOF588" s="285"/>
      <c r="VOG588" s="285"/>
      <c r="VOH588" s="285"/>
      <c r="VOI588" s="285"/>
      <c r="VOJ588" s="285"/>
      <c r="VOK588" s="285"/>
      <c r="VOL588" s="285"/>
      <c r="VOM588" s="285"/>
      <c r="VON588" s="285"/>
      <c r="VOO588" s="285"/>
      <c r="VOP588" s="285"/>
      <c r="VOQ588" s="285"/>
      <c r="VOR588" s="285"/>
      <c r="VOS588" s="285"/>
      <c r="VOT588" s="285"/>
      <c r="VOU588" s="285"/>
      <c r="VOV588" s="285"/>
      <c r="VOW588" s="285"/>
      <c r="VOX588" s="285"/>
      <c r="VOY588" s="285"/>
      <c r="VOZ588" s="285"/>
      <c r="VPA588" s="285"/>
      <c r="VPB588" s="285"/>
      <c r="VPC588" s="285"/>
      <c r="VPD588" s="285"/>
      <c r="VPE588" s="285"/>
      <c r="VPF588" s="285"/>
      <c r="VPG588" s="285"/>
      <c r="VPH588" s="285"/>
      <c r="VPI588" s="285"/>
      <c r="VPJ588" s="285"/>
      <c r="VPK588" s="285"/>
      <c r="VPL588" s="285"/>
      <c r="VPM588" s="285"/>
      <c r="VPN588" s="285"/>
      <c r="VPO588" s="285"/>
      <c r="VPP588" s="285"/>
      <c r="VPQ588" s="285"/>
      <c r="VPR588" s="285"/>
      <c r="VPS588" s="285"/>
      <c r="VPT588" s="285"/>
      <c r="VPU588" s="285"/>
      <c r="VPV588" s="285"/>
      <c r="VPW588" s="285"/>
      <c r="VPX588" s="285"/>
      <c r="VPY588" s="285"/>
      <c r="VPZ588" s="285"/>
      <c r="VQA588" s="285"/>
      <c r="VQB588" s="285"/>
      <c r="VQC588" s="285"/>
      <c r="VQD588" s="285"/>
      <c r="VQE588" s="285"/>
      <c r="VQF588" s="285"/>
      <c r="VQG588" s="285"/>
      <c r="VQH588" s="285"/>
      <c r="VQI588" s="285"/>
      <c r="VQJ588" s="285"/>
      <c r="VQK588" s="285"/>
      <c r="VQL588" s="285"/>
      <c r="VQM588" s="285"/>
      <c r="VQN588" s="285"/>
      <c r="VQO588" s="285"/>
      <c r="VQP588" s="285"/>
      <c r="VQQ588" s="285"/>
      <c r="VQR588" s="285"/>
      <c r="VQS588" s="285"/>
      <c r="VQT588" s="285"/>
      <c r="VQU588" s="285"/>
      <c r="VQV588" s="285"/>
      <c r="VQW588" s="285"/>
      <c r="VQX588" s="285"/>
      <c r="VQY588" s="285"/>
      <c r="VQZ588" s="285"/>
      <c r="VRA588" s="285"/>
      <c r="VRB588" s="285"/>
      <c r="VRC588" s="285"/>
      <c r="VRD588" s="285"/>
      <c r="VRE588" s="285"/>
      <c r="VRF588" s="285"/>
      <c r="VRG588" s="285"/>
      <c r="VRH588" s="285"/>
      <c r="VRI588" s="285"/>
      <c r="VRJ588" s="285"/>
      <c r="VRK588" s="285"/>
      <c r="VRL588" s="285"/>
      <c r="VRM588" s="285"/>
      <c r="VRN588" s="285"/>
      <c r="VRO588" s="285"/>
      <c r="VRP588" s="285"/>
      <c r="VRQ588" s="285"/>
      <c r="VRR588" s="285"/>
      <c r="VRS588" s="285"/>
      <c r="VRT588" s="285"/>
      <c r="VRU588" s="285"/>
      <c r="VRV588" s="285"/>
      <c r="VRW588" s="285"/>
      <c r="VRX588" s="285"/>
      <c r="VRY588" s="285"/>
      <c r="VRZ588" s="285"/>
      <c r="VSA588" s="285"/>
      <c r="VSB588" s="285"/>
      <c r="VSC588" s="285"/>
      <c r="VSD588" s="285"/>
      <c r="VSE588" s="285"/>
      <c r="VSF588" s="285"/>
      <c r="VSG588" s="285"/>
      <c r="VSH588" s="285"/>
      <c r="VSI588" s="285"/>
      <c r="VSJ588" s="285"/>
      <c r="VSK588" s="285"/>
      <c r="VSL588" s="285"/>
      <c r="VSM588" s="285"/>
      <c r="VSN588" s="285"/>
      <c r="VSO588" s="285"/>
      <c r="VSP588" s="285"/>
      <c r="VSQ588" s="285"/>
      <c r="VSR588" s="285"/>
      <c r="VSS588" s="285"/>
      <c r="VST588" s="285"/>
      <c r="VSU588" s="285"/>
      <c r="VSV588" s="285"/>
      <c r="VSW588" s="285"/>
      <c r="VSX588" s="285"/>
      <c r="VSY588" s="285"/>
      <c r="VSZ588" s="285"/>
      <c r="VTA588" s="285"/>
      <c r="VTB588" s="285"/>
      <c r="VTC588" s="285"/>
      <c r="VTD588" s="285"/>
      <c r="VTE588" s="285"/>
      <c r="VTF588" s="285"/>
      <c r="VTG588" s="285"/>
      <c r="VTH588" s="285"/>
      <c r="VTI588" s="285"/>
      <c r="VTJ588" s="285"/>
      <c r="VTK588" s="285"/>
      <c r="VTL588" s="285"/>
      <c r="VTM588" s="285"/>
      <c r="VTN588" s="285"/>
      <c r="VTO588" s="285"/>
      <c r="VTP588" s="285"/>
      <c r="VTQ588" s="285"/>
      <c r="VTR588" s="285"/>
      <c r="VTS588" s="285"/>
      <c r="VTT588" s="285"/>
      <c r="VTU588" s="285"/>
      <c r="VTV588" s="285"/>
      <c r="VTW588" s="285"/>
      <c r="VTX588" s="285"/>
      <c r="VTY588" s="285"/>
      <c r="VTZ588" s="285"/>
      <c r="VUA588" s="285"/>
      <c r="VUB588" s="285"/>
      <c r="VUC588" s="285"/>
      <c r="VUD588" s="285"/>
      <c r="VUE588" s="285"/>
      <c r="VUF588" s="285"/>
      <c r="VUG588" s="285"/>
      <c r="VUH588" s="285"/>
      <c r="VUI588" s="285"/>
      <c r="VUJ588" s="285"/>
      <c r="VUK588" s="285"/>
      <c r="VUL588" s="285"/>
      <c r="VUM588" s="285"/>
      <c r="VUN588" s="285"/>
      <c r="VUO588" s="285"/>
      <c r="VUP588" s="285"/>
      <c r="VUQ588" s="285"/>
      <c r="VUR588" s="285"/>
      <c r="VUS588" s="285"/>
      <c r="VUT588" s="285"/>
      <c r="VUU588" s="285"/>
      <c r="VUV588" s="285"/>
      <c r="VUW588" s="285"/>
      <c r="VUX588" s="285"/>
      <c r="VUY588" s="285"/>
      <c r="VUZ588" s="285"/>
      <c r="VVA588" s="285"/>
      <c r="VVB588" s="285"/>
      <c r="VVC588" s="285"/>
      <c r="VVD588" s="285"/>
      <c r="VVE588" s="285"/>
      <c r="VVF588" s="285"/>
      <c r="VVG588" s="285"/>
      <c r="VVH588" s="285"/>
      <c r="VVI588" s="285"/>
      <c r="VVJ588" s="285"/>
      <c r="VVK588" s="285"/>
      <c r="VVL588" s="285"/>
      <c r="VVM588" s="285"/>
      <c r="VVN588" s="285"/>
      <c r="VVO588" s="285"/>
      <c r="VVP588" s="285"/>
      <c r="VVQ588" s="285"/>
      <c r="VVR588" s="285"/>
      <c r="VVS588" s="285"/>
      <c r="VVT588" s="285"/>
      <c r="VVU588" s="285"/>
      <c r="VVV588" s="285"/>
      <c r="VVW588" s="285"/>
      <c r="VVX588" s="285"/>
      <c r="VVY588" s="285"/>
      <c r="VVZ588" s="285"/>
      <c r="VWA588" s="285"/>
      <c r="VWB588" s="285"/>
      <c r="VWC588" s="285"/>
      <c r="VWD588" s="285"/>
      <c r="VWE588" s="285"/>
      <c r="VWF588" s="285"/>
      <c r="VWG588" s="285"/>
      <c r="VWH588" s="285"/>
      <c r="VWI588" s="285"/>
      <c r="VWJ588" s="285"/>
      <c r="VWK588" s="285"/>
      <c r="VWL588" s="285"/>
      <c r="VWM588" s="285"/>
      <c r="VWN588" s="285"/>
      <c r="VWO588" s="285"/>
      <c r="VWP588" s="285"/>
      <c r="VWQ588" s="285"/>
      <c r="VWR588" s="285"/>
      <c r="VWS588" s="285"/>
      <c r="VWT588" s="285"/>
      <c r="VWU588" s="285"/>
      <c r="VWV588" s="285"/>
      <c r="VWW588" s="285"/>
      <c r="VWX588" s="285"/>
      <c r="VWY588" s="285"/>
      <c r="VWZ588" s="285"/>
      <c r="VXA588" s="285"/>
      <c r="VXB588" s="285"/>
      <c r="VXC588" s="285"/>
      <c r="VXD588" s="285"/>
      <c r="VXE588" s="285"/>
      <c r="VXF588" s="285"/>
      <c r="VXG588" s="285"/>
      <c r="VXH588" s="285"/>
      <c r="VXI588" s="285"/>
      <c r="VXJ588" s="285"/>
      <c r="VXK588" s="285"/>
      <c r="VXL588" s="285"/>
      <c r="VXM588" s="285"/>
      <c r="VXN588" s="285"/>
      <c r="VXO588" s="285"/>
      <c r="VXP588" s="285"/>
      <c r="VXQ588" s="285"/>
      <c r="VXR588" s="285"/>
      <c r="VXS588" s="285"/>
      <c r="VXT588" s="285"/>
      <c r="VXU588" s="285"/>
      <c r="VXV588" s="285"/>
      <c r="VXW588" s="285"/>
      <c r="VXX588" s="285"/>
      <c r="VXY588" s="285"/>
      <c r="VXZ588" s="285"/>
      <c r="VYA588" s="285"/>
      <c r="VYB588" s="285"/>
      <c r="VYC588" s="285"/>
      <c r="VYD588" s="285"/>
      <c r="VYE588" s="285"/>
      <c r="VYF588" s="285"/>
      <c r="VYG588" s="285"/>
      <c r="VYH588" s="285"/>
      <c r="VYI588" s="285"/>
      <c r="VYJ588" s="285"/>
      <c r="VYK588" s="285"/>
      <c r="VYL588" s="285"/>
      <c r="VYM588" s="285"/>
      <c r="VYN588" s="285"/>
      <c r="VYO588" s="285"/>
      <c r="VYP588" s="285"/>
      <c r="VYQ588" s="285"/>
      <c r="VYR588" s="285"/>
      <c r="VYS588" s="285"/>
      <c r="VYT588" s="285"/>
      <c r="VYU588" s="285"/>
      <c r="VYV588" s="285"/>
      <c r="VYW588" s="285"/>
      <c r="VYX588" s="285"/>
      <c r="VYY588" s="285"/>
      <c r="VYZ588" s="285"/>
      <c r="VZA588" s="285"/>
      <c r="VZB588" s="285"/>
      <c r="VZC588" s="285"/>
      <c r="VZD588" s="285"/>
      <c r="VZE588" s="285"/>
      <c r="VZF588" s="285"/>
      <c r="VZG588" s="285"/>
      <c r="VZH588" s="285"/>
      <c r="VZI588" s="285"/>
      <c r="VZJ588" s="285"/>
      <c r="VZK588" s="285"/>
      <c r="VZL588" s="285"/>
      <c r="VZM588" s="285"/>
      <c r="VZN588" s="285"/>
      <c r="VZO588" s="285"/>
      <c r="VZP588" s="285"/>
      <c r="VZQ588" s="285"/>
      <c r="VZR588" s="285"/>
      <c r="VZS588" s="285"/>
      <c r="VZT588" s="285"/>
      <c r="VZU588" s="285"/>
      <c r="VZV588" s="285"/>
      <c r="VZW588" s="285"/>
      <c r="VZX588" s="285"/>
      <c r="VZY588" s="285"/>
      <c r="VZZ588" s="285"/>
      <c r="WAA588" s="285"/>
      <c r="WAB588" s="285"/>
      <c r="WAC588" s="285"/>
      <c r="WAD588" s="285"/>
      <c r="WAE588" s="285"/>
      <c r="WAF588" s="285"/>
      <c r="WAG588" s="285"/>
      <c r="WAH588" s="285"/>
      <c r="WAI588" s="285"/>
      <c r="WAJ588" s="285"/>
      <c r="WAK588" s="285"/>
      <c r="WAL588" s="285"/>
      <c r="WAM588" s="285"/>
      <c r="WAN588" s="285"/>
      <c r="WAO588" s="285"/>
      <c r="WAP588" s="285"/>
      <c r="WAQ588" s="285"/>
      <c r="WAR588" s="285"/>
      <c r="WAS588" s="285"/>
      <c r="WAT588" s="285"/>
      <c r="WAU588" s="285"/>
      <c r="WAV588" s="285"/>
      <c r="WAW588" s="285"/>
      <c r="WAX588" s="285"/>
      <c r="WAY588" s="285"/>
      <c r="WAZ588" s="285"/>
      <c r="WBA588" s="285"/>
      <c r="WBB588" s="285"/>
      <c r="WBC588" s="285"/>
      <c r="WBD588" s="285"/>
      <c r="WBE588" s="285"/>
      <c r="WBF588" s="285"/>
      <c r="WBG588" s="285"/>
      <c r="WBH588" s="285"/>
      <c r="WBI588" s="285"/>
      <c r="WBJ588" s="285"/>
      <c r="WBK588" s="285"/>
      <c r="WBL588" s="285"/>
      <c r="WBM588" s="285"/>
      <c r="WBN588" s="285"/>
      <c r="WBO588" s="285"/>
      <c r="WBP588" s="285"/>
      <c r="WBQ588" s="285"/>
      <c r="WBR588" s="285"/>
      <c r="WBS588" s="285"/>
      <c r="WBT588" s="285"/>
      <c r="WBU588" s="285"/>
      <c r="WBV588" s="285"/>
      <c r="WBW588" s="285"/>
      <c r="WBX588" s="285"/>
      <c r="WBY588" s="285"/>
      <c r="WBZ588" s="285"/>
      <c r="WCA588" s="285"/>
      <c r="WCB588" s="285"/>
      <c r="WCC588" s="285"/>
      <c r="WCD588" s="285"/>
      <c r="WCE588" s="285"/>
      <c r="WCF588" s="285"/>
      <c r="WCG588" s="285"/>
      <c r="WCH588" s="285"/>
      <c r="WCI588" s="285"/>
      <c r="WCJ588" s="285"/>
      <c r="WCK588" s="285"/>
      <c r="WCL588" s="285"/>
      <c r="WCM588" s="285"/>
      <c r="WCN588" s="285"/>
      <c r="WCO588" s="285"/>
      <c r="WCP588" s="285"/>
      <c r="WCQ588" s="285"/>
      <c r="WCR588" s="285"/>
      <c r="WCS588" s="285"/>
      <c r="WCT588" s="285"/>
      <c r="WCU588" s="285"/>
      <c r="WCV588" s="285"/>
      <c r="WCW588" s="285"/>
      <c r="WCX588" s="285"/>
      <c r="WCY588" s="285"/>
      <c r="WCZ588" s="285"/>
      <c r="WDA588" s="285"/>
      <c r="WDB588" s="285"/>
      <c r="WDC588" s="285"/>
      <c r="WDD588" s="285"/>
      <c r="WDE588" s="285"/>
      <c r="WDF588" s="285"/>
      <c r="WDG588" s="285"/>
      <c r="WDH588" s="285"/>
      <c r="WDI588" s="285"/>
      <c r="WDJ588" s="285"/>
      <c r="WDK588" s="285"/>
      <c r="WDL588" s="285"/>
      <c r="WDM588" s="285"/>
      <c r="WDN588" s="285"/>
      <c r="WDO588" s="285"/>
      <c r="WDP588" s="285"/>
      <c r="WDQ588" s="285"/>
      <c r="WDR588" s="285"/>
      <c r="WDS588" s="285"/>
      <c r="WDT588" s="285"/>
      <c r="WDU588" s="285"/>
      <c r="WDV588" s="285"/>
      <c r="WDW588" s="285"/>
      <c r="WDX588" s="285"/>
      <c r="WDY588" s="285"/>
      <c r="WDZ588" s="285"/>
      <c r="WEA588" s="285"/>
      <c r="WEB588" s="285"/>
      <c r="WEC588" s="285"/>
      <c r="WED588" s="285"/>
      <c r="WEE588" s="285"/>
      <c r="WEF588" s="285"/>
      <c r="WEG588" s="285"/>
      <c r="WEH588" s="285"/>
      <c r="WEI588" s="285"/>
      <c r="WEJ588" s="285"/>
      <c r="WEK588" s="285"/>
      <c r="WEL588" s="285"/>
      <c r="WEM588" s="285"/>
      <c r="WEN588" s="285"/>
      <c r="WEO588" s="285"/>
      <c r="WEP588" s="285"/>
      <c r="WEQ588" s="285"/>
      <c r="WER588" s="285"/>
      <c r="WES588" s="285"/>
      <c r="WET588" s="285"/>
      <c r="WEU588" s="285"/>
      <c r="WEV588" s="285"/>
      <c r="WEW588" s="285"/>
      <c r="WEX588" s="285"/>
      <c r="WEY588" s="285"/>
      <c r="WEZ588" s="285"/>
      <c r="WFA588" s="285"/>
      <c r="WFB588" s="285"/>
      <c r="WFC588" s="285"/>
      <c r="WFD588" s="285"/>
      <c r="WFE588" s="285"/>
      <c r="WFF588" s="285"/>
      <c r="WFG588" s="285"/>
      <c r="WFH588" s="285"/>
      <c r="WFI588" s="285"/>
      <c r="WFJ588" s="285"/>
      <c r="WFK588" s="285"/>
      <c r="WFL588" s="285"/>
      <c r="WFM588" s="285"/>
      <c r="WFN588" s="285"/>
      <c r="WFO588" s="285"/>
      <c r="WFP588" s="285"/>
      <c r="WFQ588" s="285"/>
      <c r="WFR588" s="285"/>
      <c r="WFS588" s="285"/>
      <c r="WFT588" s="285"/>
      <c r="WFU588" s="285"/>
      <c r="WFV588" s="285"/>
      <c r="WFW588" s="285"/>
      <c r="WFX588" s="285"/>
      <c r="WFY588" s="285"/>
      <c r="WFZ588" s="285"/>
      <c r="WGA588" s="285"/>
      <c r="WGB588" s="285"/>
      <c r="WGC588" s="285"/>
      <c r="WGD588" s="285"/>
      <c r="WGE588" s="285"/>
      <c r="WGF588" s="285"/>
      <c r="WGG588" s="285"/>
      <c r="WGH588" s="285"/>
      <c r="WGI588" s="285"/>
      <c r="WGJ588" s="285"/>
      <c r="WGK588" s="285"/>
      <c r="WGL588" s="285"/>
      <c r="WGM588" s="285"/>
      <c r="WGN588" s="285"/>
      <c r="WGO588" s="285"/>
      <c r="WGP588" s="285"/>
      <c r="WGQ588" s="285"/>
      <c r="WGR588" s="285"/>
      <c r="WGS588" s="285"/>
      <c r="WGT588" s="285"/>
      <c r="WGU588" s="285"/>
      <c r="WGV588" s="285"/>
      <c r="WGW588" s="285"/>
      <c r="WGX588" s="285"/>
      <c r="WGY588" s="285"/>
      <c r="WGZ588" s="285"/>
      <c r="WHA588" s="285"/>
      <c r="WHB588" s="285"/>
      <c r="WHC588" s="285"/>
      <c r="WHD588" s="285"/>
      <c r="WHE588" s="285"/>
      <c r="WHF588" s="285"/>
      <c r="WHG588" s="285"/>
      <c r="WHH588" s="285"/>
      <c r="WHI588" s="285"/>
      <c r="WHJ588" s="285"/>
      <c r="WHK588" s="285"/>
      <c r="WHL588" s="285"/>
      <c r="WHM588" s="285"/>
      <c r="WHN588" s="285"/>
      <c r="WHO588" s="285"/>
      <c r="WHP588" s="285"/>
      <c r="WHQ588" s="285"/>
      <c r="WHR588" s="285"/>
      <c r="WHS588" s="285"/>
      <c r="WHT588" s="285"/>
      <c r="WHU588" s="285"/>
      <c r="WHV588" s="285"/>
      <c r="WHW588" s="285"/>
      <c r="WHX588" s="285"/>
      <c r="WHY588" s="285"/>
      <c r="WHZ588" s="285"/>
      <c r="WIA588" s="285"/>
      <c r="WIB588" s="285"/>
      <c r="WIC588" s="285"/>
      <c r="WID588" s="285"/>
      <c r="WIE588" s="285"/>
      <c r="WIF588" s="285"/>
      <c r="WIG588" s="285"/>
      <c r="WIH588" s="285"/>
      <c r="WII588" s="285"/>
      <c r="WIJ588" s="285"/>
      <c r="WIK588" s="285"/>
      <c r="WIL588" s="285"/>
      <c r="WIM588" s="285"/>
      <c r="WIN588" s="285"/>
      <c r="WIO588" s="285"/>
      <c r="WIP588" s="285"/>
      <c r="WIQ588" s="285"/>
      <c r="WIR588" s="285"/>
      <c r="WIS588" s="285"/>
      <c r="WIT588" s="285"/>
      <c r="WIU588" s="285"/>
      <c r="WIV588" s="285"/>
      <c r="WIW588" s="285"/>
      <c r="WIX588" s="285"/>
      <c r="WIY588" s="285"/>
      <c r="WIZ588" s="285"/>
      <c r="WJA588" s="285"/>
      <c r="WJB588" s="285"/>
      <c r="WJC588" s="285"/>
      <c r="WJD588" s="285"/>
      <c r="WJE588" s="285"/>
      <c r="WJF588" s="285"/>
      <c r="WJG588" s="285"/>
      <c r="WJH588" s="285"/>
      <c r="WJI588" s="285"/>
      <c r="WJJ588" s="285"/>
      <c r="WJK588" s="285"/>
      <c r="WJL588" s="285"/>
      <c r="WJM588" s="285"/>
      <c r="WJN588" s="285"/>
      <c r="WJO588" s="285"/>
      <c r="WJP588" s="285"/>
      <c r="WJQ588" s="285"/>
      <c r="WJR588" s="285"/>
      <c r="WJS588" s="285"/>
      <c r="WJT588" s="285"/>
      <c r="WJU588" s="285"/>
      <c r="WJV588" s="285"/>
      <c r="WJW588" s="285"/>
      <c r="WJX588" s="285"/>
      <c r="WJY588" s="285"/>
      <c r="WJZ588" s="285"/>
      <c r="WKA588" s="285"/>
      <c r="WKB588" s="285"/>
      <c r="WKC588" s="285"/>
      <c r="WKD588" s="285"/>
      <c r="WKE588" s="285"/>
      <c r="WKF588" s="285"/>
      <c r="WKG588" s="285"/>
      <c r="WKH588" s="285"/>
      <c r="WKI588" s="285"/>
      <c r="WKJ588" s="285"/>
      <c r="WKK588" s="285"/>
      <c r="WKL588" s="285"/>
      <c r="WKM588" s="285"/>
      <c r="WKN588" s="285"/>
      <c r="WKO588" s="285"/>
      <c r="WKP588" s="285"/>
      <c r="WKQ588" s="285"/>
      <c r="WKR588" s="285"/>
      <c r="WKS588" s="285"/>
      <c r="WKT588" s="285"/>
      <c r="WKU588" s="285"/>
      <c r="WKV588" s="285"/>
      <c r="WKW588" s="285"/>
      <c r="WKX588" s="285"/>
      <c r="WKY588" s="285"/>
      <c r="WKZ588" s="285"/>
      <c r="WLA588" s="285"/>
      <c r="WLB588" s="285"/>
      <c r="WLC588" s="285"/>
      <c r="WLD588" s="285"/>
      <c r="WLE588" s="285"/>
      <c r="WLF588" s="285"/>
      <c r="WLG588" s="285"/>
      <c r="WLH588" s="285"/>
      <c r="WLI588" s="285"/>
      <c r="WLJ588" s="285"/>
      <c r="WLK588" s="285"/>
      <c r="WLL588" s="285"/>
      <c r="WLM588" s="285"/>
      <c r="WLN588" s="285"/>
      <c r="WLO588" s="285"/>
      <c r="WLP588" s="285"/>
      <c r="WLQ588" s="285"/>
      <c r="WLR588" s="285"/>
      <c r="WLS588" s="285"/>
      <c r="WLT588" s="285"/>
      <c r="WLU588" s="285"/>
      <c r="WLV588" s="285"/>
      <c r="WLW588" s="285"/>
      <c r="WLX588" s="285"/>
      <c r="WLY588" s="285"/>
      <c r="WLZ588" s="285"/>
      <c r="WMA588" s="285"/>
      <c r="WMB588" s="285"/>
      <c r="WMC588" s="285"/>
      <c r="WMD588" s="285"/>
      <c r="WME588" s="285"/>
      <c r="WMF588" s="285"/>
      <c r="WMG588" s="285"/>
      <c r="WMH588" s="285"/>
      <c r="WMI588" s="285"/>
      <c r="WMJ588" s="285"/>
      <c r="WMK588" s="285"/>
      <c r="WML588" s="285"/>
      <c r="WMM588" s="285"/>
      <c r="WMN588" s="285"/>
      <c r="WMO588" s="285"/>
      <c r="WMP588" s="285"/>
      <c r="WMQ588" s="285"/>
      <c r="WMR588" s="285"/>
      <c r="WMS588" s="285"/>
      <c r="WMT588" s="285"/>
      <c r="WMU588" s="285"/>
      <c r="WMV588" s="285"/>
      <c r="WMW588" s="285"/>
      <c r="WMX588" s="285"/>
      <c r="WMY588" s="285"/>
      <c r="WMZ588" s="285"/>
      <c r="WNA588" s="285"/>
      <c r="WNB588" s="285"/>
      <c r="WNC588" s="285"/>
      <c r="WND588" s="285"/>
      <c r="WNE588" s="285"/>
      <c r="WNF588" s="285"/>
      <c r="WNG588" s="285"/>
      <c r="WNH588" s="285"/>
      <c r="WNI588" s="285"/>
      <c r="WNJ588" s="285"/>
      <c r="WNK588" s="285"/>
      <c r="WNL588" s="285"/>
      <c r="WNM588" s="285"/>
      <c r="WNN588" s="285"/>
      <c r="WNO588" s="285"/>
      <c r="WNP588" s="285"/>
      <c r="WNQ588" s="285"/>
      <c r="WNR588" s="285"/>
      <c r="WNS588" s="285"/>
      <c r="WNT588" s="285"/>
      <c r="WNU588" s="285"/>
      <c r="WNV588" s="285"/>
      <c r="WNW588" s="285"/>
      <c r="WNX588" s="285"/>
      <c r="WNY588" s="285"/>
      <c r="WNZ588" s="285"/>
      <c r="WOA588" s="285"/>
      <c r="WOB588" s="285"/>
      <c r="WOC588" s="285"/>
      <c r="WOD588" s="285"/>
      <c r="WOE588" s="285"/>
      <c r="WOF588" s="285"/>
      <c r="WOG588" s="285"/>
      <c r="WOH588" s="285"/>
      <c r="WOI588" s="285"/>
      <c r="WOJ588" s="285"/>
      <c r="WOK588" s="285"/>
      <c r="WOL588" s="285"/>
      <c r="WOM588" s="285"/>
      <c r="WON588" s="285"/>
      <c r="WOO588" s="285"/>
      <c r="WOP588" s="285"/>
      <c r="WOQ588" s="285"/>
      <c r="WOR588" s="285"/>
      <c r="WOS588" s="285"/>
      <c r="WOT588" s="285"/>
      <c r="WOU588" s="285"/>
      <c r="WOV588" s="285"/>
      <c r="WOW588" s="285"/>
      <c r="WOX588" s="285"/>
      <c r="WOY588" s="285"/>
      <c r="WOZ588" s="285"/>
      <c r="WPA588" s="285"/>
      <c r="WPB588" s="285"/>
      <c r="WPC588" s="285"/>
      <c r="WPD588" s="285"/>
      <c r="WPE588" s="285"/>
      <c r="WPF588" s="285"/>
      <c r="WPG588" s="285"/>
      <c r="WPH588" s="285"/>
      <c r="WPI588" s="285"/>
      <c r="WPJ588" s="285"/>
      <c r="WPK588" s="285"/>
      <c r="WPL588" s="285"/>
      <c r="WPM588" s="285"/>
      <c r="WPN588" s="285"/>
      <c r="WPO588" s="285"/>
      <c r="WPP588" s="285"/>
      <c r="WPQ588" s="285"/>
      <c r="WPR588" s="285"/>
      <c r="WPS588" s="285"/>
      <c r="WPT588" s="285"/>
      <c r="WPU588" s="285"/>
      <c r="WPV588" s="285"/>
      <c r="WPW588" s="285"/>
      <c r="WPX588" s="285"/>
      <c r="WPY588" s="285"/>
      <c r="WPZ588" s="285"/>
      <c r="WQA588" s="285"/>
      <c r="WQB588" s="285"/>
      <c r="WQC588" s="285"/>
      <c r="WQD588" s="285"/>
      <c r="WQE588" s="285"/>
      <c r="WQF588" s="285"/>
      <c r="WQG588" s="285"/>
      <c r="WQH588" s="285"/>
      <c r="WQI588" s="285"/>
      <c r="WQJ588" s="285"/>
      <c r="WQK588" s="285"/>
      <c r="WQL588" s="285"/>
      <c r="WQM588" s="285"/>
      <c r="WQN588" s="285"/>
      <c r="WQO588" s="285"/>
      <c r="WQP588" s="285"/>
      <c r="WQQ588" s="285"/>
      <c r="WQR588" s="285"/>
      <c r="WQS588" s="285"/>
      <c r="WQT588" s="285"/>
      <c r="WQU588" s="285"/>
      <c r="WQV588" s="285"/>
      <c r="WQW588" s="285"/>
      <c r="WQX588" s="285"/>
      <c r="WQY588" s="285"/>
      <c r="WQZ588" s="285"/>
      <c r="WRA588" s="285"/>
      <c r="WRB588" s="285"/>
      <c r="WRC588" s="285"/>
      <c r="WRD588" s="285"/>
      <c r="WRE588" s="285"/>
      <c r="WRF588" s="285"/>
      <c r="WRG588" s="285"/>
      <c r="WRH588" s="285"/>
      <c r="WRI588" s="285"/>
      <c r="WRJ588" s="285"/>
      <c r="WRK588" s="285"/>
      <c r="WRL588" s="285"/>
      <c r="WRM588" s="285"/>
      <c r="WRN588" s="285"/>
      <c r="WRO588" s="285"/>
      <c r="WRP588" s="285"/>
      <c r="WRQ588" s="285"/>
      <c r="WRR588" s="285"/>
      <c r="WRS588" s="285"/>
      <c r="WRT588" s="285"/>
      <c r="WRU588" s="285"/>
      <c r="WRV588" s="285"/>
      <c r="WRW588" s="285"/>
      <c r="WRX588" s="285"/>
      <c r="WRY588" s="285"/>
      <c r="WRZ588" s="285"/>
      <c r="WSA588" s="285"/>
      <c r="WSB588" s="285"/>
      <c r="WSC588" s="285"/>
      <c r="WSD588" s="285"/>
      <c r="WSE588" s="285"/>
      <c r="WSF588" s="285"/>
      <c r="WSG588" s="285"/>
      <c r="WSH588" s="285"/>
      <c r="WSI588" s="285"/>
      <c r="WSJ588" s="285"/>
      <c r="WSK588" s="285"/>
      <c r="WSL588" s="285"/>
      <c r="WSM588" s="285"/>
      <c r="WSN588" s="285"/>
      <c r="WSO588" s="285"/>
      <c r="WSP588" s="285"/>
      <c r="WSQ588" s="285"/>
      <c r="WSR588" s="285"/>
      <c r="WSS588" s="285"/>
      <c r="WST588" s="285"/>
      <c r="WSU588" s="285"/>
      <c r="WSV588" s="285"/>
      <c r="WSW588" s="285"/>
      <c r="WSX588" s="285"/>
      <c r="WSY588" s="285"/>
      <c r="WSZ588" s="285"/>
      <c r="WTA588" s="285"/>
      <c r="WTB588" s="285"/>
      <c r="WTC588" s="285"/>
      <c r="WTD588" s="285"/>
      <c r="WTE588" s="285"/>
      <c r="WTF588" s="285"/>
      <c r="WTG588" s="285"/>
      <c r="WTH588" s="285"/>
      <c r="WTI588" s="285"/>
      <c r="WTJ588" s="285"/>
      <c r="WTK588" s="285"/>
      <c r="WTL588" s="285"/>
      <c r="WTM588" s="285"/>
      <c r="WTN588" s="285"/>
      <c r="WTO588" s="285"/>
      <c r="WTP588" s="285"/>
      <c r="WTQ588" s="285"/>
      <c r="WTR588" s="285"/>
      <c r="WTS588" s="285"/>
      <c r="WTT588" s="285"/>
      <c r="WTU588" s="285"/>
      <c r="WTV588" s="285"/>
      <c r="WTW588" s="285"/>
      <c r="WTX588" s="285"/>
      <c r="WTY588" s="285"/>
      <c r="WTZ588" s="285"/>
      <c r="WUA588" s="285"/>
      <c r="WUB588" s="285"/>
      <c r="WUC588" s="285"/>
      <c r="WUD588" s="285"/>
      <c r="WUE588" s="285"/>
      <c r="WUF588" s="285"/>
      <c r="WUG588" s="285"/>
      <c r="WUH588" s="285"/>
      <c r="WUI588" s="285"/>
      <c r="WUJ588" s="285"/>
      <c r="WUK588" s="285"/>
      <c r="WUL588" s="285"/>
      <c r="WUM588" s="285"/>
      <c r="WUN588" s="285"/>
      <c r="WUO588" s="285"/>
      <c r="WUP588" s="285"/>
      <c r="WUQ588" s="285"/>
      <c r="WUR588" s="285"/>
      <c r="WUS588" s="285"/>
      <c r="WUT588" s="285"/>
      <c r="WUU588" s="285"/>
      <c r="WUV588" s="285"/>
      <c r="WUW588" s="285"/>
      <c r="WUX588" s="285"/>
      <c r="WUY588" s="285"/>
      <c r="WUZ588" s="285"/>
      <c r="WVA588" s="285"/>
      <c r="WVB588" s="285"/>
      <c r="WVC588" s="285"/>
      <c r="WVD588" s="285"/>
      <c r="WVE588" s="285"/>
      <c r="WVF588" s="285"/>
      <c r="WVG588" s="285"/>
      <c r="WVH588" s="285"/>
      <c r="WVI588" s="285"/>
      <c r="WVJ588" s="285"/>
      <c r="WVK588" s="285"/>
      <c r="WVL588" s="285"/>
      <c r="WVM588" s="285"/>
      <c r="WVN588" s="285"/>
      <c r="WVO588" s="285"/>
      <c r="WVP588" s="285"/>
      <c r="WVQ588" s="285"/>
      <c r="WVR588" s="285"/>
      <c r="WVS588" s="285"/>
      <c r="WVT588" s="285"/>
      <c r="WVU588" s="285"/>
      <c r="WVV588" s="285"/>
      <c r="WVW588" s="285"/>
      <c r="WVX588" s="285"/>
      <c r="WVY588" s="285"/>
      <c r="WVZ588" s="285"/>
      <c r="WWA588" s="285"/>
      <c r="WWB588" s="285"/>
      <c r="WWC588" s="285"/>
      <c r="WWD588" s="285"/>
      <c r="WWE588" s="285"/>
      <c r="WWF588" s="285"/>
      <c r="WWG588" s="285"/>
      <c r="WWH588" s="285"/>
      <c r="WWI588" s="285"/>
      <c r="WWJ588" s="285"/>
      <c r="WWK588" s="285"/>
      <c r="WWL588" s="285"/>
      <c r="WWM588" s="285"/>
      <c r="WWN588" s="285"/>
      <c r="WWO588" s="285"/>
      <c r="WWP588" s="285"/>
      <c r="WWQ588" s="285"/>
      <c r="WWR588" s="285"/>
      <c r="WWS588" s="285"/>
      <c r="WWT588" s="285"/>
      <c r="WWU588" s="285"/>
      <c r="WWV588" s="285"/>
      <c r="WWW588" s="285"/>
      <c r="WWX588" s="285"/>
      <c r="WWY588" s="285"/>
      <c r="WWZ588" s="285"/>
      <c r="WXA588" s="285"/>
      <c r="WXB588" s="285"/>
      <c r="WXC588" s="285"/>
      <c r="WXD588" s="285"/>
      <c r="WXE588" s="285"/>
      <c r="WXF588" s="285"/>
      <c r="WXG588" s="285"/>
      <c r="WXH588" s="285"/>
      <c r="WXI588" s="285"/>
      <c r="WXJ588" s="285"/>
      <c r="WXK588" s="285"/>
      <c r="WXL588" s="285"/>
      <c r="WXM588" s="285"/>
      <c r="WXN588" s="285"/>
      <c r="WXO588" s="285"/>
      <c r="WXP588" s="285"/>
      <c r="WXQ588" s="285"/>
      <c r="WXR588" s="285"/>
      <c r="WXS588" s="285"/>
      <c r="WXT588" s="285"/>
      <c r="WXU588" s="285"/>
      <c r="WXV588" s="285"/>
      <c r="WXW588" s="285"/>
      <c r="WXX588" s="285"/>
      <c r="WXY588" s="285"/>
      <c r="WXZ588" s="285"/>
      <c r="WYA588" s="285"/>
      <c r="WYB588" s="285"/>
      <c r="WYC588" s="285"/>
      <c r="WYD588" s="285"/>
      <c r="WYE588" s="285"/>
      <c r="WYF588" s="285"/>
      <c r="WYG588" s="285"/>
      <c r="WYH588" s="285"/>
      <c r="WYI588" s="285"/>
      <c r="WYJ588" s="285"/>
      <c r="WYK588" s="285"/>
      <c r="WYL588" s="285"/>
      <c r="WYM588" s="285"/>
      <c r="WYN588" s="285"/>
      <c r="WYO588" s="285"/>
      <c r="WYP588" s="285"/>
      <c r="WYQ588" s="285"/>
      <c r="WYR588" s="285"/>
      <c r="WYS588" s="285"/>
      <c r="WYT588" s="285"/>
      <c r="WYU588" s="285"/>
      <c r="WYV588" s="285"/>
      <c r="WYW588" s="285"/>
      <c r="WYX588" s="285"/>
      <c r="WYY588" s="285"/>
      <c r="WYZ588" s="285"/>
      <c r="WZA588" s="285"/>
      <c r="WZB588" s="285"/>
      <c r="WZC588" s="285"/>
      <c r="WZD588" s="285"/>
      <c r="WZE588" s="285"/>
      <c r="WZF588" s="285"/>
      <c r="WZG588" s="285"/>
      <c r="WZH588" s="285"/>
      <c r="WZI588" s="285"/>
      <c r="WZJ588" s="285"/>
      <c r="WZK588" s="285"/>
      <c r="WZL588" s="285"/>
      <c r="WZM588" s="285"/>
      <c r="WZN588" s="285"/>
      <c r="WZO588" s="285"/>
      <c r="WZP588" s="285"/>
      <c r="WZQ588" s="285"/>
      <c r="WZR588" s="285"/>
      <c r="WZS588" s="285"/>
      <c r="WZT588" s="285"/>
      <c r="WZU588" s="285"/>
      <c r="WZV588" s="285"/>
      <c r="WZW588" s="285"/>
      <c r="WZX588" s="285"/>
      <c r="WZY588" s="285"/>
      <c r="WZZ588" s="285"/>
      <c r="XAA588" s="285"/>
      <c r="XAB588" s="285"/>
      <c r="XAC588" s="285"/>
      <c r="XAD588" s="285"/>
      <c r="XAE588" s="285"/>
      <c r="XAF588" s="285"/>
      <c r="XAG588" s="285"/>
      <c r="XAH588" s="285"/>
      <c r="XAI588" s="285"/>
      <c r="XAJ588" s="285"/>
      <c r="XAK588" s="285"/>
      <c r="XAL588" s="285"/>
      <c r="XAM588" s="285"/>
      <c r="XAN588" s="285"/>
      <c r="XAO588" s="285"/>
      <c r="XAP588" s="285"/>
      <c r="XAQ588" s="285"/>
      <c r="XAR588" s="285"/>
      <c r="XAS588" s="285"/>
      <c r="XAT588" s="285"/>
      <c r="XAU588" s="285"/>
      <c r="XAV588" s="285"/>
      <c r="XAW588" s="285"/>
      <c r="XAX588" s="285"/>
      <c r="XAY588" s="285"/>
      <c r="XAZ588" s="285"/>
      <c r="XBA588" s="285"/>
      <c r="XBB588" s="285"/>
      <c r="XBC588" s="285"/>
      <c r="XBD588" s="285"/>
      <c r="XBE588" s="285"/>
      <c r="XBF588" s="285"/>
      <c r="XBG588" s="285"/>
      <c r="XBH588" s="285"/>
      <c r="XBI588" s="285"/>
      <c r="XBJ588" s="285"/>
      <c r="XBK588" s="285"/>
      <c r="XBL588" s="285"/>
      <c r="XBM588" s="285"/>
      <c r="XBN588" s="285"/>
      <c r="XBO588" s="285"/>
      <c r="XBP588" s="285"/>
      <c r="XBQ588" s="285"/>
      <c r="XBR588" s="285"/>
      <c r="XBS588" s="285"/>
      <c r="XBT588" s="285"/>
      <c r="XBU588" s="285"/>
      <c r="XBV588" s="285"/>
      <c r="XBW588" s="285"/>
      <c r="XBX588" s="285"/>
      <c r="XBY588" s="285"/>
      <c r="XBZ588" s="285"/>
      <c r="XCA588" s="285"/>
      <c r="XCB588" s="285"/>
      <c r="XCC588" s="285"/>
      <c r="XCD588" s="285"/>
      <c r="XCE588" s="285"/>
      <c r="XCF588" s="285"/>
      <c r="XCG588" s="285"/>
      <c r="XCH588" s="285"/>
      <c r="XCI588" s="285"/>
      <c r="XCJ588" s="285"/>
      <c r="XCK588" s="285"/>
      <c r="XCL588" s="285"/>
      <c r="XCM588" s="285"/>
      <c r="XCN588" s="285"/>
      <c r="XCO588" s="285"/>
      <c r="XCP588" s="285"/>
      <c r="XCQ588" s="285"/>
      <c r="XCR588" s="285"/>
      <c r="XCS588" s="285"/>
      <c r="XCT588" s="285"/>
      <c r="XCU588" s="285"/>
      <c r="XCV588" s="285"/>
      <c r="XCW588" s="285"/>
      <c r="XCX588" s="285"/>
      <c r="XCY588" s="285"/>
      <c r="XCZ588" s="285"/>
      <c r="XDA588" s="285"/>
      <c r="XDB588" s="285"/>
      <c r="XDC588" s="285"/>
      <c r="XDD588" s="285"/>
      <c r="XDE588" s="285"/>
      <c r="XDF588" s="285"/>
      <c r="XDG588" s="285"/>
      <c r="XDH588" s="285"/>
      <c r="XDI588" s="285"/>
      <c r="XDJ588" s="285"/>
      <c r="XDK588" s="285"/>
      <c r="XDL588" s="285"/>
      <c r="XDM588" s="285"/>
      <c r="XDN588" s="285"/>
      <c r="XDO588" s="285"/>
      <c r="XDP588" s="285"/>
      <c r="XDQ588" s="285"/>
      <c r="XDR588" s="285"/>
      <c r="XDS588" s="285"/>
      <c r="XDT588" s="285"/>
      <c r="XDU588" s="285"/>
      <c r="XDV588" s="285"/>
      <c r="XDW588" s="285"/>
      <c r="XDX588" s="285"/>
      <c r="XDY588" s="285"/>
      <c r="XDZ588" s="285"/>
      <c r="XEA588" s="285"/>
      <c r="XEB588" s="285"/>
      <c r="XEC588" s="285"/>
      <c r="XED588" s="285"/>
      <c r="XEE588" s="285"/>
      <c r="XEF588" s="285"/>
      <c r="XEG588" s="285"/>
      <c r="XEH588" s="285"/>
      <c r="XEI588" s="285"/>
      <c r="XEJ588" s="285"/>
      <c r="XEK588" s="285"/>
      <c r="XEL588" s="285"/>
    </row>
    <row r="589" spans="1:16366" s="296" customFormat="1" x14ac:dyDescent="0.2">
      <c r="A589" s="283" t="s">
        <v>1127</v>
      </c>
      <c r="B589" s="97" t="s">
        <v>1128</v>
      </c>
      <c r="C589" s="55">
        <v>74</v>
      </c>
      <c r="D589" s="74" t="s">
        <v>1296</v>
      </c>
      <c r="E589" s="131" t="s">
        <v>156</v>
      </c>
      <c r="F589" s="42" t="s">
        <v>162</v>
      </c>
      <c r="G589" s="117">
        <v>15</v>
      </c>
      <c r="H589" s="117">
        <v>13</v>
      </c>
      <c r="I589" s="284">
        <v>34.5</v>
      </c>
      <c r="J589" s="285"/>
      <c r="K589" s="285"/>
      <c r="L589" s="285"/>
      <c r="M589" s="285"/>
      <c r="N589" s="285"/>
      <c r="O589" s="285"/>
      <c r="P589" s="285"/>
      <c r="Q589" s="285"/>
      <c r="R589" s="285"/>
      <c r="S589" s="285"/>
      <c r="T589" s="285"/>
      <c r="U589" s="285"/>
      <c r="V589" s="285"/>
      <c r="W589" s="285"/>
      <c r="X589" s="285"/>
      <c r="Y589" s="285"/>
      <c r="Z589" s="285"/>
      <c r="AA589" s="285"/>
      <c r="AB589" s="285"/>
      <c r="AC589" s="285"/>
      <c r="AD589" s="285"/>
      <c r="AE589" s="285"/>
      <c r="AF589" s="285"/>
      <c r="AG589" s="285"/>
      <c r="AH589" s="285"/>
      <c r="AI589" s="285"/>
      <c r="AJ589" s="285"/>
      <c r="AK589" s="285"/>
      <c r="AL589" s="285"/>
      <c r="AM589" s="285"/>
      <c r="AN589" s="285"/>
      <c r="AO589" s="285"/>
      <c r="AP589" s="285"/>
      <c r="AQ589" s="285"/>
      <c r="AR589" s="285"/>
      <c r="AS589" s="285"/>
      <c r="AT589" s="285"/>
      <c r="AU589" s="285"/>
      <c r="AV589" s="285"/>
      <c r="AW589" s="285"/>
      <c r="AX589" s="285"/>
      <c r="AY589" s="285"/>
      <c r="AZ589" s="285"/>
      <c r="BA589" s="285"/>
      <c r="BB589" s="285"/>
      <c r="BC589" s="285"/>
      <c r="BD589" s="285"/>
      <c r="BE589" s="285"/>
      <c r="BF589" s="285"/>
      <c r="BG589" s="285"/>
      <c r="BH589" s="285"/>
      <c r="BI589" s="285"/>
      <c r="BJ589" s="285"/>
      <c r="BK589" s="285"/>
      <c r="BL589" s="285"/>
      <c r="BM589" s="285"/>
      <c r="BN589" s="285"/>
      <c r="BO589" s="285"/>
      <c r="BP589" s="285"/>
      <c r="BQ589" s="285"/>
      <c r="BR589" s="285"/>
      <c r="BS589" s="285"/>
      <c r="BT589" s="285"/>
      <c r="BU589" s="285"/>
      <c r="BV589" s="285"/>
      <c r="BW589" s="285"/>
      <c r="BX589" s="285"/>
      <c r="BY589" s="285"/>
      <c r="BZ589" s="285"/>
      <c r="CA589" s="285"/>
      <c r="CB589" s="285"/>
      <c r="CC589" s="285"/>
      <c r="CD589" s="285"/>
      <c r="CE589" s="285"/>
      <c r="CF589" s="285"/>
      <c r="CG589" s="285"/>
      <c r="CH589" s="285"/>
      <c r="CI589" s="285"/>
      <c r="CJ589" s="285"/>
      <c r="CK589" s="285"/>
      <c r="CL589" s="285"/>
      <c r="CM589" s="285"/>
      <c r="CN589" s="285"/>
      <c r="CO589" s="285"/>
      <c r="CP589" s="285"/>
      <c r="CQ589" s="285"/>
      <c r="CR589" s="285"/>
      <c r="CS589" s="285"/>
      <c r="CT589" s="285"/>
      <c r="CU589" s="285"/>
      <c r="CV589" s="285"/>
      <c r="CW589" s="285"/>
      <c r="CX589" s="285"/>
      <c r="CY589" s="285"/>
      <c r="CZ589" s="285"/>
      <c r="DA589" s="285"/>
      <c r="DB589" s="285"/>
      <c r="DC589" s="285"/>
      <c r="DD589" s="285"/>
      <c r="DE589" s="285"/>
      <c r="DF589" s="285"/>
      <c r="DG589" s="285"/>
      <c r="DH589" s="285"/>
      <c r="DI589" s="285"/>
      <c r="DJ589" s="285"/>
      <c r="DK589" s="285"/>
      <c r="DL589" s="285"/>
      <c r="DM589" s="285"/>
      <c r="DN589" s="285"/>
      <c r="DO589" s="285"/>
      <c r="DP589" s="285"/>
      <c r="DQ589" s="285"/>
      <c r="DR589" s="285"/>
      <c r="DS589" s="285"/>
      <c r="DT589" s="285"/>
      <c r="DU589" s="285"/>
      <c r="DV589" s="285"/>
      <c r="DW589" s="285"/>
      <c r="DX589" s="285"/>
      <c r="DY589" s="285"/>
      <c r="DZ589" s="285"/>
      <c r="EA589" s="285"/>
      <c r="EB589" s="285"/>
      <c r="EC589" s="285"/>
      <c r="ED589" s="285"/>
      <c r="EE589" s="285"/>
      <c r="EF589" s="285"/>
      <c r="EG589" s="285"/>
      <c r="EH589" s="285"/>
      <c r="EI589" s="285"/>
      <c r="EJ589" s="285"/>
      <c r="EK589" s="285"/>
      <c r="EL589" s="285"/>
      <c r="EM589" s="285"/>
      <c r="EN589" s="285"/>
      <c r="EO589" s="285"/>
      <c r="EP589" s="285"/>
      <c r="EQ589" s="285"/>
      <c r="ER589" s="285"/>
      <c r="ES589" s="285"/>
      <c r="ET589" s="285"/>
      <c r="EU589" s="285"/>
      <c r="EV589" s="285"/>
      <c r="EW589" s="285"/>
      <c r="EX589" s="285"/>
      <c r="EY589" s="285"/>
      <c r="EZ589" s="285"/>
      <c r="FA589" s="285"/>
      <c r="FB589" s="285"/>
      <c r="FC589" s="285"/>
      <c r="FD589" s="285"/>
      <c r="FE589" s="285"/>
      <c r="FF589" s="285"/>
      <c r="FG589" s="285"/>
      <c r="FH589" s="285"/>
      <c r="FI589" s="285"/>
      <c r="FJ589" s="285"/>
      <c r="FK589" s="285"/>
      <c r="FL589" s="285"/>
      <c r="FM589" s="285"/>
      <c r="FN589" s="285"/>
      <c r="FO589" s="285"/>
      <c r="FP589" s="285"/>
      <c r="FQ589" s="285"/>
      <c r="FR589" s="285"/>
      <c r="FS589" s="285"/>
      <c r="FT589" s="285"/>
      <c r="FU589" s="285"/>
      <c r="FV589" s="285"/>
      <c r="FW589" s="285"/>
      <c r="FX589" s="285"/>
      <c r="FY589" s="285"/>
      <c r="FZ589" s="285"/>
      <c r="GA589" s="285"/>
      <c r="GB589" s="285"/>
      <c r="GC589" s="285"/>
      <c r="GD589" s="285"/>
      <c r="GE589" s="285"/>
      <c r="GF589" s="285"/>
      <c r="GG589" s="285"/>
      <c r="GH589" s="285"/>
      <c r="GI589" s="285"/>
      <c r="GJ589" s="285"/>
      <c r="GK589" s="285"/>
      <c r="GL589" s="285"/>
      <c r="GM589" s="285"/>
      <c r="GN589" s="285"/>
      <c r="GO589" s="285"/>
      <c r="GP589" s="285"/>
      <c r="GQ589" s="285"/>
      <c r="GR589" s="285"/>
      <c r="GS589" s="285"/>
      <c r="GT589" s="285"/>
      <c r="GU589" s="285"/>
      <c r="GV589" s="285"/>
      <c r="GW589" s="285"/>
      <c r="GX589" s="285"/>
      <c r="GY589" s="285"/>
      <c r="GZ589" s="285"/>
      <c r="HA589" s="285"/>
      <c r="HB589" s="285"/>
      <c r="HC589" s="285"/>
      <c r="HD589" s="285"/>
      <c r="HE589" s="285"/>
      <c r="HF589" s="285"/>
      <c r="HG589" s="285"/>
      <c r="HH589" s="285"/>
      <c r="HI589" s="285"/>
      <c r="HJ589" s="285"/>
      <c r="HK589" s="285"/>
      <c r="HL589" s="285"/>
      <c r="HM589" s="285"/>
      <c r="HN589" s="285"/>
      <c r="HO589" s="285"/>
      <c r="HP589" s="285"/>
      <c r="HQ589" s="285"/>
      <c r="HR589" s="285"/>
      <c r="HS589" s="285"/>
      <c r="HT589" s="285"/>
      <c r="HU589" s="285"/>
      <c r="HV589" s="285"/>
      <c r="HW589" s="285"/>
      <c r="HX589" s="285"/>
      <c r="HY589" s="285"/>
      <c r="HZ589" s="285"/>
      <c r="IA589" s="285"/>
      <c r="IB589" s="285"/>
      <c r="IC589" s="285"/>
      <c r="ID589" s="285"/>
      <c r="IE589" s="285"/>
      <c r="IF589" s="285"/>
      <c r="IG589" s="285"/>
      <c r="IH589" s="285"/>
      <c r="II589" s="285"/>
      <c r="IJ589" s="285"/>
      <c r="IK589" s="285"/>
      <c r="IL589" s="285"/>
      <c r="IM589" s="285"/>
      <c r="IN589" s="285"/>
      <c r="IO589" s="285"/>
      <c r="IP589" s="285"/>
      <c r="IQ589" s="285"/>
      <c r="IR589" s="285"/>
      <c r="IS589" s="285"/>
      <c r="IT589" s="285"/>
      <c r="IU589" s="285"/>
      <c r="IV589" s="285"/>
      <c r="IW589" s="285"/>
      <c r="IX589" s="285"/>
      <c r="IY589" s="285"/>
      <c r="IZ589" s="285"/>
      <c r="JA589" s="285"/>
      <c r="JB589" s="285"/>
      <c r="JC589" s="285"/>
      <c r="JD589" s="285"/>
      <c r="JE589" s="285"/>
      <c r="JF589" s="285"/>
      <c r="JG589" s="285"/>
      <c r="JH589" s="285"/>
      <c r="JI589" s="285"/>
      <c r="JJ589" s="285"/>
      <c r="JK589" s="285"/>
      <c r="JL589" s="285"/>
      <c r="JM589" s="285"/>
      <c r="JN589" s="285"/>
      <c r="JO589" s="285"/>
      <c r="JP589" s="285"/>
      <c r="JQ589" s="285"/>
      <c r="JR589" s="285"/>
      <c r="JS589" s="285"/>
      <c r="JT589" s="285"/>
      <c r="JU589" s="285"/>
      <c r="JV589" s="285"/>
      <c r="JW589" s="285"/>
      <c r="JX589" s="285"/>
      <c r="JY589" s="285"/>
      <c r="JZ589" s="285"/>
      <c r="KA589" s="285"/>
      <c r="KB589" s="285"/>
      <c r="KC589" s="285"/>
      <c r="KD589" s="285"/>
      <c r="KE589" s="285"/>
      <c r="KF589" s="285"/>
      <c r="KG589" s="285"/>
      <c r="KH589" s="285"/>
      <c r="KI589" s="285"/>
      <c r="KJ589" s="285"/>
      <c r="KK589" s="285"/>
      <c r="KL589" s="285"/>
      <c r="KM589" s="285"/>
      <c r="KN589" s="285"/>
      <c r="KO589" s="285"/>
      <c r="KP589" s="285"/>
      <c r="KQ589" s="285"/>
      <c r="KR589" s="285"/>
      <c r="KS589" s="285"/>
      <c r="KT589" s="285"/>
      <c r="KU589" s="285"/>
      <c r="KV589" s="285"/>
      <c r="KW589" s="285"/>
      <c r="KX589" s="285"/>
      <c r="KY589" s="285"/>
      <c r="KZ589" s="285"/>
      <c r="LA589" s="285"/>
      <c r="LB589" s="285"/>
      <c r="LC589" s="285"/>
      <c r="LD589" s="285"/>
      <c r="LE589" s="285"/>
      <c r="LF589" s="285"/>
      <c r="LG589" s="285"/>
      <c r="LH589" s="285"/>
      <c r="LI589" s="285"/>
      <c r="LJ589" s="285"/>
      <c r="LK589" s="285"/>
      <c r="LL589" s="285"/>
      <c r="LM589" s="285"/>
      <c r="LN589" s="285"/>
      <c r="LO589" s="285"/>
      <c r="LP589" s="285"/>
      <c r="LQ589" s="285"/>
      <c r="LR589" s="285"/>
      <c r="LS589" s="285"/>
      <c r="LT589" s="285"/>
      <c r="LU589" s="285"/>
      <c r="LV589" s="285"/>
      <c r="LW589" s="285"/>
      <c r="LX589" s="285"/>
      <c r="LY589" s="285"/>
      <c r="LZ589" s="285"/>
      <c r="MA589" s="285"/>
      <c r="MB589" s="285"/>
      <c r="MC589" s="285"/>
      <c r="MD589" s="285"/>
      <c r="ME589" s="285"/>
      <c r="MF589" s="285"/>
      <c r="MG589" s="285"/>
      <c r="MH589" s="285"/>
      <c r="MI589" s="285"/>
      <c r="MJ589" s="285"/>
      <c r="MK589" s="285"/>
      <c r="ML589" s="285"/>
      <c r="MM589" s="285"/>
      <c r="MN589" s="285"/>
      <c r="MO589" s="285"/>
      <c r="MP589" s="285"/>
      <c r="MQ589" s="285"/>
      <c r="MR589" s="285"/>
      <c r="MS589" s="285"/>
      <c r="MT589" s="285"/>
      <c r="MU589" s="285"/>
      <c r="MV589" s="285"/>
      <c r="MW589" s="285"/>
      <c r="MX589" s="285"/>
      <c r="MY589" s="285"/>
      <c r="MZ589" s="285"/>
      <c r="NA589" s="285"/>
      <c r="NB589" s="285"/>
      <c r="NC589" s="285"/>
      <c r="ND589" s="285"/>
      <c r="NE589" s="285"/>
      <c r="NF589" s="285"/>
      <c r="NG589" s="285"/>
      <c r="NH589" s="285"/>
      <c r="NI589" s="285"/>
      <c r="NJ589" s="285"/>
      <c r="NK589" s="285"/>
      <c r="NL589" s="285"/>
      <c r="NM589" s="285"/>
      <c r="NN589" s="285"/>
      <c r="NO589" s="285"/>
      <c r="NP589" s="285"/>
      <c r="NQ589" s="285"/>
      <c r="NR589" s="285"/>
      <c r="NS589" s="285"/>
      <c r="NT589" s="285"/>
      <c r="NU589" s="285"/>
      <c r="NV589" s="285"/>
      <c r="NW589" s="285"/>
      <c r="NX589" s="285"/>
      <c r="NY589" s="285"/>
      <c r="NZ589" s="285"/>
      <c r="OA589" s="285"/>
      <c r="OB589" s="285"/>
      <c r="OC589" s="285"/>
      <c r="OD589" s="285"/>
      <c r="OE589" s="285"/>
      <c r="OF589" s="285"/>
      <c r="OG589" s="285"/>
      <c r="OH589" s="285"/>
      <c r="OI589" s="285"/>
      <c r="OJ589" s="285"/>
      <c r="OK589" s="285"/>
      <c r="OL589" s="285"/>
      <c r="OM589" s="285"/>
      <c r="ON589" s="285"/>
      <c r="OO589" s="285"/>
      <c r="OP589" s="285"/>
      <c r="OQ589" s="285"/>
      <c r="OR589" s="285"/>
      <c r="OS589" s="285"/>
      <c r="OT589" s="285"/>
      <c r="OU589" s="285"/>
      <c r="OV589" s="285"/>
      <c r="OW589" s="285"/>
      <c r="OX589" s="285"/>
      <c r="OY589" s="285"/>
      <c r="OZ589" s="285"/>
      <c r="PA589" s="285"/>
      <c r="PB589" s="285"/>
      <c r="PC589" s="285"/>
      <c r="PD589" s="285"/>
      <c r="PE589" s="285"/>
      <c r="PF589" s="285"/>
      <c r="PG589" s="285"/>
      <c r="PH589" s="285"/>
      <c r="PI589" s="285"/>
      <c r="PJ589" s="285"/>
      <c r="PK589" s="285"/>
      <c r="PL589" s="285"/>
      <c r="PM589" s="285"/>
      <c r="PN589" s="285"/>
      <c r="PO589" s="285"/>
      <c r="PP589" s="285"/>
      <c r="PQ589" s="285"/>
      <c r="PR589" s="285"/>
      <c r="PS589" s="285"/>
      <c r="PT589" s="285"/>
      <c r="PU589" s="285"/>
      <c r="PV589" s="285"/>
      <c r="PW589" s="285"/>
      <c r="PX589" s="285"/>
      <c r="PY589" s="285"/>
      <c r="PZ589" s="285"/>
      <c r="QA589" s="285"/>
      <c r="QB589" s="285"/>
      <c r="QC589" s="285"/>
      <c r="QD589" s="285"/>
      <c r="QE589" s="285"/>
      <c r="QF589" s="285"/>
      <c r="QG589" s="285"/>
      <c r="QH589" s="285"/>
      <c r="QI589" s="285"/>
      <c r="QJ589" s="285"/>
      <c r="QK589" s="285"/>
      <c r="QL589" s="285"/>
      <c r="QM589" s="285"/>
      <c r="QN589" s="285"/>
      <c r="QO589" s="285"/>
      <c r="QP589" s="285"/>
      <c r="QQ589" s="285"/>
      <c r="QR589" s="285"/>
      <c r="QS589" s="285"/>
      <c r="QT589" s="285"/>
      <c r="QU589" s="285"/>
      <c r="QV589" s="285"/>
      <c r="QW589" s="285"/>
      <c r="QX589" s="285"/>
      <c r="QY589" s="285"/>
      <c r="QZ589" s="285"/>
      <c r="RA589" s="285"/>
      <c r="RB589" s="285"/>
      <c r="RC589" s="285"/>
      <c r="RD589" s="285"/>
      <c r="RE589" s="285"/>
      <c r="RF589" s="285"/>
      <c r="RG589" s="285"/>
      <c r="RH589" s="285"/>
      <c r="RI589" s="285"/>
      <c r="RJ589" s="285"/>
      <c r="RK589" s="285"/>
      <c r="RL589" s="285"/>
      <c r="RM589" s="285"/>
      <c r="RN589" s="285"/>
      <c r="RO589" s="285"/>
      <c r="RP589" s="285"/>
      <c r="RQ589" s="285"/>
      <c r="RR589" s="285"/>
      <c r="RS589" s="285"/>
      <c r="RT589" s="285"/>
      <c r="RU589" s="285"/>
      <c r="RV589" s="285"/>
      <c r="RW589" s="285"/>
      <c r="RX589" s="285"/>
      <c r="RY589" s="285"/>
      <c r="RZ589" s="285"/>
      <c r="SA589" s="285"/>
      <c r="SB589" s="285"/>
      <c r="SC589" s="285"/>
      <c r="SD589" s="285"/>
      <c r="SE589" s="285"/>
      <c r="SF589" s="285"/>
      <c r="SG589" s="285"/>
      <c r="SH589" s="285"/>
      <c r="SI589" s="285"/>
      <c r="SJ589" s="285"/>
      <c r="SK589" s="285"/>
      <c r="SL589" s="285"/>
      <c r="SM589" s="285"/>
      <c r="SN589" s="285"/>
      <c r="SO589" s="285"/>
      <c r="SP589" s="285"/>
      <c r="SQ589" s="285"/>
      <c r="SR589" s="285"/>
      <c r="SS589" s="285"/>
      <c r="ST589" s="285"/>
      <c r="SU589" s="285"/>
      <c r="SV589" s="285"/>
      <c r="SW589" s="285"/>
      <c r="SX589" s="285"/>
      <c r="SY589" s="285"/>
      <c r="SZ589" s="285"/>
      <c r="TA589" s="285"/>
      <c r="TB589" s="285"/>
      <c r="TC589" s="285"/>
      <c r="TD589" s="285"/>
      <c r="TE589" s="285"/>
      <c r="TF589" s="285"/>
      <c r="TG589" s="285"/>
      <c r="TH589" s="285"/>
      <c r="TI589" s="285"/>
      <c r="TJ589" s="285"/>
      <c r="TK589" s="285"/>
      <c r="TL589" s="285"/>
      <c r="TM589" s="285"/>
      <c r="TN589" s="285"/>
      <c r="TO589" s="285"/>
      <c r="TP589" s="285"/>
      <c r="TQ589" s="285"/>
      <c r="TR589" s="285"/>
      <c r="TS589" s="285"/>
      <c r="TT589" s="285"/>
      <c r="TU589" s="285"/>
      <c r="TV589" s="285"/>
      <c r="TW589" s="285"/>
      <c r="TX589" s="285"/>
      <c r="TY589" s="285"/>
      <c r="TZ589" s="285"/>
      <c r="UA589" s="285"/>
      <c r="UB589" s="285"/>
      <c r="UC589" s="285"/>
      <c r="UD589" s="285"/>
      <c r="UE589" s="285"/>
      <c r="UF589" s="285"/>
      <c r="UG589" s="285"/>
      <c r="UH589" s="285"/>
      <c r="UI589" s="285"/>
      <c r="UJ589" s="285"/>
      <c r="UK589" s="285"/>
      <c r="UL589" s="285"/>
      <c r="UM589" s="285"/>
      <c r="UN589" s="285"/>
      <c r="UO589" s="285"/>
      <c r="UP589" s="285"/>
      <c r="UQ589" s="285"/>
      <c r="UR589" s="285"/>
      <c r="US589" s="285"/>
      <c r="UT589" s="285"/>
      <c r="UU589" s="285"/>
      <c r="UV589" s="285"/>
      <c r="UW589" s="285"/>
      <c r="UX589" s="285"/>
      <c r="UY589" s="285"/>
      <c r="UZ589" s="285"/>
      <c r="VA589" s="285"/>
      <c r="VB589" s="285"/>
      <c r="VC589" s="285"/>
      <c r="VD589" s="285"/>
      <c r="VE589" s="285"/>
      <c r="VF589" s="285"/>
      <c r="VG589" s="285"/>
      <c r="VH589" s="285"/>
      <c r="VI589" s="285"/>
      <c r="VJ589" s="285"/>
      <c r="VK589" s="285"/>
      <c r="VL589" s="285"/>
      <c r="VM589" s="285"/>
      <c r="VN589" s="285"/>
      <c r="VO589" s="285"/>
      <c r="VP589" s="285"/>
      <c r="VQ589" s="285"/>
      <c r="VR589" s="285"/>
      <c r="VS589" s="285"/>
      <c r="VT589" s="285"/>
      <c r="VU589" s="285"/>
      <c r="VV589" s="285"/>
      <c r="VW589" s="285"/>
      <c r="VX589" s="285"/>
      <c r="VY589" s="285"/>
      <c r="VZ589" s="285"/>
      <c r="WA589" s="285"/>
      <c r="WB589" s="285"/>
      <c r="WC589" s="285"/>
      <c r="WD589" s="285"/>
      <c r="WE589" s="285"/>
      <c r="WF589" s="285"/>
      <c r="WG589" s="285"/>
      <c r="WH589" s="285"/>
      <c r="WI589" s="285"/>
      <c r="WJ589" s="285"/>
      <c r="WK589" s="285"/>
      <c r="WL589" s="285"/>
      <c r="WM589" s="285"/>
      <c r="WN589" s="285"/>
      <c r="WO589" s="285"/>
      <c r="WP589" s="285"/>
      <c r="WQ589" s="285"/>
      <c r="WR589" s="285"/>
      <c r="WS589" s="285"/>
      <c r="WT589" s="285"/>
      <c r="WU589" s="285"/>
      <c r="WV589" s="285"/>
      <c r="WW589" s="285"/>
      <c r="WX589" s="285"/>
      <c r="WY589" s="285"/>
      <c r="WZ589" s="285"/>
      <c r="XA589" s="285"/>
      <c r="XB589" s="285"/>
      <c r="XC589" s="285"/>
      <c r="XD589" s="285"/>
      <c r="XE589" s="285"/>
      <c r="XF589" s="285"/>
      <c r="XG589" s="285"/>
      <c r="XH589" s="285"/>
      <c r="XI589" s="285"/>
      <c r="XJ589" s="285"/>
      <c r="XK589" s="285"/>
      <c r="XL589" s="285"/>
      <c r="XM589" s="285"/>
      <c r="XN589" s="285"/>
      <c r="XO589" s="285"/>
      <c r="XP589" s="285"/>
      <c r="XQ589" s="285"/>
      <c r="XR589" s="285"/>
      <c r="XS589" s="285"/>
      <c r="XT589" s="285"/>
      <c r="XU589" s="285"/>
      <c r="XV589" s="285"/>
      <c r="XW589" s="285"/>
      <c r="XX589" s="285"/>
      <c r="XY589" s="285"/>
      <c r="XZ589" s="285"/>
      <c r="YA589" s="285"/>
      <c r="YB589" s="285"/>
      <c r="YC589" s="285"/>
      <c r="YD589" s="285"/>
      <c r="YE589" s="285"/>
      <c r="YF589" s="285"/>
      <c r="YG589" s="285"/>
      <c r="YH589" s="285"/>
      <c r="YI589" s="285"/>
      <c r="YJ589" s="285"/>
      <c r="YK589" s="285"/>
      <c r="YL589" s="285"/>
      <c r="YM589" s="285"/>
      <c r="YN589" s="285"/>
      <c r="YO589" s="285"/>
      <c r="YP589" s="285"/>
      <c r="YQ589" s="285"/>
      <c r="YR589" s="285"/>
      <c r="YS589" s="285"/>
      <c r="YT589" s="285"/>
      <c r="YU589" s="285"/>
      <c r="YV589" s="285"/>
      <c r="YW589" s="285"/>
      <c r="YX589" s="285"/>
      <c r="YY589" s="285"/>
      <c r="YZ589" s="285"/>
      <c r="ZA589" s="285"/>
      <c r="ZB589" s="285"/>
      <c r="ZC589" s="285"/>
      <c r="ZD589" s="285"/>
      <c r="ZE589" s="285"/>
      <c r="ZF589" s="285"/>
      <c r="ZG589" s="285"/>
      <c r="ZH589" s="285"/>
      <c r="ZI589" s="285"/>
      <c r="ZJ589" s="285"/>
      <c r="ZK589" s="285"/>
      <c r="ZL589" s="285"/>
      <c r="ZM589" s="285"/>
      <c r="ZN589" s="285"/>
      <c r="ZO589" s="285"/>
      <c r="ZP589" s="285"/>
      <c r="ZQ589" s="285"/>
      <c r="ZR589" s="285"/>
      <c r="ZS589" s="285"/>
      <c r="ZT589" s="285"/>
      <c r="ZU589" s="285"/>
      <c r="ZV589" s="285"/>
      <c r="ZW589" s="285"/>
      <c r="ZX589" s="285"/>
      <c r="ZY589" s="285"/>
      <c r="ZZ589" s="285"/>
      <c r="AAA589" s="285"/>
      <c r="AAB589" s="285"/>
      <c r="AAC589" s="285"/>
      <c r="AAD589" s="285"/>
      <c r="AAE589" s="285"/>
      <c r="AAF589" s="285"/>
      <c r="AAG589" s="285"/>
      <c r="AAH589" s="285"/>
      <c r="AAI589" s="285"/>
      <c r="AAJ589" s="285"/>
      <c r="AAK589" s="285"/>
      <c r="AAL589" s="285"/>
      <c r="AAM589" s="285"/>
      <c r="AAN589" s="285"/>
      <c r="AAO589" s="285"/>
      <c r="AAP589" s="285"/>
      <c r="AAQ589" s="285"/>
      <c r="AAR589" s="285"/>
      <c r="AAS589" s="285"/>
      <c r="AAT589" s="285"/>
      <c r="AAU589" s="285"/>
      <c r="AAV589" s="285"/>
      <c r="AAW589" s="285"/>
      <c r="AAX589" s="285"/>
      <c r="AAY589" s="285"/>
      <c r="AAZ589" s="285"/>
      <c r="ABA589" s="285"/>
      <c r="ABB589" s="285"/>
      <c r="ABC589" s="285"/>
      <c r="ABD589" s="285"/>
      <c r="ABE589" s="285"/>
      <c r="ABF589" s="285"/>
      <c r="ABG589" s="285"/>
      <c r="ABH589" s="285"/>
      <c r="ABI589" s="285"/>
      <c r="ABJ589" s="285"/>
      <c r="ABK589" s="285"/>
      <c r="ABL589" s="285"/>
      <c r="ABM589" s="285"/>
      <c r="ABN589" s="285"/>
      <c r="ABO589" s="285"/>
      <c r="ABP589" s="285"/>
      <c r="ABQ589" s="285"/>
      <c r="ABR589" s="285"/>
      <c r="ABS589" s="285"/>
      <c r="ABT589" s="285"/>
      <c r="ABU589" s="285"/>
      <c r="ABV589" s="285"/>
      <c r="ABW589" s="285"/>
      <c r="ABX589" s="285"/>
      <c r="ABY589" s="285"/>
      <c r="ABZ589" s="285"/>
      <c r="ACA589" s="285"/>
      <c r="ACB589" s="285"/>
      <c r="ACC589" s="285"/>
      <c r="ACD589" s="285"/>
      <c r="ACE589" s="285"/>
      <c r="ACF589" s="285"/>
      <c r="ACG589" s="285"/>
      <c r="ACH589" s="285"/>
      <c r="ACI589" s="285"/>
      <c r="ACJ589" s="285"/>
      <c r="ACK589" s="285"/>
      <c r="ACL589" s="285"/>
      <c r="ACM589" s="285"/>
      <c r="ACN589" s="285"/>
      <c r="ACO589" s="285"/>
      <c r="ACP589" s="285"/>
      <c r="ACQ589" s="285"/>
      <c r="ACR589" s="285"/>
      <c r="ACS589" s="285"/>
      <c r="ACT589" s="285"/>
      <c r="ACU589" s="285"/>
      <c r="ACV589" s="285"/>
      <c r="ACW589" s="285"/>
      <c r="ACX589" s="285"/>
      <c r="ACY589" s="285"/>
      <c r="ACZ589" s="285"/>
      <c r="ADA589" s="285"/>
      <c r="ADB589" s="285"/>
      <c r="ADC589" s="285"/>
      <c r="ADD589" s="285"/>
      <c r="ADE589" s="285"/>
      <c r="ADF589" s="285"/>
      <c r="ADG589" s="285"/>
      <c r="ADH589" s="285"/>
      <c r="ADI589" s="285"/>
      <c r="ADJ589" s="285"/>
      <c r="ADK589" s="285"/>
      <c r="ADL589" s="285"/>
      <c r="ADM589" s="285"/>
      <c r="ADN589" s="285"/>
      <c r="ADO589" s="285"/>
      <c r="ADP589" s="285"/>
      <c r="ADQ589" s="285"/>
      <c r="ADR589" s="285"/>
      <c r="ADS589" s="285"/>
      <c r="ADT589" s="285"/>
      <c r="ADU589" s="285"/>
      <c r="ADV589" s="285"/>
      <c r="ADW589" s="285"/>
      <c r="ADX589" s="285"/>
      <c r="ADY589" s="285"/>
      <c r="ADZ589" s="285"/>
      <c r="AEA589" s="285"/>
      <c r="AEB589" s="285"/>
      <c r="AEC589" s="285"/>
      <c r="AED589" s="285"/>
      <c r="AEE589" s="285"/>
      <c r="AEF589" s="285"/>
      <c r="AEG589" s="285"/>
      <c r="AEH589" s="285"/>
      <c r="AEI589" s="285"/>
      <c r="AEJ589" s="285"/>
      <c r="AEK589" s="285"/>
      <c r="AEL589" s="285"/>
      <c r="AEM589" s="285"/>
      <c r="AEN589" s="285"/>
      <c r="AEO589" s="285"/>
      <c r="AEP589" s="285"/>
      <c r="AEQ589" s="285"/>
      <c r="AER589" s="285"/>
      <c r="AES589" s="285"/>
      <c r="AET589" s="285"/>
      <c r="AEU589" s="285"/>
      <c r="AEV589" s="285"/>
      <c r="AEW589" s="285"/>
      <c r="AEX589" s="285"/>
      <c r="AEY589" s="285"/>
      <c r="AEZ589" s="285"/>
      <c r="AFA589" s="285"/>
      <c r="AFB589" s="285"/>
      <c r="AFC589" s="285"/>
      <c r="AFD589" s="285"/>
      <c r="AFE589" s="285"/>
      <c r="AFF589" s="285"/>
      <c r="AFG589" s="285"/>
      <c r="AFH589" s="285"/>
      <c r="AFI589" s="285"/>
      <c r="AFJ589" s="285"/>
      <c r="AFK589" s="285"/>
      <c r="AFL589" s="285"/>
      <c r="AFM589" s="285"/>
      <c r="AFN589" s="285"/>
      <c r="AFO589" s="285"/>
      <c r="AFP589" s="285"/>
      <c r="AFQ589" s="285"/>
      <c r="AFR589" s="285"/>
      <c r="AFS589" s="285"/>
      <c r="AFT589" s="285"/>
      <c r="AFU589" s="285"/>
      <c r="AFV589" s="285"/>
      <c r="AFW589" s="285"/>
      <c r="AFX589" s="285"/>
      <c r="AFY589" s="285"/>
      <c r="AFZ589" s="285"/>
      <c r="AGA589" s="285"/>
      <c r="AGB589" s="285"/>
      <c r="AGC589" s="285"/>
      <c r="AGD589" s="285"/>
      <c r="AGE589" s="285"/>
      <c r="AGF589" s="285"/>
      <c r="AGG589" s="285"/>
      <c r="AGH589" s="285"/>
      <c r="AGI589" s="285"/>
      <c r="AGJ589" s="285"/>
      <c r="AGK589" s="285"/>
      <c r="AGL589" s="285"/>
      <c r="AGM589" s="285"/>
      <c r="AGN589" s="285"/>
      <c r="AGO589" s="285"/>
      <c r="AGP589" s="285"/>
      <c r="AGQ589" s="285"/>
      <c r="AGR589" s="285"/>
      <c r="AGS589" s="285"/>
      <c r="AGT589" s="285"/>
      <c r="AGU589" s="285"/>
      <c r="AGV589" s="285"/>
      <c r="AGW589" s="285"/>
      <c r="AGX589" s="285"/>
      <c r="AGY589" s="285"/>
      <c r="AGZ589" s="285"/>
      <c r="AHA589" s="285"/>
      <c r="AHB589" s="285"/>
      <c r="AHC589" s="285"/>
      <c r="AHD589" s="285"/>
      <c r="AHE589" s="285"/>
      <c r="AHF589" s="285"/>
      <c r="AHG589" s="285"/>
      <c r="AHH589" s="285"/>
      <c r="AHI589" s="285"/>
      <c r="AHJ589" s="285"/>
      <c r="AHK589" s="285"/>
      <c r="AHL589" s="285"/>
      <c r="AHM589" s="285"/>
      <c r="AHN589" s="285"/>
      <c r="AHO589" s="285"/>
      <c r="AHP589" s="285"/>
      <c r="AHQ589" s="285"/>
      <c r="AHR589" s="285"/>
      <c r="AHS589" s="285"/>
      <c r="AHT589" s="285"/>
      <c r="AHU589" s="285"/>
      <c r="AHV589" s="285"/>
      <c r="AHW589" s="285"/>
      <c r="AHX589" s="285"/>
      <c r="AHY589" s="285"/>
      <c r="AHZ589" s="285"/>
      <c r="AIA589" s="285"/>
      <c r="AIB589" s="285"/>
      <c r="AIC589" s="285"/>
      <c r="AID589" s="285"/>
      <c r="AIE589" s="285"/>
      <c r="AIF589" s="285"/>
      <c r="AIG589" s="285"/>
      <c r="AIH589" s="285"/>
      <c r="AII589" s="285"/>
      <c r="AIJ589" s="285"/>
      <c r="AIK589" s="285"/>
      <c r="AIL589" s="285"/>
      <c r="AIM589" s="285"/>
      <c r="AIN589" s="285"/>
      <c r="AIO589" s="285"/>
      <c r="AIP589" s="285"/>
      <c r="AIQ589" s="285"/>
      <c r="AIR589" s="285"/>
      <c r="AIS589" s="285"/>
      <c r="AIT589" s="285"/>
      <c r="AIU589" s="285"/>
      <c r="AIV589" s="285"/>
      <c r="AIW589" s="285"/>
      <c r="AIX589" s="285"/>
      <c r="AIY589" s="285"/>
      <c r="AIZ589" s="285"/>
      <c r="AJA589" s="285"/>
      <c r="AJB589" s="285"/>
      <c r="AJC589" s="285"/>
      <c r="AJD589" s="285"/>
      <c r="AJE589" s="285"/>
      <c r="AJF589" s="285"/>
      <c r="AJG589" s="285"/>
      <c r="AJH589" s="285"/>
      <c r="AJI589" s="285"/>
      <c r="AJJ589" s="285"/>
      <c r="AJK589" s="285"/>
      <c r="AJL589" s="285"/>
      <c r="AJM589" s="285"/>
      <c r="AJN589" s="285"/>
      <c r="AJO589" s="285"/>
      <c r="AJP589" s="285"/>
      <c r="AJQ589" s="285"/>
      <c r="AJR589" s="285"/>
      <c r="AJS589" s="285"/>
      <c r="AJT589" s="285"/>
      <c r="AJU589" s="285"/>
      <c r="AJV589" s="285"/>
      <c r="AJW589" s="285"/>
      <c r="AJX589" s="285"/>
      <c r="AJY589" s="285"/>
      <c r="AJZ589" s="285"/>
      <c r="AKA589" s="285"/>
      <c r="AKB589" s="285"/>
      <c r="AKC589" s="285"/>
      <c r="AKD589" s="285"/>
      <c r="AKE589" s="285"/>
      <c r="AKF589" s="285"/>
      <c r="AKG589" s="285"/>
      <c r="AKH589" s="285"/>
      <c r="AKI589" s="285"/>
      <c r="AKJ589" s="285"/>
      <c r="AKK589" s="285"/>
      <c r="AKL589" s="285"/>
      <c r="AKM589" s="285"/>
      <c r="AKN589" s="285"/>
      <c r="AKO589" s="285"/>
      <c r="AKP589" s="285"/>
      <c r="AKQ589" s="285"/>
      <c r="AKR589" s="285"/>
      <c r="AKS589" s="285"/>
      <c r="AKT589" s="285"/>
      <c r="AKU589" s="285"/>
      <c r="AKV589" s="285"/>
      <c r="AKW589" s="285"/>
      <c r="AKX589" s="285"/>
      <c r="AKY589" s="285"/>
      <c r="AKZ589" s="285"/>
      <c r="ALA589" s="285"/>
      <c r="ALB589" s="285"/>
      <c r="ALC589" s="285"/>
      <c r="ALD589" s="285"/>
      <c r="ALE589" s="285"/>
      <c r="ALF589" s="285"/>
      <c r="ALG589" s="285"/>
      <c r="ALH589" s="285"/>
      <c r="ALI589" s="285"/>
      <c r="ALJ589" s="285"/>
      <c r="ALK589" s="285"/>
      <c r="ALL589" s="285"/>
      <c r="ALM589" s="285"/>
      <c r="ALN589" s="285"/>
      <c r="ALO589" s="285"/>
      <c r="ALP589" s="285"/>
      <c r="ALQ589" s="285"/>
      <c r="ALR589" s="285"/>
      <c r="ALS589" s="285"/>
      <c r="ALT589" s="285"/>
      <c r="ALU589" s="285"/>
      <c r="ALV589" s="285"/>
      <c r="ALW589" s="285"/>
      <c r="ALX589" s="285"/>
      <c r="ALY589" s="285"/>
      <c r="ALZ589" s="285"/>
      <c r="AMA589" s="285"/>
      <c r="AMB589" s="285"/>
      <c r="AMC589" s="285"/>
      <c r="AMD589" s="285"/>
      <c r="AME589" s="285"/>
      <c r="AMF589" s="285"/>
      <c r="AMG589" s="285"/>
      <c r="AMH589" s="285"/>
      <c r="AMI589" s="285"/>
      <c r="AMJ589" s="285"/>
      <c r="AMK589" s="285"/>
      <c r="AML589" s="285"/>
      <c r="AMM589" s="285"/>
      <c r="AMN589" s="285"/>
      <c r="AMO589" s="285"/>
      <c r="AMP589" s="285"/>
      <c r="AMQ589" s="285"/>
      <c r="AMR589" s="285"/>
      <c r="AMS589" s="285"/>
      <c r="AMT589" s="285"/>
      <c r="AMU589" s="285"/>
      <c r="AMV589" s="285"/>
      <c r="AMW589" s="285"/>
      <c r="AMX589" s="285"/>
      <c r="AMY589" s="285"/>
      <c r="AMZ589" s="285"/>
      <c r="ANA589" s="285"/>
      <c r="ANB589" s="285"/>
      <c r="ANC589" s="285"/>
      <c r="AND589" s="285"/>
      <c r="ANE589" s="285"/>
      <c r="ANF589" s="285"/>
      <c r="ANG589" s="285"/>
      <c r="ANH589" s="285"/>
      <c r="ANI589" s="285"/>
      <c r="ANJ589" s="285"/>
      <c r="ANK589" s="285"/>
      <c r="ANL589" s="285"/>
      <c r="ANM589" s="285"/>
      <c r="ANN589" s="285"/>
      <c r="ANO589" s="285"/>
      <c r="ANP589" s="285"/>
      <c r="ANQ589" s="285"/>
      <c r="ANR589" s="285"/>
      <c r="ANS589" s="285"/>
      <c r="ANT589" s="285"/>
      <c r="ANU589" s="285"/>
      <c r="ANV589" s="285"/>
      <c r="ANW589" s="285"/>
      <c r="ANX589" s="285"/>
      <c r="ANY589" s="285"/>
      <c r="ANZ589" s="285"/>
      <c r="AOA589" s="285"/>
      <c r="AOB589" s="285"/>
      <c r="AOC589" s="285"/>
      <c r="AOD589" s="285"/>
      <c r="AOE589" s="285"/>
      <c r="AOF589" s="285"/>
      <c r="AOG589" s="285"/>
      <c r="AOH589" s="285"/>
      <c r="AOI589" s="285"/>
      <c r="AOJ589" s="285"/>
      <c r="AOK589" s="285"/>
      <c r="AOL589" s="285"/>
      <c r="AOM589" s="285"/>
      <c r="AON589" s="285"/>
      <c r="AOO589" s="285"/>
      <c r="AOP589" s="285"/>
      <c r="AOQ589" s="285"/>
      <c r="AOR589" s="285"/>
      <c r="AOS589" s="285"/>
      <c r="AOT589" s="285"/>
      <c r="AOU589" s="285"/>
      <c r="AOV589" s="285"/>
      <c r="AOW589" s="285"/>
      <c r="AOX589" s="285"/>
      <c r="AOY589" s="285"/>
      <c r="AOZ589" s="285"/>
      <c r="APA589" s="285"/>
      <c r="APB589" s="285"/>
      <c r="APC589" s="285"/>
      <c r="APD589" s="285"/>
      <c r="APE589" s="285"/>
      <c r="APF589" s="285"/>
      <c r="APG589" s="285"/>
      <c r="APH589" s="285"/>
      <c r="API589" s="285"/>
      <c r="APJ589" s="285"/>
      <c r="APK589" s="285"/>
      <c r="APL589" s="285"/>
      <c r="APM589" s="285"/>
      <c r="APN589" s="285"/>
      <c r="APO589" s="285"/>
      <c r="APP589" s="285"/>
      <c r="APQ589" s="285"/>
      <c r="APR589" s="285"/>
      <c r="APS589" s="285"/>
      <c r="APT589" s="285"/>
      <c r="APU589" s="285"/>
      <c r="APV589" s="285"/>
      <c r="APW589" s="285"/>
      <c r="APX589" s="285"/>
      <c r="APY589" s="285"/>
      <c r="APZ589" s="285"/>
      <c r="AQA589" s="285"/>
      <c r="AQB589" s="285"/>
      <c r="AQC589" s="285"/>
      <c r="AQD589" s="285"/>
      <c r="AQE589" s="285"/>
      <c r="AQF589" s="285"/>
      <c r="AQG589" s="285"/>
      <c r="AQH589" s="285"/>
      <c r="AQI589" s="285"/>
      <c r="AQJ589" s="285"/>
      <c r="AQK589" s="285"/>
      <c r="AQL589" s="285"/>
      <c r="AQM589" s="285"/>
      <c r="AQN589" s="285"/>
      <c r="AQO589" s="285"/>
      <c r="AQP589" s="285"/>
      <c r="AQQ589" s="285"/>
      <c r="AQR589" s="285"/>
      <c r="AQS589" s="285"/>
      <c r="AQT589" s="285"/>
      <c r="AQU589" s="285"/>
      <c r="AQV589" s="285"/>
      <c r="AQW589" s="285"/>
      <c r="AQX589" s="285"/>
      <c r="AQY589" s="285"/>
      <c r="AQZ589" s="285"/>
      <c r="ARA589" s="285"/>
      <c r="ARB589" s="285"/>
      <c r="ARC589" s="285"/>
      <c r="ARD589" s="285"/>
      <c r="ARE589" s="285"/>
      <c r="ARF589" s="285"/>
      <c r="ARG589" s="285"/>
      <c r="ARH589" s="285"/>
      <c r="ARI589" s="285"/>
      <c r="ARJ589" s="285"/>
      <c r="ARK589" s="285"/>
      <c r="ARL589" s="285"/>
      <c r="ARM589" s="285"/>
      <c r="ARN589" s="285"/>
      <c r="ARO589" s="285"/>
      <c r="ARP589" s="285"/>
      <c r="ARQ589" s="285"/>
      <c r="ARR589" s="285"/>
      <c r="ARS589" s="285"/>
      <c r="ART589" s="285"/>
      <c r="ARU589" s="285"/>
      <c r="ARV589" s="285"/>
      <c r="ARW589" s="285"/>
      <c r="ARX589" s="285"/>
      <c r="ARY589" s="285"/>
      <c r="ARZ589" s="285"/>
      <c r="ASA589" s="285"/>
      <c r="ASB589" s="285"/>
      <c r="ASC589" s="285"/>
      <c r="ASD589" s="285"/>
      <c r="ASE589" s="285"/>
      <c r="ASF589" s="285"/>
      <c r="ASG589" s="285"/>
      <c r="ASH589" s="285"/>
      <c r="ASI589" s="285"/>
      <c r="ASJ589" s="285"/>
      <c r="ASK589" s="285"/>
      <c r="ASL589" s="285"/>
      <c r="ASM589" s="285"/>
      <c r="ASN589" s="285"/>
      <c r="ASO589" s="285"/>
      <c r="ASP589" s="285"/>
      <c r="ASQ589" s="285"/>
      <c r="ASR589" s="285"/>
      <c r="ASS589" s="285"/>
      <c r="AST589" s="285"/>
      <c r="ASU589" s="285"/>
      <c r="ASV589" s="285"/>
      <c r="ASW589" s="285"/>
      <c r="ASX589" s="285"/>
      <c r="ASY589" s="285"/>
      <c r="ASZ589" s="285"/>
      <c r="ATA589" s="285"/>
      <c r="ATB589" s="285"/>
      <c r="ATC589" s="285"/>
      <c r="ATD589" s="285"/>
      <c r="ATE589" s="285"/>
      <c r="ATF589" s="285"/>
      <c r="ATG589" s="285"/>
      <c r="ATH589" s="285"/>
      <c r="ATI589" s="285"/>
      <c r="ATJ589" s="285"/>
      <c r="ATK589" s="285"/>
      <c r="ATL589" s="285"/>
      <c r="ATM589" s="285"/>
      <c r="ATN589" s="285"/>
      <c r="ATO589" s="285"/>
      <c r="ATP589" s="285"/>
      <c r="ATQ589" s="285"/>
      <c r="ATR589" s="285"/>
      <c r="ATS589" s="285"/>
      <c r="ATT589" s="285"/>
      <c r="ATU589" s="285"/>
      <c r="ATV589" s="285"/>
      <c r="ATW589" s="285"/>
      <c r="ATX589" s="285"/>
      <c r="ATY589" s="285"/>
      <c r="ATZ589" s="285"/>
      <c r="AUA589" s="285"/>
      <c r="AUB589" s="285"/>
      <c r="AUC589" s="285"/>
      <c r="AUD589" s="285"/>
      <c r="AUE589" s="285"/>
      <c r="AUF589" s="285"/>
      <c r="AUG589" s="285"/>
      <c r="AUH589" s="285"/>
      <c r="AUI589" s="285"/>
      <c r="AUJ589" s="285"/>
      <c r="AUK589" s="285"/>
      <c r="AUL589" s="285"/>
      <c r="AUM589" s="285"/>
      <c r="AUN589" s="285"/>
      <c r="AUO589" s="285"/>
      <c r="AUP589" s="285"/>
      <c r="AUQ589" s="285"/>
      <c r="AUR589" s="285"/>
      <c r="AUS589" s="285"/>
      <c r="AUT589" s="285"/>
      <c r="AUU589" s="285"/>
      <c r="AUV589" s="285"/>
      <c r="AUW589" s="285"/>
      <c r="AUX589" s="285"/>
      <c r="AUY589" s="285"/>
      <c r="AUZ589" s="285"/>
      <c r="AVA589" s="285"/>
      <c r="AVB589" s="285"/>
      <c r="AVC589" s="285"/>
      <c r="AVD589" s="285"/>
      <c r="AVE589" s="285"/>
      <c r="AVF589" s="285"/>
      <c r="AVG589" s="285"/>
      <c r="AVH589" s="285"/>
      <c r="AVI589" s="285"/>
      <c r="AVJ589" s="285"/>
      <c r="AVK589" s="285"/>
      <c r="AVL589" s="285"/>
      <c r="AVM589" s="285"/>
      <c r="AVN589" s="285"/>
      <c r="AVO589" s="285"/>
      <c r="AVP589" s="285"/>
      <c r="AVQ589" s="285"/>
      <c r="AVR589" s="285"/>
      <c r="AVS589" s="285"/>
      <c r="AVT589" s="285"/>
      <c r="AVU589" s="285"/>
      <c r="AVV589" s="285"/>
      <c r="AVW589" s="285"/>
      <c r="AVX589" s="285"/>
      <c r="AVY589" s="285"/>
      <c r="AVZ589" s="285"/>
      <c r="AWA589" s="285"/>
      <c r="AWB589" s="285"/>
      <c r="AWC589" s="285"/>
      <c r="AWD589" s="285"/>
      <c r="AWE589" s="285"/>
      <c r="AWF589" s="285"/>
      <c r="AWG589" s="285"/>
      <c r="AWH589" s="285"/>
      <c r="AWI589" s="285"/>
      <c r="AWJ589" s="285"/>
      <c r="AWK589" s="285"/>
      <c r="AWL589" s="285"/>
      <c r="AWM589" s="285"/>
      <c r="AWN589" s="285"/>
      <c r="AWO589" s="285"/>
      <c r="AWP589" s="285"/>
      <c r="AWQ589" s="285"/>
      <c r="AWR589" s="285"/>
      <c r="AWS589" s="285"/>
      <c r="AWT589" s="285"/>
      <c r="AWU589" s="285"/>
      <c r="AWV589" s="285"/>
      <c r="AWW589" s="285"/>
      <c r="AWX589" s="285"/>
      <c r="AWY589" s="285"/>
      <c r="AWZ589" s="285"/>
      <c r="AXA589" s="285"/>
      <c r="AXB589" s="285"/>
      <c r="AXC589" s="285"/>
      <c r="AXD589" s="285"/>
      <c r="AXE589" s="285"/>
      <c r="AXF589" s="285"/>
      <c r="AXG589" s="285"/>
      <c r="AXH589" s="285"/>
      <c r="AXI589" s="285"/>
      <c r="AXJ589" s="285"/>
      <c r="AXK589" s="285"/>
      <c r="AXL589" s="285"/>
      <c r="AXM589" s="285"/>
      <c r="AXN589" s="285"/>
      <c r="AXO589" s="285"/>
      <c r="AXP589" s="285"/>
      <c r="AXQ589" s="285"/>
      <c r="AXR589" s="285"/>
      <c r="AXS589" s="285"/>
      <c r="AXT589" s="285"/>
      <c r="AXU589" s="285"/>
      <c r="AXV589" s="285"/>
      <c r="AXW589" s="285"/>
      <c r="AXX589" s="285"/>
      <c r="AXY589" s="285"/>
      <c r="AXZ589" s="285"/>
      <c r="AYA589" s="285"/>
      <c r="AYB589" s="285"/>
      <c r="AYC589" s="285"/>
      <c r="AYD589" s="285"/>
      <c r="AYE589" s="285"/>
      <c r="AYF589" s="285"/>
      <c r="AYG589" s="285"/>
      <c r="AYH589" s="285"/>
      <c r="AYI589" s="285"/>
      <c r="AYJ589" s="285"/>
      <c r="AYK589" s="285"/>
      <c r="AYL589" s="285"/>
      <c r="AYM589" s="285"/>
      <c r="AYN589" s="285"/>
      <c r="AYO589" s="285"/>
      <c r="AYP589" s="285"/>
      <c r="AYQ589" s="285"/>
      <c r="AYR589" s="285"/>
      <c r="AYS589" s="285"/>
      <c r="AYT589" s="285"/>
      <c r="AYU589" s="285"/>
      <c r="AYV589" s="285"/>
      <c r="AYW589" s="285"/>
      <c r="AYX589" s="285"/>
      <c r="AYY589" s="285"/>
      <c r="AYZ589" s="285"/>
      <c r="AZA589" s="285"/>
      <c r="AZB589" s="285"/>
      <c r="AZC589" s="285"/>
      <c r="AZD589" s="285"/>
      <c r="AZE589" s="285"/>
      <c r="AZF589" s="285"/>
      <c r="AZG589" s="285"/>
      <c r="AZH589" s="285"/>
      <c r="AZI589" s="285"/>
      <c r="AZJ589" s="285"/>
      <c r="AZK589" s="285"/>
      <c r="AZL589" s="285"/>
      <c r="AZM589" s="285"/>
      <c r="AZN589" s="285"/>
      <c r="AZO589" s="285"/>
      <c r="AZP589" s="285"/>
      <c r="AZQ589" s="285"/>
      <c r="AZR589" s="285"/>
      <c r="AZS589" s="285"/>
      <c r="AZT589" s="285"/>
      <c r="AZU589" s="285"/>
      <c r="AZV589" s="285"/>
      <c r="AZW589" s="285"/>
      <c r="AZX589" s="285"/>
      <c r="AZY589" s="285"/>
      <c r="AZZ589" s="285"/>
      <c r="BAA589" s="285"/>
      <c r="BAB589" s="285"/>
      <c r="BAC589" s="285"/>
      <c r="BAD589" s="285"/>
      <c r="BAE589" s="285"/>
      <c r="BAF589" s="285"/>
      <c r="BAG589" s="285"/>
      <c r="BAH589" s="285"/>
      <c r="BAI589" s="285"/>
      <c r="BAJ589" s="285"/>
      <c r="BAK589" s="285"/>
      <c r="BAL589" s="285"/>
      <c r="BAM589" s="285"/>
      <c r="BAN589" s="285"/>
      <c r="BAO589" s="285"/>
      <c r="BAP589" s="285"/>
      <c r="BAQ589" s="285"/>
      <c r="BAR589" s="285"/>
      <c r="BAS589" s="285"/>
      <c r="BAT589" s="285"/>
      <c r="BAU589" s="285"/>
      <c r="BAV589" s="285"/>
      <c r="BAW589" s="285"/>
      <c r="BAX589" s="285"/>
      <c r="BAY589" s="285"/>
      <c r="BAZ589" s="285"/>
      <c r="BBA589" s="285"/>
      <c r="BBB589" s="285"/>
      <c r="BBC589" s="285"/>
      <c r="BBD589" s="285"/>
      <c r="BBE589" s="285"/>
      <c r="BBF589" s="285"/>
      <c r="BBG589" s="285"/>
      <c r="BBH589" s="285"/>
      <c r="BBI589" s="285"/>
      <c r="BBJ589" s="285"/>
      <c r="BBK589" s="285"/>
      <c r="BBL589" s="285"/>
      <c r="BBM589" s="285"/>
      <c r="BBN589" s="285"/>
      <c r="BBO589" s="285"/>
      <c r="BBP589" s="285"/>
      <c r="BBQ589" s="285"/>
      <c r="BBR589" s="285"/>
      <c r="BBS589" s="285"/>
      <c r="BBT589" s="285"/>
      <c r="BBU589" s="285"/>
      <c r="BBV589" s="285"/>
      <c r="BBW589" s="285"/>
      <c r="BBX589" s="285"/>
      <c r="BBY589" s="285"/>
      <c r="BBZ589" s="285"/>
      <c r="BCA589" s="285"/>
      <c r="BCB589" s="285"/>
      <c r="BCC589" s="285"/>
      <c r="BCD589" s="285"/>
      <c r="BCE589" s="285"/>
      <c r="BCF589" s="285"/>
      <c r="BCG589" s="285"/>
      <c r="BCH589" s="285"/>
      <c r="BCI589" s="285"/>
      <c r="BCJ589" s="285"/>
      <c r="BCK589" s="285"/>
      <c r="BCL589" s="285"/>
      <c r="BCM589" s="285"/>
      <c r="BCN589" s="285"/>
      <c r="BCO589" s="285"/>
      <c r="BCP589" s="285"/>
      <c r="BCQ589" s="285"/>
      <c r="BCR589" s="285"/>
      <c r="BCS589" s="285"/>
      <c r="BCT589" s="285"/>
      <c r="BCU589" s="285"/>
      <c r="BCV589" s="285"/>
      <c r="BCW589" s="285"/>
      <c r="BCX589" s="285"/>
      <c r="BCY589" s="285"/>
      <c r="BCZ589" s="285"/>
      <c r="BDA589" s="285"/>
      <c r="BDB589" s="285"/>
      <c r="BDC589" s="285"/>
      <c r="BDD589" s="285"/>
      <c r="BDE589" s="285"/>
      <c r="BDF589" s="285"/>
      <c r="BDG589" s="285"/>
      <c r="BDH589" s="285"/>
      <c r="BDI589" s="285"/>
      <c r="BDJ589" s="285"/>
      <c r="BDK589" s="285"/>
      <c r="BDL589" s="285"/>
      <c r="BDM589" s="285"/>
      <c r="BDN589" s="285"/>
      <c r="BDO589" s="285"/>
      <c r="BDP589" s="285"/>
      <c r="BDQ589" s="285"/>
      <c r="BDR589" s="285"/>
      <c r="BDS589" s="285"/>
      <c r="BDT589" s="285"/>
      <c r="BDU589" s="285"/>
      <c r="BDV589" s="285"/>
      <c r="BDW589" s="285"/>
      <c r="BDX589" s="285"/>
      <c r="BDY589" s="285"/>
      <c r="BDZ589" s="285"/>
      <c r="BEA589" s="285"/>
      <c r="BEB589" s="285"/>
      <c r="BEC589" s="285"/>
      <c r="BED589" s="285"/>
      <c r="BEE589" s="285"/>
      <c r="BEF589" s="285"/>
      <c r="BEG589" s="285"/>
      <c r="BEH589" s="285"/>
      <c r="BEI589" s="285"/>
      <c r="BEJ589" s="285"/>
      <c r="BEK589" s="285"/>
      <c r="BEL589" s="285"/>
      <c r="BEM589" s="285"/>
      <c r="BEN589" s="285"/>
      <c r="BEO589" s="285"/>
      <c r="BEP589" s="285"/>
      <c r="BEQ589" s="285"/>
      <c r="BER589" s="285"/>
      <c r="BES589" s="285"/>
      <c r="BET589" s="285"/>
      <c r="BEU589" s="285"/>
      <c r="BEV589" s="285"/>
      <c r="BEW589" s="285"/>
      <c r="BEX589" s="285"/>
      <c r="BEY589" s="285"/>
      <c r="BEZ589" s="285"/>
      <c r="BFA589" s="285"/>
      <c r="BFB589" s="285"/>
      <c r="BFC589" s="285"/>
      <c r="BFD589" s="285"/>
      <c r="BFE589" s="285"/>
      <c r="BFF589" s="285"/>
      <c r="BFG589" s="285"/>
      <c r="BFH589" s="285"/>
      <c r="BFI589" s="285"/>
      <c r="BFJ589" s="285"/>
      <c r="BFK589" s="285"/>
      <c r="BFL589" s="285"/>
      <c r="BFM589" s="285"/>
      <c r="BFN589" s="285"/>
      <c r="BFO589" s="285"/>
      <c r="BFP589" s="285"/>
      <c r="BFQ589" s="285"/>
      <c r="BFR589" s="285"/>
      <c r="BFS589" s="285"/>
      <c r="BFT589" s="285"/>
      <c r="BFU589" s="285"/>
      <c r="BFV589" s="285"/>
      <c r="BFW589" s="285"/>
      <c r="BFX589" s="285"/>
      <c r="BFY589" s="285"/>
      <c r="BFZ589" s="285"/>
      <c r="BGA589" s="285"/>
      <c r="BGB589" s="285"/>
      <c r="BGC589" s="285"/>
      <c r="BGD589" s="285"/>
      <c r="BGE589" s="285"/>
      <c r="BGF589" s="285"/>
      <c r="BGG589" s="285"/>
      <c r="BGH589" s="285"/>
      <c r="BGI589" s="285"/>
      <c r="BGJ589" s="285"/>
      <c r="BGK589" s="285"/>
      <c r="BGL589" s="285"/>
      <c r="BGM589" s="285"/>
      <c r="BGN589" s="285"/>
      <c r="BGO589" s="285"/>
      <c r="BGP589" s="285"/>
      <c r="BGQ589" s="285"/>
      <c r="BGR589" s="285"/>
      <c r="BGS589" s="285"/>
      <c r="BGT589" s="285"/>
      <c r="BGU589" s="285"/>
      <c r="BGV589" s="285"/>
      <c r="BGW589" s="285"/>
      <c r="BGX589" s="285"/>
      <c r="BGY589" s="285"/>
      <c r="BGZ589" s="285"/>
      <c r="BHA589" s="285"/>
      <c r="BHB589" s="285"/>
      <c r="BHC589" s="285"/>
      <c r="BHD589" s="285"/>
      <c r="BHE589" s="285"/>
      <c r="BHF589" s="285"/>
      <c r="BHG589" s="285"/>
      <c r="BHH589" s="285"/>
      <c r="BHI589" s="285"/>
      <c r="BHJ589" s="285"/>
      <c r="BHK589" s="285"/>
      <c r="BHL589" s="285"/>
      <c r="BHM589" s="285"/>
      <c r="BHN589" s="285"/>
      <c r="BHO589" s="285"/>
      <c r="BHP589" s="285"/>
      <c r="BHQ589" s="285"/>
      <c r="BHR589" s="285"/>
      <c r="BHS589" s="285"/>
      <c r="BHT589" s="285"/>
      <c r="BHU589" s="285"/>
      <c r="BHV589" s="285"/>
      <c r="BHW589" s="285"/>
      <c r="BHX589" s="285"/>
      <c r="BHY589" s="285"/>
      <c r="BHZ589" s="285"/>
      <c r="BIA589" s="285"/>
      <c r="BIB589" s="285"/>
      <c r="BIC589" s="285"/>
      <c r="BID589" s="285"/>
      <c r="BIE589" s="285"/>
      <c r="BIF589" s="285"/>
      <c r="BIG589" s="285"/>
      <c r="BIH589" s="285"/>
      <c r="BII589" s="285"/>
      <c r="BIJ589" s="285"/>
      <c r="BIK589" s="285"/>
      <c r="BIL589" s="285"/>
      <c r="BIM589" s="285"/>
      <c r="BIN589" s="285"/>
      <c r="BIO589" s="285"/>
      <c r="BIP589" s="285"/>
      <c r="BIQ589" s="285"/>
      <c r="BIR589" s="285"/>
      <c r="BIS589" s="285"/>
      <c r="BIT589" s="285"/>
      <c r="BIU589" s="285"/>
      <c r="BIV589" s="285"/>
      <c r="BIW589" s="285"/>
      <c r="BIX589" s="285"/>
      <c r="BIY589" s="285"/>
      <c r="BIZ589" s="285"/>
      <c r="BJA589" s="285"/>
      <c r="BJB589" s="285"/>
      <c r="BJC589" s="285"/>
      <c r="BJD589" s="285"/>
      <c r="BJE589" s="285"/>
      <c r="BJF589" s="285"/>
      <c r="BJG589" s="285"/>
      <c r="BJH589" s="285"/>
      <c r="BJI589" s="285"/>
      <c r="BJJ589" s="285"/>
      <c r="BJK589" s="285"/>
      <c r="BJL589" s="285"/>
      <c r="BJM589" s="285"/>
      <c r="BJN589" s="285"/>
      <c r="BJO589" s="285"/>
      <c r="BJP589" s="285"/>
      <c r="BJQ589" s="285"/>
      <c r="BJR589" s="285"/>
      <c r="BJS589" s="285"/>
      <c r="BJT589" s="285"/>
      <c r="BJU589" s="285"/>
      <c r="BJV589" s="285"/>
      <c r="BJW589" s="285"/>
      <c r="BJX589" s="285"/>
      <c r="BJY589" s="285"/>
      <c r="BJZ589" s="285"/>
      <c r="BKA589" s="285"/>
      <c r="BKB589" s="285"/>
      <c r="BKC589" s="285"/>
      <c r="BKD589" s="285"/>
      <c r="BKE589" s="285"/>
      <c r="BKF589" s="285"/>
      <c r="BKG589" s="285"/>
      <c r="BKH589" s="285"/>
      <c r="BKI589" s="285"/>
      <c r="BKJ589" s="285"/>
      <c r="BKK589" s="285"/>
      <c r="BKL589" s="285"/>
      <c r="BKM589" s="285"/>
      <c r="BKN589" s="285"/>
      <c r="BKO589" s="285"/>
      <c r="BKP589" s="285"/>
      <c r="BKQ589" s="285"/>
      <c r="BKR589" s="285"/>
      <c r="BKS589" s="285"/>
      <c r="BKT589" s="285"/>
      <c r="BKU589" s="285"/>
      <c r="BKV589" s="285"/>
      <c r="BKW589" s="285"/>
      <c r="BKX589" s="285"/>
      <c r="BKY589" s="285"/>
      <c r="BKZ589" s="285"/>
      <c r="BLA589" s="285"/>
      <c r="BLB589" s="285"/>
      <c r="BLC589" s="285"/>
      <c r="BLD589" s="285"/>
      <c r="BLE589" s="285"/>
      <c r="BLF589" s="285"/>
      <c r="BLG589" s="285"/>
      <c r="BLH589" s="285"/>
      <c r="BLI589" s="285"/>
      <c r="BLJ589" s="285"/>
      <c r="BLK589" s="285"/>
      <c r="BLL589" s="285"/>
      <c r="BLM589" s="285"/>
      <c r="BLN589" s="285"/>
      <c r="BLO589" s="285"/>
      <c r="BLP589" s="285"/>
      <c r="BLQ589" s="285"/>
      <c r="BLR589" s="285"/>
      <c r="BLS589" s="285"/>
      <c r="BLT589" s="285"/>
      <c r="BLU589" s="285"/>
      <c r="BLV589" s="285"/>
      <c r="BLW589" s="285"/>
      <c r="BLX589" s="285"/>
      <c r="BLY589" s="285"/>
      <c r="BLZ589" s="285"/>
      <c r="BMA589" s="285"/>
      <c r="BMB589" s="285"/>
      <c r="BMC589" s="285"/>
      <c r="BMD589" s="285"/>
      <c r="BME589" s="285"/>
      <c r="BMF589" s="285"/>
      <c r="BMG589" s="285"/>
      <c r="BMH589" s="285"/>
      <c r="BMI589" s="285"/>
      <c r="BMJ589" s="285"/>
      <c r="BMK589" s="285"/>
      <c r="BML589" s="285"/>
      <c r="BMM589" s="285"/>
      <c r="BMN589" s="285"/>
      <c r="BMO589" s="285"/>
      <c r="BMP589" s="285"/>
      <c r="BMQ589" s="285"/>
      <c r="BMR589" s="285"/>
      <c r="BMS589" s="285"/>
      <c r="BMT589" s="285"/>
      <c r="BMU589" s="285"/>
      <c r="BMV589" s="285"/>
      <c r="BMW589" s="285"/>
      <c r="BMX589" s="285"/>
      <c r="BMY589" s="285"/>
      <c r="BMZ589" s="285"/>
      <c r="BNA589" s="285"/>
      <c r="BNB589" s="285"/>
      <c r="BNC589" s="285"/>
      <c r="BND589" s="285"/>
      <c r="BNE589" s="285"/>
      <c r="BNF589" s="285"/>
      <c r="BNG589" s="285"/>
      <c r="BNH589" s="285"/>
      <c r="BNI589" s="285"/>
      <c r="BNJ589" s="285"/>
      <c r="BNK589" s="285"/>
      <c r="BNL589" s="285"/>
      <c r="BNM589" s="285"/>
      <c r="BNN589" s="285"/>
      <c r="BNO589" s="285"/>
      <c r="BNP589" s="285"/>
      <c r="BNQ589" s="285"/>
      <c r="BNR589" s="285"/>
      <c r="BNS589" s="285"/>
      <c r="BNT589" s="285"/>
      <c r="BNU589" s="285"/>
      <c r="BNV589" s="285"/>
      <c r="BNW589" s="285"/>
      <c r="BNX589" s="285"/>
      <c r="BNY589" s="285"/>
      <c r="BNZ589" s="285"/>
      <c r="BOA589" s="285"/>
      <c r="BOB589" s="285"/>
      <c r="BOC589" s="285"/>
      <c r="BOD589" s="285"/>
      <c r="BOE589" s="285"/>
      <c r="BOF589" s="285"/>
      <c r="BOG589" s="285"/>
      <c r="BOH589" s="285"/>
      <c r="BOI589" s="285"/>
      <c r="BOJ589" s="285"/>
      <c r="BOK589" s="285"/>
      <c r="BOL589" s="285"/>
      <c r="BOM589" s="285"/>
      <c r="BON589" s="285"/>
      <c r="BOO589" s="285"/>
      <c r="BOP589" s="285"/>
      <c r="BOQ589" s="285"/>
      <c r="BOR589" s="285"/>
      <c r="BOS589" s="285"/>
      <c r="BOT589" s="285"/>
      <c r="BOU589" s="285"/>
      <c r="BOV589" s="285"/>
      <c r="BOW589" s="285"/>
      <c r="BOX589" s="285"/>
      <c r="BOY589" s="285"/>
      <c r="BOZ589" s="285"/>
      <c r="BPA589" s="285"/>
      <c r="BPB589" s="285"/>
      <c r="BPC589" s="285"/>
      <c r="BPD589" s="285"/>
      <c r="BPE589" s="285"/>
      <c r="BPF589" s="285"/>
      <c r="BPG589" s="285"/>
      <c r="BPH589" s="285"/>
      <c r="BPI589" s="285"/>
      <c r="BPJ589" s="285"/>
      <c r="BPK589" s="285"/>
      <c r="BPL589" s="285"/>
      <c r="BPM589" s="285"/>
      <c r="BPN589" s="285"/>
      <c r="BPO589" s="285"/>
      <c r="BPP589" s="285"/>
      <c r="BPQ589" s="285"/>
      <c r="BPR589" s="285"/>
      <c r="BPS589" s="285"/>
      <c r="BPT589" s="285"/>
      <c r="BPU589" s="285"/>
      <c r="BPV589" s="285"/>
      <c r="BPW589" s="285"/>
      <c r="BPX589" s="285"/>
      <c r="BPY589" s="285"/>
      <c r="BPZ589" s="285"/>
      <c r="BQA589" s="285"/>
      <c r="BQB589" s="285"/>
      <c r="BQC589" s="285"/>
      <c r="BQD589" s="285"/>
      <c r="BQE589" s="285"/>
      <c r="BQF589" s="285"/>
      <c r="BQG589" s="285"/>
      <c r="BQH589" s="285"/>
      <c r="BQI589" s="285"/>
      <c r="BQJ589" s="285"/>
      <c r="BQK589" s="285"/>
      <c r="BQL589" s="285"/>
      <c r="BQM589" s="285"/>
      <c r="BQN589" s="285"/>
      <c r="BQO589" s="285"/>
      <c r="BQP589" s="285"/>
      <c r="BQQ589" s="285"/>
      <c r="BQR589" s="285"/>
      <c r="BQS589" s="285"/>
      <c r="BQT589" s="285"/>
      <c r="BQU589" s="285"/>
      <c r="BQV589" s="285"/>
      <c r="BQW589" s="285"/>
      <c r="BQX589" s="285"/>
      <c r="BQY589" s="285"/>
      <c r="BQZ589" s="285"/>
      <c r="BRA589" s="285"/>
      <c r="BRB589" s="285"/>
      <c r="BRC589" s="285"/>
      <c r="BRD589" s="285"/>
      <c r="BRE589" s="285"/>
      <c r="BRF589" s="285"/>
      <c r="BRG589" s="285"/>
      <c r="BRH589" s="285"/>
      <c r="BRI589" s="285"/>
      <c r="BRJ589" s="285"/>
      <c r="BRK589" s="285"/>
      <c r="BRL589" s="285"/>
      <c r="BRM589" s="285"/>
      <c r="BRN589" s="285"/>
      <c r="BRO589" s="285"/>
      <c r="BRP589" s="285"/>
      <c r="BRQ589" s="285"/>
      <c r="BRR589" s="285"/>
      <c r="BRS589" s="285"/>
      <c r="BRT589" s="285"/>
      <c r="BRU589" s="285"/>
      <c r="BRV589" s="285"/>
      <c r="BRW589" s="285"/>
      <c r="BRX589" s="285"/>
      <c r="BRY589" s="285"/>
      <c r="BRZ589" s="285"/>
      <c r="BSA589" s="285"/>
      <c r="BSB589" s="285"/>
      <c r="BSC589" s="285"/>
      <c r="BSD589" s="285"/>
      <c r="BSE589" s="285"/>
      <c r="BSF589" s="285"/>
      <c r="BSG589" s="285"/>
      <c r="BSH589" s="285"/>
      <c r="BSI589" s="285"/>
      <c r="BSJ589" s="285"/>
      <c r="BSK589" s="285"/>
      <c r="BSL589" s="285"/>
      <c r="BSM589" s="285"/>
      <c r="BSN589" s="285"/>
      <c r="BSO589" s="285"/>
      <c r="BSP589" s="285"/>
      <c r="BSQ589" s="285"/>
      <c r="BSR589" s="285"/>
      <c r="BSS589" s="285"/>
      <c r="BST589" s="285"/>
      <c r="BSU589" s="285"/>
      <c r="BSV589" s="285"/>
      <c r="BSW589" s="285"/>
      <c r="BSX589" s="285"/>
      <c r="BSY589" s="285"/>
      <c r="BSZ589" s="285"/>
      <c r="BTA589" s="285"/>
      <c r="BTB589" s="285"/>
      <c r="BTC589" s="285"/>
      <c r="BTD589" s="285"/>
      <c r="BTE589" s="285"/>
      <c r="BTF589" s="285"/>
      <c r="BTG589" s="285"/>
      <c r="BTH589" s="285"/>
      <c r="BTI589" s="285"/>
      <c r="BTJ589" s="285"/>
      <c r="BTK589" s="285"/>
      <c r="BTL589" s="285"/>
      <c r="BTM589" s="285"/>
      <c r="BTN589" s="285"/>
      <c r="BTO589" s="285"/>
      <c r="BTP589" s="285"/>
      <c r="BTQ589" s="285"/>
      <c r="BTR589" s="285"/>
      <c r="BTS589" s="285"/>
      <c r="BTT589" s="285"/>
      <c r="BTU589" s="285"/>
      <c r="BTV589" s="285"/>
      <c r="BTW589" s="285"/>
      <c r="BTX589" s="285"/>
      <c r="BTY589" s="285"/>
      <c r="BTZ589" s="285"/>
      <c r="BUA589" s="285"/>
      <c r="BUB589" s="285"/>
      <c r="BUC589" s="285"/>
      <c r="BUD589" s="285"/>
      <c r="BUE589" s="285"/>
      <c r="BUF589" s="285"/>
      <c r="BUG589" s="285"/>
      <c r="BUH589" s="285"/>
      <c r="BUI589" s="285"/>
      <c r="BUJ589" s="285"/>
      <c r="BUK589" s="285"/>
      <c r="BUL589" s="285"/>
      <c r="BUM589" s="285"/>
      <c r="BUN589" s="285"/>
      <c r="BUO589" s="285"/>
      <c r="BUP589" s="285"/>
      <c r="BUQ589" s="285"/>
      <c r="BUR589" s="285"/>
      <c r="BUS589" s="285"/>
      <c r="BUT589" s="285"/>
      <c r="BUU589" s="285"/>
      <c r="BUV589" s="285"/>
      <c r="BUW589" s="285"/>
      <c r="BUX589" s="285"/>
      <c r="BUY589" s="285"/>
      <c r="BUZ589" s="285"/>
      <c r="BVA589" s="285"/>
      <c r="BVB589" s="285"/>
      <c r="BVC589" s="285"/>
      <c r="BVD589" s="285"/>
      <c r="BVE589" s="285"/>
      <c r="BVF589" s="285"/>
      <c r="BVG589" s="285"/>
      <c r="BVH589" s="285"/>
      <c r="BVI589" s="285"/>
      <c r="BVJ589" s="285"/>
      <c r="BVK589" s="285"/>
      <c r="BVL589" s="285"/>
      <c r="BVM589" s="285"/>
      <c r="BVN589" s="285"/>
      <c r="BVO589" s="285"/>
      <c r="BVP589" s="285"/>
      <c r="BVQ589" s="285"/>
      <c r="BVR589" s="285"/>
      <c r="BVS589" s="285"/>
      <c r="BVT589" s="285"/>
      <c r="BVU589" s="285"/>
      <c r="BVV589" s="285"/>
      <c r="BVW589" s="285"/>
      <c r="BVX589" s="285"/>
      <c r="BVY589" s="285"/>
      <c r="BVZ589" s="285"/>
      <c r="BWA589" s="285"/>
      <c r="BWB589" s="285"/>
      <c r="BWC589" s="285"/>
      <c r="BWD589" s="285"/>
      <c r="BWE589" s="285"/>
      <c r="BWF589" s="285"/>
      <c r="BWG589" s="285"/>
      <c r="BWH589" s="285"/>
      <c r="BWI589" s="285"/>
      <c r="BWJ589" s="285"/>
      <c r="BWK589" s="285"/>
      <c r="BWL589" s="285"/>
      <c r="BWM589" s="285"/>
      <c r="BWN589" s="285"/>
      <c r="BWO589" s="285"/>
      <c r="BWP589" s="285"/>
      <c r="BWQ589" s="285"/>
      <c r="BWR589" s="285"/>
      <c r="BWS589" s="285"/>
      <c r="BWT589" s="285"/>
      <c r="BWU589" s="285"/>
      <c r="BWV589" s="285"/>
      <c r="BWW589" s="285"/>
      <c r="BWX589" s="285"/>
      <c r="BWY589" s="285"/>
      <c r="BWZ589" s="285"/>
      <c r="BXA589" s="285"/>
      <c r="BXB589" s="285"/>
      <c r="BXC589" s="285"/>
      <c r="BXD589" s="285"/>
      <c r="BXE589" s="285"/>
      <c r="BXF589" s="285"/>
      <c r="BXG589" s="285"/>
      <c r="BXH589" s="285"/>
      <c r="BXI589" s="285"/>
      <c r="BXJ589" s="285"/>
      <c r="BXK589" s="285"/>
      <c r="BXL589" s="285"/>
      <c r="BXM589" s="285"/>
      <c r="BXN589" s="285"/>
      <c r="BXO589" s="285"/>
      <c r="BXP589" s="285"/>
      <c r="BXQ589" s="285"/>
      <c r="BXR589" s="285"/>
      <c r="BXS589" s="285"/>
      <c r="BXT589" s="285"/>
      <c r="BXU589" s="285"/>
      <c r="BXV589" s="285"/>
      <c r="BXW589" s="285"/>
      <c r="BXX589" s="285"/>
      <c r="BXY589" s="285"/>
      <c r="BXZ589" s="285"/>
      <c r="BYA589" s="285"/>
      <c r="BYB589" s="285"/>
      <c r="BYC589" s="285"/>
      <c r="BYD589" s="285"/>
      <c r="BYE589" s="285"/>
      <c r="BYF589" s="285"/>
      <c r="BYG589" s="285"/>
      <c r="BYH589" s="285"/>
      <c r="BYI589" s="285"/>
      <c r="BYJ589" s="285"/>
      <c r="BYK589" s="285"/>
      <c r="BYL589" s="285"/>
      <c r="BYM589" s="285"/>
      <c r="BYN589" s="285"/>
      <c r="BYO589" s="285"/>
      <c r="BYP589" s="285"/>
      <c r="BYQ589" s="285"/>
      <c r="BYR589" s="285"/>
      <c r="BYS589" s="285"/>
      <c r="BYT589" s="285"/>
      <c r="BYU589" s="285"/>
      <c r="BYV589" s="285"/>
      <c r="BYW589" s="285"/>
      <c r="BYX589" s="285"/>
      <c r="BYY589" s="285"/>
      <c r="BYZ589" s="285"/>
      <c r="BZA589" s="285"/>
      <c r="BZB589" s="285"/>
      <c r="BZC589" s="285"/>
      <c r="BZD589" s="285"/>
      <c r="BZE589" s="285"/>
      <c r="BZF589" s="285"/>
      <c r="BZG589" s="285"/>
      <c r="BZH589" s="285"/>
      <c r="BZI589" s="285"/>
      <c r="BZJ589" s="285"/>
      <c r="BZK589" s="285"/>
      <c r="BZL589" s="285"/>
      <c r="BZM589" s="285"/>
      <c r="BZN589" s="285"/>
      <c r="BZO589" s="285"/>
      <c r="BZP589" s="285"/>
      <c r="BZQ589" s="285"/>
      <c r="BZR589" s="285"/>
      <c r="BZS589" s="285"/>
      <c r="BZT589" s="285"/>
      <c r="BZU589" s="285"/>
      <c r="BZV589" s="285"/>
      <c r="BZW589" s="285"/>
      <c r="BZX589" s="285"/>
      <c r="BZY589" s="285"/>
      <c r="BZZ589" s="285"/>
      <c r="CAA589" s="285"/>
      <c r="CAB589" s="285"/>
      <c r="CAC589" s="285"/>
      <c r="CAD589" s="285"/>
      <c r="CAE589" s="285"/>
      <c r="CAF589" s="285"/>
      <c r="CAG589" s="285"/>
      <c r="CAH589" s="285"/>
      <c r="CAI589" s="285"/>
      <c r="CAJ589" s="285"/>
      <c r="CAK589" s="285"/>
      <c r="CAL589" s="285"/>
      <c r="CAM589" s="285"/>
      <c r="CAN589" s="285"/>
      <c r="CAO589" s="285"/>
      <c r="CAP589" s="285"/>
      <c r="CAQ589" s="285"/>
      <c r="CAR589" s="285"/>
      <c r="CAS589" s="285"/>
      <c r="CAT589" s="285"/>
      <c r="CAU589" s="285"/>
      <c r="CAV589" s="285"/>
      <c r="CAW589" s="285"/>
      <c r="CAX589" s="285"/>
      <c r="CAY589" s="285"/>
      <c r="CAZ589" s="285"/>
      <c r="CBA589" s="285"/>
      <c r="CBB589" s="285"/>
      <c r="CBC589" s="285"/>
      <c r="CBD589" s="285"/>
      <c r="CBE589" s="285"/>
      <c r="CBF589" s="285"/>
      <c r="CBG589" s="285"/>
      <c r="CBH589" s="285"/>
      <c r="CBI589" s="285"/>
      <c r="CBJ589" s="285"/>
      <c r="CBK589" s="285"/>
      <c r="CBL589" s="285"/>
      <c r="CBM589" s="285"/>
      <c r="CBN589" s="285"/>
      <c r="CBO589" s="285"/>
      <c r="CBP589" s="285"/>
      <c r="CBQ589" s="285"/>
      <c r="CBR589" s="285"/>
      <c r="CBS589" s="285"/>
      <c r="CBT589" s="285"/>
      <c r="CBU589" s="285"/>
      <c r="CBV589" s="285"/>
      <c r="CBW589" s="285"/>
      <c r="CBX589" s="285"/>
      <c r="CBY589" s="285"/>
      <c r="CBZ589" s="285"/>
      <c r="CCA589" s="285"/>
      <c r="CCB589" s="285"/>
      <c r="CCC589" s="285"/>
      <c r="CCD589" s="285"/>
      <c r="CCE589" s="285"/>
      <c r="CCF589" s="285"/>
      <c r="CCG589" s="285"/>
      <c r="CCH589" s="285"/>
      <c r="CCI589" s="285"/>
      <c r="CCJ589" s="285"/>
      <c r="CCK589" s="285"/>
      <c r="CCL589" s="285"/>
      <c r="CCM589" s="285"/>
      <c r="CCN589" s="285"/>
      <c r="CCO589" s="285"/>
      <c r="CCP589" s="285"/>
      <c r="CCQ589" s="285"/>
      <c r="CCR589" s="285"/>
      <c r="CCS589" s="285"/>
      <c r="CCT589" s="285"/>
      <c r="CCU589" s="285"/>
      <c r="CCV589" s="285"/>
      <c r="CCW589" s="285"/>
      <c r="CCX589" s="285"/>
      <c r="CCY589" s="285"/>
      <c r="CCZ589" s="285"/>
      <c r="CDA589" s="285"/>
      <c r="CDB589" s="285"/>
      <c r="CDC589" s="285"/>
      <c r="CDD589" s="285"/>
      <c r="CDE589" s="285"/>
      <c r="CDF589" s="285"/>
      <c r="CDG589" s="285"/>
      <c r="CDH589" s="285"/>
      <c r="CDI589" s="285"/>
      <c r="CDJ589" s="285"/>
      <c r="CDK589" s="285"/>
      <c r="CDL589" s="285"/>
      <c r="CDM589" s="285"/>
      <c r="CDN589" s="285"/>
      <c r="CDO589" s="285"/>
      <c r="CDP589" s="285"/>
      <c r="CDQ589" s="285"/>
      <c r="CDR589" s="285"/>
      <c r="CDS589" s="285"/>
      <c r="CDT589" s="285"/>
      <c r="CDU589" s="285"/>
      <c r="CDV589" s="285"/>
      <c r="CDW589" s="285"/>
      <c r="CDX589" s="285"/>
      <c r="CDY589" s="285"/>
      <c r="CDZ589" s="285"/>
      <c r="CEA589" s="285"/>
      <c r="CEB589" s="285"/>
      <c r="CEC589" s="285"/>
      <c r="CED589" s="285"/>
      <c r="CEE589" s="285"/>
      <c r="CEF589" s="285"/>
      <c r="CEG589" s="285"/>
      <c r="CEH589" s="285"/>
      <c r="CEI589" s="285"/>
      <c r="CEJ589" s="285"/>
      <c r="CEK589" s="285"/>
      <c r="CEL589" s="285"/>
      <c r="CEM589" s="285"/>
      <c r="CEN589" s="285"/>
      <c r="CEO589" s="285"/>
      <c r="CEP589" s="285"/>
      <c r="CEQ589" s="285"/>
      <c r="CER589" s="285"/>
      <c r="CES589" s="285"/>
      <c r="CET589" s="285"/>
      <c r="CEU589" s="285"/>
      <c r="CEV589" s="285"/>
      <c r="CEW589" s="285"/>
      <c r="CEX589" s="285"/>
      <c r="CEY589" s="285"/>
      <c r="CEZ589" s="285"/>
      <c r="CFA589" s="285"/>
      <c r="CFB589" s="285"/>
      <c r="CFC589" s="285"/>
      <c r="CFD589" s="285"/>
      <c r="CFE589" s="285"/>
      <c r="CFF589" s="285"/>
      <c r="CFG589" s="285"/>
      <c r="CFH589" s="285"/>
      <c r="CFI589" s="285"/>
      <c r="CFJ589" s="285"/>
      <c r="CFK589" s="285"/>
      <c r="CFL589" s="285"/>
      <c r="CFM589" s="285"/>
      <c r="CFN589" s="285"/>
      <c r="CFO589" s="285"/>
      <c r="CFP589" s="285"/>
      <c r="CFQ589" s="285"/>
      <c r="CFR589" s="285"/>
      <c r="CFS589" s="285"/>
      <c r="CFT589" s="285"/>
      <c r="CFU589" s="285"/>
      <c r="CFV589" s="285"/>
      <c r="CFW589" s="285"/>
      <c r="CFX589" s="285"/>
      <c r="CFY589" s="285"/>
      <c r="CFZ589" s="285"/>
      <c r="CGA589" s="285"/>
      <c r="CGB589" s="285"/>
      <c r="CGC589" s="285"/>
      <c r="CGD589" s="285"/>
      <c r="CGE589" s="285"/>
      <c r="CGF589" s="285"/>
      <c r="CGG589" s="285"/>
      <c r="CGH589" s="285"/>
      <c r="CGI589" s="285"/>
      <c r="CGJ589" s="285"/>
      <c r="CGK589" s="285"/>
      <c r="CGL589" s="285"/>
      <c r="CGM589" s="285"/>
      <c r="CGN589" s="285"/>
      <c r="CGO589" s="285"/>
      <c r="CGP589" s="285"/>
      <c r="CGQ589" s="285"/>
      <c r="CGR589" s="285"/>
      <c r="CGS589" s="285"/>
      <c r="CGT589" s="285"/>
      <c r="CGU589" s="285"/>
      <c r="CGV589" s="285"/>
      <c r="CGW589" s="285"/>
      <c r="CGX589" s="285"/>
      <c r="CGY589" s="285"/>
      <c r="CGZ589" s="285"/>
      <c r="CHA589" s="285"/>
      <c r="CHB589" s="285"/>
      <c r="CHC589" s="285"/>
      <c r="CHD589" s="285"/>
      <c r="CHE589" s="285"/>
      <c r="CHF589" s="285"/>
      <c r="CHG589" s="285"/>
      <c r="CHH589" s="285"/>
      <c r="CHI589" s="285"/>
      <c r="CHJ589" s="285"/>
      <c r="CHK589" s="285"/>
      <c r="CHL589" s="285"/>
      <c r="CHM589" s="285"/>
      <c r="CHN589" s="285"/>
      <c r="CHO589" s="285"/>
      <c r="CHP589" s="285"/>
      <c r="CHQ589" s="285"/>
      <c r="CHR589" s="285"/>
      <c r="CHS589" s="285"/>
      <c r="CHT589" s="285"/>
      <c r="CHU589" s="285"/>
      <c r="CHV589" s="285"/>
      <c r="CHW589" s="285"/>
      <c r="CHX589" s="285"/>
      <c r="CHY589" s="285"/>
      <c r="CHZ589" s="285"/>
      <c r="CIA589" s="285"/>
      <c r="CIB589" s="285"/>
      <c r="CIC589" s="285"/>
      <c r="CID589" s="285"/>
      <c r="CIE589" s="285"/>
      <c r="CIF589" s="285"/>
      <c r="CIG589" s="285"/>
      <c r="CIH589" s="285"/>
      <c r="CII589" s="285"/>
      <c r="CIJ589" s="285"/>
      <c r="CIK589" s="285"/>
      <c r="CIL589" s="285"/>
      <c r="CIM589" s="285"/>
      <c r="CIN589" s="285"/>
      <c r="CIO589" s="285"/>
      <c r="CIP589" s="285"/>
      <c r="CIQ589" s="285"/>
      <c r="CIR589" s="285"/>
      <c r="CIS589" s="285"/>
      <c r="CIT589" s="285"/>
      <c r="CIU589" s="285"/>
      <c r="CIV589" s="285"/>
      <c r="CIW589" s="285"/>
      <c r="CIX589" s="285"/>
      <c r="CIY589" s="285"/>
      <c r="CIZ589" s="285"/>
      <c r="CJA589" s="285"/>
      <c r="CJB589" s="285"/>
      <c r="CJC589" s="285"/>
      <c r="CJD589" s="285"/>
      <c r="CJE589" s="285"/>
      <c r="CJF589" s="285"/>
      <c r="CJG589" s="285"/>
      <c r="CJH589" s="285"/>
      <c r="CJI589" s="285"/>
      <c r="CJJ589" s="285"/>
      <c r="CJK589" s="285"/>
      <c r="CJL589" s="285"/>
      <c r="CJM589" s="285"/>
      <c r="CJN589" s="285"/>
      <c r="CJO589" s="285"/>
      <c r="CJP589" s="285"/>
      <c r="CJQ589" s="285"/>
      <c r="CJR589" s="285"/>
      <c r="CJS589" s="285"/>
      <c r="CJT589" s="285"/>
      <c r="CJU589" s="285"/>
      <c r="CJV589" s="285"/>
      <c r="CJW589" s="285"/>
      <c r="CJX589" s="285"/>
      <c r="CJY589" s="285"/>
      <c r="CJZ589" s="285"/>
      <c r="CKA589" s="285"/>
      <c r="CKB589" s="285"/>
      <c r="CKC589" s="285"/>
      <c r="CKD589" s="285"/>
      <c r="CKE589" s="285"/>
      <c r="CKF589" s="285"/>
      <c r="CKG589" s="285"/>
      <c r="CKH589" s="285"/>
      <c r="CKI589" s="285"/>
      <c r="CKJ589" s="285"/>
      <c r="CKK589" s="285"/>
      <c r="CKL589" s="285"/>
      <c r="CKM589" s="285"/>
      <c r="CKN589" s="285"/>
      <c r="CKO589" s="285"/>
      <c r="CKP589" s="285"/>
      <c r="CKQ589" s="285"/>
      <c r="CKR589" s="285"/>
      <c r="CKS589" s="285"/>
      <c r="CKT589" s="285"/>
      <c r="CKU589" s="285"/>
      <c r="CKV589" s="285"/>
      <c r="CKW589" s="285"/>
      <c r="CKX589" s="285"/>
      <c r="CKY589" s="285"/>
      <c r="CKZ589" s="285"/>
      <c r="CLA589" s="285"/>
      <c r="CLB589" s="285"/>
      <c r="CLC589" s="285"/>
      <c r="CLD589" s="285"/>
      <c r="CLE589" s="285"/>
      <c r="CLF589" s="285"/>
      <c r="CLG589" s="285"/>
      <c r="CLH589" s="285"/>
      <c r="CLI589" s="285"/>
      <c r="CLJ589" s="285"/>
      <c r="CLK589" s="285"/>
      <c r="CLL589" s="285"/>
      <c r="CLM589" s="285"/>
      <c r="CLN589" s="285"/>
      <c r="CLO589" s="285"/>
      <c r="CLP589" s="285"/>
      <c r="CLQ589" s="285"/>
      <c r="CLR589" s="285"/>
      <c r="CLS589" s="285"/>
      <c r="CLT589" s="285"/>
      <c r="CLU589" s="285"/>
      <c r="CLV589" s="285"/>
      <c r="CLW589" s="285"/>
      <c r="CLX589" s="285"/>
      <c r="CLY589" s="285"/>
      <c r="CLZ589" s="285"/>
      <c r="CMA589" s="285"/>
      <c r="CMB589" s="285"/>
      <c r="CMC589" s="285"/>
      <c r="CMD589" s="285"/>
      <c r="CME589" s="285"/>
      <c r="CMF589" s="285"/>
      <c r="CMG589" s="285"/>
      <c r="CMH589" s="285"/>
      <c r="CMI589" s="285"/>
      <c r="CMJ589" s="285"/>
      <c r="CMK589" s="285"/>
      <c r="CML589" s="285"/>
      <c r="CMM589" s="285"/>
      <c r="CMN589" s="285"/>
      <c r="CMO589" s="285"/>
      <c r="CMP589" s="285"/>
      <c r="CMQ589" s="285"/>
      <c r="CMR589" s="285"/>
      <c r="CMS589" s="285"/>
      <c r="CMT589" s="285"/>
      <c r="CMU589" s="285"/>
      <c r="CMV589" s="285"/>
      <c r="CMW589" s="285"/>
      <c r="CMX589" s="285"/>
      <c r="CMY589" s="285"/>
      <c r="CMZ589" s="285"/>
      <c r="CNA589" s="285"/>
      <c r="CNB589" s="285"/>
      <c r="CNC589" s="285"/>
      <c r="CND589" s="285"/>
      <c r="CNE589" s="285"/>
      <c r="CNF589" s="285"/>
      <c r="CNG589" s="285"/>
      <c r="CNH589" s="285"/>
      <c r="CNI589" s="285"/>
      <c r="CNJ589" s="285"/>
      <c r="CNK589" s="285"/>
      <c r="CNL589" s="285"/>
      <c r="CNM589" s="285"/>
      <c r="CNN589" s="285"/>
      <c r="CNO589" s="285"/>
      <c r="CNP589" s="285"/>
      <c r="CNQ589" s="285"/>
      <c r="CNR589" s="285"/>
      <c r="CNS589" s="285"/>
      <c r="CNT589" s="285"/>
      <c r="CNU589" s="285"/>
      <c r="CNV589" s="285"/>
      <c r="CNW589" s="285"/>
      <c r="CNX589" s="285"/>
      <c r="CNY589" s="285"/>
      <c r="CNZ589" s="285"/>
      <c r="COA589" s="285"/>
      <c r="COB589" s="285"/>
      <c r="COC589" s="285"/>
      <c r="COD589" s="285"/>
      <c r="COE589" s="285"/>
      <c r="COF589" s="285"/>
      <c r="COG589" s="285"/>
      <c r="COH589" s="285"/>
      <c r="COI589" s="285"/>
      <c r="COJ589" s="285"/>
      <c r="COK589" s="285"/>
      <c r="COL589" s="285"/>
      <c r="COM589" s="285"/>
      <c r="CON589" s="285"/>
      <c r="COO589" s="285"/>
      <c r="COP589" s="285"/>
      <c r="COQ589" s="285"/>
      <c r="COR589" s="285"/>
      <c r="COS589" s="285"/>
      <c r="COT589" s="285"/>
      <c r="COU589" s="285"/>
      <c r="COV589" s="285"/>
      <c r="COW589" s="285"/>
      <c r="COX589" s="285"/>
      <c r="COY589" s="285"/>
      <c r="COZ589" s="285"/>
      <c r="CPA589" s="285"/>
      <c r="CPB589" s="285"/>
      <c r="CPC589" s="285"/>
      <c r="CPD589" s="285"/>
      <c r="CPE589" s="285"/>
      <c r="CPF589" s="285"/>
      <c r="CPG589" s="285"/>
      <c r="CPH589" s="285"/>
      <c r="CPI589" s="285"/>
      <c r="CPJ589" s="285"/>
      <c r="CPK589" s="285"/>
      <c r="CPL589" s="285"/>
      <c r="CPM589" s="285"/>
      <c r="CPN589" s="285"/>
      <c r="CPO589" s="285"/>
      <c r="CPP589" s="285"/>
      <c r="CPQ589" s="285"/>
      <c r="CPR589" s="285"/>
      <c r="CPS589" s="285"/>
      <c r="CPT589" s="285"/>
      <c r="CPU589" s="285"/>
      <c r="CPV589" s="285"/>
      <c r="CPW589" s="285"/>
      <c r="CPX589" s="285"/>
      <c r="CPY589" s="285"/>
      <c r="CPZ589" s="285"/>
      <c r="CQA589" s="285"/>
      <c r="CQB589" s="285"/>
      <c r="CQC589" s="285"/>
      <c r="CQD589" s="285"/>
      <c r="CQE589" s="285"/>
      <c r="CQF589" s="285"/>
      <c r="CQG589" s="285"/>
      <c r="CQH589" s="285"/>
      <c r="CQI589" s="285"/>
      <c r="CQJ589" s="285"/>
      <c r="CQK589" s="285"/>
      <c r="CQL589" s="285"/>
      <c r="CQM589" s="285"/>
      <c r="CQN589" s="285"/>
      <c r="CQO589" s="285"/>
      <c r="CQP589" s="285"/>
      <c r="CQQ589" s="285"/>
      <c r="CQR589" s="285"/>
      <c r="CQS589" s="285"/>
      <c r="CQT589" s="285"/>
      <c r="CQU589" s="285"/>
      <c r="CQV589" s="285"/>
      <c r="CQW589" s="285"/>
      <c r="CQX589" s="285"/>
      <c r="CQY589" s="285"/>
      <c r="CQZ589" s="285"/>
      <c r="CRA589" s="285"/>
      <c r="CRB589" s="285"/>
      <c r="CRC589" s="285"/>
      <c r="CRD589" s="285"/>
      <c r="CRE589" s="285"/>
      <c r="CRF589" s="285"/>
      <c r="CRG589" s="285"/>
      <c r="CRH589" s="285"/>
      <c r="CRI589" s="285"/>
      <c r="CRJ589" s="285"/>
      <c r="CRK589" s="285"/>
      <c r="CRL589" s="285"/>
      <c r="CRM589" s="285"/>
      <c r="CRN589" s="285"/>
      <c r="CRO589" s="285"/>
      <c r="CRP589" s="285"/>
      <c r="CRQ589" s="285"/>
      <c r="CRR589" s="285"/>
      <c r="CRS589" s="285"/>
      <c r="CRT589" s="285"/>
      <c r="CRU589" s="285"/>
      <c r="CRV589" s="285"/>
      <c r="CRW589" s="285"/>
      <c r="CRX589" s="285"/>
      <c r="CRY589" s="285"/>
      <c r="CRZ589" s="285"/>
      <c r="CSA589" s="285"/>
      <c r="CSB589" s="285"/>
      <c r="CSC589" s="285"/>
      <c r="CSD589" s="285"/>
      <c r="CSE589" s="285"/>
      <c r="CSF589" s="285"/>
      <c r="CSG589" s="285"/>
      <c r="CSH589" s="285"/>
      <c r="CSI589" s="285"/>
      <c r="CSJ589" s="285"/>
      <c r="CSK589" s="285"/>
      <c r="CSL589" s="285"/>
      <c r="CSM589" s="285"/>
      <c r="CSN589" s="285"/>
      <c r="CSO589" s="285"/>
      <c r="CSP589" s="285"/>
      <c r="CSQ589" s="285"/>
      <c r="CSR589" s="285"/>
      <c r="CSS589" s="285"/>
      <c r="CST589" s="285"/>
      <c r="CSU589" s="285"/>
      <c r="CSV589" s="285"/>
      <c r="CSW589" s="285"/>
      <c r="CSX589" s="285"/>
      <c r="CSY589" s="285"/>
      <c r="CSZ589" s="285"/>
      <c r="CTA589" s="285"/>
      <c r="CTB589" s="285"/>
      <c r="CTC589" s="285"/>
      <c r="CTD589" s="285"/>
      <c r="CTE589" s="285"/>
      <c r="CTF589" s="285"/>
      <c r="CTG589" s="285"/>
      <c r="CTH589" s="285"/>
      <c r="CTI589" s="285"/>
      <c r="CTJ589" s="285"/>
      <c r="CTK589" s="285"/>
      <c r="CTL589" s="285"/>
      <c r="CTM589" s="285"/>
      <c r="CTN589" s="285"/>
      <c r="CTO589" s="285"/>
      <c r="CTP589" s="285"/>
      <c r="CTQ589" s="285"/>
      <c r="CTR589" s="285"/>
      <c r="CTS589" s="285"/>
      <c r="CTT589" s="285"/>
      <c r="CTU589" s="285"/>
      <c r="CTV589" s="285"/>
      <c r="CTW589" s="285"/>
      <c r="CTX589" s="285"/>
      <c r="CTY589" s="285"/>
      <c r="CTZ589" s="285"/>
      <c r="CUA589" s="285"/>
      <c r="CUB589" s="285"/>
      <c r="CUC589" s="285"/>
      <c r="CUD589" s="285"/>
      <c r="CUE589" s="285"/>
      <c r="CUF589" s="285"/>
      <c r="CUG589" s="285"/>
      <c r="CUH589" s="285"/>
      <c r="CUI589" s="285"/>
      <c r="CUJ589" s="285"/>
      <c r="CUK589" s="285"/>
      <c r="CUL589" s="285"/>
      <c r="CUM589" s="285"/>
      <c r="CUN589" s="285"/>
      <c r="CUO589" s="285"/>
      <c r="CUP589" s="285"/>
      <c r="CUQ589" s="285"/>
      <c r="CUR589" s="285"/>
      <c r="CUS589" s="285"/>
      <c r="CUT589" s="285"/>
      <c r="CUU589" s="285"/>
      <c r="CUV589" s="285"/>
      <c r="CUW589" s="285"/>
      <c r="CUX589" s="285"/>
      <c r="CUY589" s="285"/>
      <c r="CUZ589" s="285"/>
      <c r="CVA589" s="285"/>
      <c r="CVB589" s="285"/>
      <c r="CVC589" s="285"/>
      <c r="CVD589" s="285"/>
      <c r="CVE589" s="285"/>
      <c r="CVF589" s="285"/>
      <c r="CVG589" s="285"/>
      <c r="CVH589" s="285"/>
      <c r="CVI589" s="285"/>
      <c r="CVJ589" s="285"/>
      <c r="CVK589" s="285"/>
      <c r="CVL589" s="285"/>
      <c r="CVM589" s="285"/>
      <c r="CVN589" s="285"/>
      <c r="CVO589" s="285"/>
      <c r="CVP589" s="285"/>
      <c r="CVQ589" s="285"/>
      <c r="CVR589" s="285"/>
      <c r="CVS589" s="285"/>
      <c r="CVT589" s="285"/>
      <c r="CVU589" s="285"/>
      <c r="CVV589" s="285"/>
      <c r="CVW589" s="285"/>
      <c r="CVX589" s="285"/>
      <c r="CVY589" s="285"/>
      <c r="CVZ589" s="285"/>
      <c r="CWA589" s="285"/>
      <c r="CWB589" s="285"/>
      <c r="CWC589" s="285"/>
      <c r="CWD589" s="285"/>
      <c r="CWE589" s="285"/>
      <c r="CWF589" s="285"/>
      <c r="CWG589" s="285"/>
      <c r="CWH589" s="285"/>
      <c r="CWI589" s="285"/>
      <c r="CWJ589" s="285"/>
      <c r="CWK589" s="285"/>
      <c r="CWL589" s="285"/>
      <c r="CWM589" s="285"/>
      <c r="CWN589" s="285"/>
      <c r="CWO589" s="285"/>
      <c r="CWP589" s="285"/>
      <c r="CWQ589" s="285"/>
      <c r="CWR589" s="285"/>
      <c r="CWS589" s="285"/>
      <c r="CWT589" s="285"/>
      <c r="CWU589" s="285"/>
      <c r="CWV589" s="285"/>
      <c r="CWW589" s="285"/>
      <c r="CWX589" s="285"/>
      <c r="CWY589" s="285"/>
      <c r="CWZ589" s="285"/>
      <c r="CXA589" s="285"/>
      <c r="CXB589" s="285"/>
      <c r="CXC589" s="285"/>
      <c r="CXD589" s="285"/>
      <c r="CXE589" s="285"/>
      <c r="CXF589" s="285"/>
      <c r="CXG589" s="285"/>
      <c r="CXH589" s="285"/>
      <c r="CXI589" s="285"/>
      <c r="CXJ589" s="285"/>
      <c r="CXK589" s="285"/>
      <c r="CXL589" s="285"/>
      <c r="CXM589" s="285"/>
      <c r="CXN589" s="285"/>
      <c r="CXO589" s="285"/>
      <c r="CXP589" s="285"/>
      <c r="CXQ589" s="285"/>
      <c r="CXR589" s="285"/>
      <c r="CXS589" s="285"/>
      <c r="CXT589" s="285"/>
      <c r="CXU589" s="285"/>
      <c r="CXV589" s="285"/>
      <c r="CXW589" s="285"/>
      <c r="CXX589" s="285"/>
      <c r="CXY589" s="285"/>
      <c r="CXZ589" s="285"/>
      <c r="CYA589" s="285"/>
      <c r="CYB589" s="285"/>
      <c r="CYC589" s="285"/>
      <c r="CYD589" s="285"/>
      <c r="CYE589" s="285"/>
      <c r="CYF589" s="285"/>
      <c r="CYG589" s="285"/>
      <c r="CYH589" s="285"/>
      <c r="CYI589" s="285"/>
      <c r="CYJ589" s="285"/>
      <c r="CYK589" s="285"/>
      <c r="CYL589" s="285"/>
      <c r="CYM589" s="285"/>
      <c r="CYN589" s="285"/>
      <c r="CYO589" s="285"/>
      <c r="CYP589" s="285"/>
      <c r="CYQ589" s="285"/>
      <c r="CYR589" s="285"/>
      <c r="CYS589" s="285"/>
      <c r="CYT589" s="285"/>
      <c r="CYU589" s="285"/>
      <c r="CYV589" s="285"/>
      <c r="CYW589" s="285"/>
      <c r="CYX589" s="285"/>
      <c r="CYY589" s="285"/>
      <c r="CYZ589" s="285"/>
      <c r="CZA589" s="285"/>
      <c r="CZB589" s="285"/>
      <c r="CZC589" s="285"/>
      <c r="CZD589" s="285"/>
      <c r="CZE589" s="285"/>
      <c r="CZF589" s="285"/>
      <c r="CZG589" s="285"/>
      <c r="CZH589" s="285"/>
      <c r="CZI589" s="285"/>
      <c r="CZJ589" s="285"/>
      <c r="CZK589" s="285"/>
      <c r="CZL589" s="285"/>
      <c r="CZM589" s="285"/>
      <c r="CZN589" s="285"/>
      <c r="CZO589" s="285"/>
      <c r="CZP589" s="285"/>
      <c r="CZQ589" s="285"/>
      <c r="CZR589" s="285"/>
      <c r="CZS589" s="285"/>
      <c r="CZT589" s="285"/>
      <c r="CZU589" s="285"/>
      <c r="CZV589" s="285"/>
      <c r="CZW589" s="285"/>
      <c r="CZX589" s="285"/>
      <c r="CZY589" s="285"/>
      <c r="CZZ589" s="285"/>
      <c r="DAA589" s="285"/>
      <c r="DAB589" s="285"/>
      <c r="DAC589" s="285"/>
      <c r="DAD589" s="285"/>
      <c r="DAE589" s="285"/>
      <c r="DAF589" s="285"/>
      <c r="DAG589" s="285"/>
      <c r="DAH589" s="285"/>
      <c r="DAI589" s="285"/>
      <c r="DAJ589" s="285"/>
      <c r="DAK589" s="285"/>
      <c r="DAL589" s="285"/>
      <c r="DAM589" s="285"/>
      <c r="DAN589" s="285"/>
      <c r="DAO589" s="285"/>
      <c r="DAP589" s="285"/>
      <c r="DAQ589" s="285"/>
      <c r="DAR589" s="285"/>
      <c r="DAS589" s="285"/>
      <c r="DAT589" s="285"/>
      <c r="DAU589" s="285"/>
      <c r="DAV589" s="285"/>
      <c r="DAW589" s="285"/>
      <c r="DAX589" s="285"/>
      <c r="DAY589" s="285"/>
      <c r="DAZ589" s="285"/>
      <c r="DBA589" s="285"/>
      <c r="DBB589" s="285"/>
      <c r="DBC589" s="285"/>
      <c r="DBD589" s="285"/>
      <c r="DBE589" s="285"/>
      <c r="DBF589" s="285"/>
      <c r="DBG589" s="285"/>
      <c r="DBH589" s="285"/>
      <c r="DBI589" s="285"/>
      <c r="DBJ589" s="285"/>
      <c r="DBK589" s="285"/>
      <c r="DBL589" s="285"/>
      <c r="DBM589" s="285"/>
      <c r="DBN589" s="285"/>
      <c r="DBO589" s="285"/>
      <c r="DBP589" s="285"/>
      <c r="DBQ589" s="285"/>
      <c r="DBR589" s="285"/>
      <c r="DBS589" s="285"/>
      <c r="DBT589" s="285"/>
      <c r="DBU589" s="285"/>
      <c r="DBV589" s="285"/>
      <c r="DBW589" s="285"/>
      <c r="DBX589" s="285"/>
      <c r="DBY589" s="285"/>
      <c r="DBZ589" s="285"/>
      <c r="DCA589" s="285"/>
      <c r="DCB589" s="285"/>
      <c r="DCC589" s="285"/>
      <c r="DCD589" s="285"/>
      <c r="DCE589" s="285"/>
      <c r="DCF589" s="285"/>
      <c r="DCG589" s="285"/>
      <c r="DCH589" s="285"/>
      <c r="DCI589" s="285"/>
      <c r="DCJ589" s="285"/>
      <c r="DCK589" s="285"/>
      <c r="DCL589" s="285"/>
      <c r="DCM589" s="285"/>
      <c r="DCN589" s="285"/>
      <c r="DCO589" s="285"/>
      <c r="DCP589" s="285"/>
      <c r="DCQ589" s="285"/>
      <c r="DCR589" s="285"/>
      <c r="DCS589" s="285"/>
      <c r="DCT589" s="285"/>
      <c r="DCU589" s="285"/>
      <c r="DCV589" s="285"/>
      <c r="DCW589" s="285"/>
      <c r="DCX589" s="285"/>
      <c r="DCY589" s="285"/>
      <c r="DCZ589" s="285"/>
      <c r="DDA589" s="285"/>
      <c r="DDB589" s="285"/>
      <c r="DDC589" s="285"/>
      <c r="DDD589" s="285"/>
      <c r="DDE589" s="285"/>
      <c r="DDF589" s="285"/>
      <c r="DDG589" s="285"/>
      <c r="DDH589" s="285"/>
      <c r="DDI589" s="285"/>
      <c r="DDJ589" s="285"/>
      <c r="DDK589" s="285"/>
      <c r="DDL589" s="285"/>
      <c r="DDM589" s="285"/>
      <c r="DDN589" s="285"/>
      <c r="DDO589" s="285"/>
      <c r="DDP589" s="285"/>
      <c r="DDQ589" s="285"/>
      <c r="DDR589" s="285"/>
      <c r="DDS589" s="285"/>
      <c r="DDT589" s="285"/>
      <c r="DDU589" s="285"/>
      <c r="DDV589" s="285"/>
      <c r="DDW589" s="285"/>
      <c r="DDX589" s="285"/>
      <c r="DDY589" s="285"/>
      <c r="DDZ589" s="285"/>
      <c r="DEA589" s="285"/>
      <c r="DEB589" s="285"/>
      <c r="DEC589" s="285"/>
      <c r="DED589" s="285"/>
      <c r="DEE589" s="285"/>
      <c r="DEF589" s="285"/>
      <c r="DEG589" s="285"/>
      <c r="DEH589" s="285"/>
      <c r="DEI589" s="285"/>
      <c r="DEJ589" s="285"/>
      <c r="DEK589" s="285"/>
      <c r="DEL589" s="285"/>
      <c r="DEM589" s="285"/>
      <c r="DEN589" s="285"/>
      <c r="DEO589" s="285"/>
      <c r="DEP589" s="285"/>
      <c r="DEQ589" s="285"/>
      <c r="DER589" s="285"/>
      <c r="DES589" s="285"/>
      <c r="DET589" s="285"/>
      <c r="DEU589" s="285"/>
      <c r="DEV589" s="285"/>
      <c r="DEW589" s="285"/>
      <c r="DEX589" s="285"/>
      <c r="DEY589" s="285"/>
      <c r="DEZ589" s="285"/>
      <c r="DFA589" s="285"/>
      <c r="DFB589" s="285"/>
      <c r="DFC589" s="285"/>
      <c r="DFD589" s="285"/>
      <c r="DFE589" s="285"/>
      <c r="DFF589" s="285"/>
      <c r="DFG589" s="285"/>
      <c r="DFH589" s="285"/>
      <c r="DFI589" s="285"/>
      <c r="DFJ589" s="285"/>
      <c r="DFK589" s="285"/>
      <c r="DFL589" s="285"/>
      <c r="DFM589" s="285"/>
      <c r="DFN589" s="285"/>
      <c r="DFO589" s="285"/>
      <c r="DFP589" s="285"/>
      <c r="DFQ589" s="285"/>
      <c r="DFR589" s="285"/>
      <c r="DFS589" s="285"/>
      <c r="DFT589" s="285"/>
      <c r="DFU589" s="285"/>
      <c r="DFV589" s="285"/>
      <c r="DFW589" s="285"/>
      <c r="DFX589" s="285"/>
      <c r="DFY589" s="285"/>
      <c r="DFZ589" s="285"/>
      <c r="DGA589" s="285"/>
      <c r="DGB589" s="285"/>
      <c r="DGC589" s="285"/>
      <c r="DGD589" s="285"/>
      <c r="DGE589" s="285"/>
      <c r="DGF589" s="285"/>
      <c r="DGG589" s="285"/>
      <c r="DGH589" s="285"/>
      <c r="DGI589" s="285"/>
      <c r="DGJ589" s="285"/>
      <c r="DGK589" s="285"/>
      <c r="DGL589" s="285"/>
      <c r="DGM589" s="285"/>
      <c r="DGN589" s="285"/>
      <c r="DGO589" s="285"/>
      <c r="DGP589" s="285"/>
      <c r="DGQ589" s="285"/>
      <c r="DGR589" s="285"/>
      <c r="DGS589" s="285"/>
      <c r="DGT589" s="285"/>
      <c r="DGU589" s="285"/>
      <c r="DGV589" s="285"/>
      <c r="DGW589" s="285"/>
      <c r="DGX589" s="285"/>
      <c r="DGY589" s="285"/>
      <c r="DGZ589" s="285"/>
      <c r="DHA589" s="285"/>
      <c r="DHB589" s="285"/>
      <c r="DHC589" s="285"/>
      <c r="DHD589" s="285"/>
      <c r="DHE589" s="285"/>
      <c r="DHF589" s="285"/>
      <c r="DHG589" s="285"/>
      <c r="DHH589" s="285"/>
      <c r="DHI589" s="285"/>
      <c r="DHJ589" s="285"/>
      <c r="DHK589" s="285"/>
      <c r="DHL589" s="285"/>
      <c r="DHM589" s="285"/>
      <c r="DHN589" s="285"/>
      <c r="DHO589" s="285"/>
      <c r="DHP589" s="285"/>
      <c r="DHQ589" s="285"/>
      <c r="DHR589" s="285"/>
      <c r="DHS589" s="285"/>
      <c r="DHT589" s="285"/>
      <c r="DHU589" s="285"/>
      <c r="DHV589" s="285"/>
      <c r="DHW589" s="285"/>
      <c r="DHX589" s="285"/>
      <c r="DHY589" s="285"/>
      <c r="DHZ589" s="285"/>
      <c r="DIA589" s="285"/>
      <c r="DIB589" s="285"/>
      <c r="DIC589" s="285"/>
      <c r="DID589" s="285"/>
      <c r="DIE589" s="285"/>
      <c r="DIF589" s="285"/>
      <c r="DIG589" s="285"/>
      <c r="DIH589" s="285"/>
      <c r="DII589" s="285"/>
      <c r="DIJ589" s="285"/>
      <c r="DIK589" s="285"/>
      <c r="DIL589" s="285"/>
      <c r="DIM589" s="285"/>
      <c r="DIN589" s="285"/>
      <c r="DIO589" s="285"/>
      <c r="DIP589" s="285"/>
      <c r="DIQ589" s="285"/>
      <c r="DIR589" s="285"/>
      <c r="DIS589" s="285"/>
      <c r="DIT589" s="285"/>
      <c r="DIU589" s="285"/>
      <c r="DIV589" s="285"/>
      <c r="DIW589" s="285"/>
      <c r="DIX589" s="285"/>
      <c r="DIY589" s="285"/>
      <c r="DIZ589" s="285"/>
      <c r="DJA589" s="285"/>
      <c r="DJB589" s="285"/>
      <c r="DJC589" s="285"/>
      <c r="DJD589" s="285"/>
      <c r="DJE589" s="285"/>
      <c r="DJF589" s="285"/>
      <c r="DJG589" s="285"/>
      <c r="DJH589" s="285"/>
      <c r="DJI589" s="285"/>
      <c r="DJJ589" s="285"/>
      <c r="DJK589" s="285"/>
      <c r="DJL589" s="285"/>
      <c r="DJM589" s="285"/>
      <c r="DJN589" s="285"/>
      <c r="DJO589" s="285"/>
      <c r="DJP589" s="285"/>
      <c r="DJQ589" s="285"/>
      <c r="DJR589" s="285"/>
      <c r="DJS589" s="285"/>
      <c r="DJT589" s="285"/>
      <c r="DJU589" s="285"/>
      <c r="DJV589" s="285"/>
      <c r="DJW589" s="285"/>
      <c r="DJX589" s="285"/>
      <c r="DJY589" s="285"/>
      <c r="DJZ589" s="285"/>
      <c r="DKA589" s="285"/>
      <c r="DKB589" s="285"/>
      <c r="DKC589" s="285"/>
      <c r="DKD589" s="285"/>
      <c r="DKE589" s="285"/>
      <c r="DKF589" s="285"/>
      <c r="DKG589" s="285"/>
      <c r="DKH589" s="285"/>
      <c r="DKI589" s="285"/>
      <c r="DKJ589" s="285"/>
      <c r="DKK589" s="285"/>
      <c r="DKL589" s="285"/>
      <c r="DKM589" s="285"/>
      <c r="DKN589" s="285"/>
      <c r="DKO589" s="285"/>
      <c r="DKP589" s="285"/>
      <c r="DKQ589" s="285"/>
      <c r="DKR589" s="285"/>
      <c r="DKS589" s="285"/>
      <c r="DKT589" s="285"/>
      <c r="DKU589" s="285"/>
      <c r="DKV589" s="285"/>
      <c r="DKW589" s="285"/>
      <c r="DKX589" s="285"/>
      <c r="DKY589" s="285"/>
      <c r="DKZ589" s="285"/>
      <c r="DLA589" s="285"/>
      <c r="DLB589" s="285"/>
      <c r="DLC589" s="285"/>
      <c r="DLD589" s="285"/>
      <c r="DLE589" s="285"/>
      <c r="DLF589" s="285"/>
      <c r="DLG589" s="285"/>
      <c r="DLH589" s="285"/>
      <c r="DLI589" s="285"/>
      <c r="DLJ589" s="285"/>
      <c r="DLK589" s="285"/>
      <c r="DLL589" s="285"/>
      <c r="DLM589" s="285"/>
      <c r="DLN589" s="285"/>
      <c r="DLO589" s="285"/>
      <c r="DLP589" s="285"/>
      <c r="DLQ589" s="285"/>
      <c r="DLR589" s="285"/>
      <c r="DLS589" s="285"/>
      <c r="DLT589" s="285"/>
      <c r="DLU589" s="285"/>
      <c r="DLV589" s="285"/>
      <c r="DLW589" s="285"/>
      <c r="DLX589" s="285"/>
      <c r="DLY589" s="285"/>
      <c r="DLZ589" s="285"/>
      <c r="DMA589" s="285"/>
      <c r="DMB589" s="285"/>
      <c r="DMC589" s="285"/>
      <c r="DMD589" s="285"/>
      <c r="DME589" s="285"/>
      <c r="DMF589" s="285"/>
      <c r="DMG589" s="285"/>
      <c r="DMH589" s="285"/>
      <c r="DMI589" s="285"/>
      <c r="DMJ589" s="285"/>
      <c r="DMK589" s="285"/>
      <c r="DML589" s="285"/>
      <c r="DMM589" s="285"/>
      <c r="DMN589" s="285"/>
      <c r="DMO589" s="285"/>
      <c r="DMP589" s="285"/>
      <c r="DMQ589" s="285"/>
      <c r="DMR589" s="285"/>
      <c r="DMS589" s="285"/>
      <c r="DMT589" s="285"/>
      <c r="DMU589" s="285"/>
      <c r="DMV589" s="285"/>
      <c r="DMW589" s="285"/>
      <c r="DMX589" s="285"/>
      <c r="DMY589" s="285"/>
      <c r="DMZ589" s="285"/>
      <c r="DNA589" s="285"/>
      <c r="DNB589" s="285"/>
      <c r="DNC589" s="285"/>
      <c r="DND589" s="285"/>
      <c r="DNE589" s="285"/>
      <c r="DNF589" s="285"/>
      <c r="DNG589" s="285"/>
      <c r="DNH589" s="285"/>
      <c r="DNI589" s="285"/>
      <c r="DNJ589" s="285"/>
      <c r="DNK589" s="285"/>
      <c r="DNL589" s="285"/>
      <c r="DNM589" s="285"/>
      <c r="DNN589" s="285"/>
      <c r="DNO589" s="285"/>
      <c r="DNP589" s="285"/>
      <c r="DNQ589" s="285"/>
      <c r="DNR589" s="285"/>
      <c r="DNS589" s="285"/>
      <c r="DNT589" s="285"/>
      <c r="DNU589" s="285"/>
      <c r="DNV589" s="285"/>
      <c r="DNW589" s="285"/>
      <c r="DNX589" s="285"/>
      <c r="DNY589" s="285"/>
      <c r="DNZ589" s="285"/>
      <c r="DOA589" s="285"/>
      <c r="DOB589" s="285"/>
      <c r="DOC589" s="285"/>
      <c r="DOD589" s="285"/>
      <c r="DOE589" s="285"/>
      <c r="DOF589" s="285"/>
      <c r="DOG589" s="285"/>
      <c r="DOH589" s="285"/>
      <c r="DOI589" s="285"/>
      <c r="DOJ589" s="285"/>
      <c r="DOK589" s="285"/>
      <c r="DOL589" s="285"/>
      <c r="DOM589" s="285"/>
      <c r="DON589" s="285"/>
      <c r="DOO589" s="285"/>
      <c r="DOP589" s="285"/>
      <c r="DOQ589" s="285"/>
      <c r="DOR589" s="285"/>
      <c r="DOS589" s="285"/>
      <c r="DOT589" s="285"/>
      <c r="DOU589" s="285"/>
      <c r="DOV589" s="285"/>
      <c r="DOW589" s="285"/>
      <c r="DOX589" s="285"/>
      <c r="DOY589" s="285"/>
      <c r="DOZ589" s="285"/>
      <c r="DPA589" s="285"/>
      <c r="DPB589" s="285"/>
      <c r="DPC589" s="285"/>
      <c r="DPD589" s="285"/>
      <c r="DPE589" s="285"/>
      <c r="DPF589" s="285"/>
      <c r="DPG589" s="285"/>
      <c r="DPH589" s="285"/>
      <c r="DPI589" s="285"/>
      <c r="DPJ589" s="285"/>
      <c r="DPK589" s="285"/>
      <c r="DPL589" s="285"/>
      <c r="DPM589" s="285"/>
      <c r="DPN589" s="285"/>
      <c r="DPO589" s="285"/>
      <c r="DPP589" s="285"/>
      <c r="DPQ589" s="285"/>
      <c r="DPR589" s="285"/>
      <c r="DPS589" s="285"/>
      <c r="DPT589" s="285"/>
      <c r="DPU589" s="285"/>
      <c r="DPV589" s="285"/>
      <c r="DPW589" s="285"/>
      <c r="DPX589" s="285"/>
      <c r="DPY589" s="285"/>
      <c r="DPZ589" s="285"/>
      <c r="DQA589" s="285"/>
      <c r="DQB589" s="285"/>
      <c r="DQC589" s="285"/>
      <c r="DQD589" s="285"/>
      <c r="DQE589" s="285"/>
      <c r="DQF589" s="285"/>
      <c r="DQG589" s="285"/>
      <c r="DQH589" s="285"/>
      <c r="DQI589" s="285"/>
      <c r="DQJ589" s="285"/>
      <c r="DQK589" s="285"/>
      <c r="DQL589" s="285"/>
      <c r="DQM589" s="285"/>
      <c r="DQN589" s="285"/>
      <c r="DQO589" s="285"/>
      <c r="DQP589" s="285"/>
      <c r="DQQ589" s="285"/>
      <c r="DQR589" s="285"/>
      <c r="DQS589" s="285"/>
      <c r="DQT589" s="285"/>
      <c r="DQU589" s="285"/>
      <c r="DQV589" s="285"/>
      <c r="DQW589" s="285"/>
      <c r="DQX589" s="285"/>
      <c r="DQY589" s="285"/>
      <c r="DQZ589" s="285"/>
      <c r="DRA589" s="285"/>
      <c r="DRB589" s="285"/>
      <c r="DRC589" s="285"/>
      <c r="DRD589" s="285"/>
      <c r="DRE589" s="285"/>
      <c r="DRF589" s="285"/>
      <c r="DRG589" s="285"/>
      <c r="DRH589" s="285"/>
      <c r="DRI589" s="285"/>
      <c r="DRJ589" s="285"/>
      <c r="DRK589" s="285"/>
      <c r="DRL589" s="285"/>
      <c r="DRM589" s="285"/>
      <c r="DRN589" s="285"/>
      <c r="DRO589" s="285"/>
      <c r="DRP589" s="285"/>
      <c r="DRQ589" s="285"/>
      <c r="DRR589" s="285"/>
      <c r="DRS589" s="285"/>
      <c r="DRT589" s="285"/>
      <c r="DRU589" s="285"/>
      <c r="DRV589" s="285"/>
      <c r="DRW589" s="285"/>
      <c r="DRX589" s="285"/>
      <c r="DRY589" s="285"/>
      <c r="DRZ589" s="285"/>
      <c r="DSA589" s="285"/>
      <c r="DSB589" s="285"/>
      <c r="DSC589" s="285"/>
      <c r="DSD589" s="285"/>
      <c r="DSE589" s="285"/>
      <c r="DSF589" s="285"/>
      <c r="DSG589" s="285"/>
      <c r="DSH589" s="285"/>
      <c r="DSI589" s="285"/>
      <c r="DSJ589" s="285"/>
      <c r="DSK589" s="285"/>
      <c r="DSL589" s="285"/>
      <c r="DSM589" s="285"/>
      <c r="DSN589" s="285"/>
      <c r="DSO589" s="285"/>
      <c r="DSP589" s="285"/>
      <c r="DSQ589" s="285"/>
      <c r="DSR589" s="285"/>
      <c r="DSS589" s="285"/>
      <c r="DST589" s="285"/>
      <c r="DSU589" s="285"/>
      <c r="DSV589" s="285"/>
      <c r="DSW589" s="285"/>
      <c r="DSX589" s="285"/>
      <c r="DSY589" s="285"/>
      <c r="DSZ589" s="285"/>
      <c r="DTA589" s="285"/>
      <c r="DTB589" s="285"/>
      <c r="DTC589" s="285"/>
      <c r="DTD589" s="285"/>
      <c r="DTE589" s="285"/>
      <c r="DTF589" s="285"/>
      <c r="DTG589" s="285"/>
      <c r="DTH589" s="285"/>
      <c r="DTI589" s="285"/>
      <c r="DTJ589" s="285"/>
      <c r="DTK589" s="285"/>
      <c r="DTL589" s="285"/>
      <c r="DTM589" s="285"/>
      <c r="DTN589" s="285"/>
      <c r="DTO589" s="285"/>
      <c r="DTP589" s="285"/>
      <c r="DTQ589" s="285"/>
      <c r="DTR589" s="285"/>
      <c r="DTS589" s="285"/>
      <c r="DTT589" s="285"/>
      <c r="DTU589" s="285"/>
      <c r="DTV589" s="285"/>
      <c r="DTW589" s="285"/>
      <c r="DTX589" s="285"/>
      <c r="DTY589" s="285"/>
      <c r="DTZ589" s="285"/>
      <c r="DUA589" s="285"/>
      <c r="DUB589" s="285"/>
      <c r="DUC589" s="285"/>
      <c r="DUD589" s="285"/>
      <c r="DUE589" s="285"/>
      <c r="DUF589" s="285"/>
      <c r="DUG589" s="285"/>
      <c r="DUH589" s="285"/>
      <c r="DUI589" s="285"/>
      <c r="DUJ589" s="285"/>
      <c r="DUK589" s="285"/>
      <c r="DUL589" s="285"/>
      <c r="DUM589" s="285"/>
      <c r="DUN589" s="285"/>
      <c r="DUO589" s="285"/>
      <c r="DUP589" s="285"/>
      <c r="DUQ589" s="285"/>
      <c r="DUR589" s="285"/>
      <c r="DUS589" s="285"/>
      <c r="DUT589" s="285"/>
      <c r="DUU589" s="285"/>
      <c r="DUV589" s="285"/>
      <c r="DUW589" s="285"/>
      <c r="DUX589" s="285"/>
      <c r="DUY589" s="285"/>
      <c r="DUZ589" s="285"/>
      <c r="DVA589" s="285"/>
      <c r="DVB589" s="285"/>
      <c r="DVC589" s="285"/>
      <c r="DVD589" s="285"/>
      <c r="DVE589" s="285"/>
      <c r="DVF589" s="285"/>
      <c r="DVG589" s="285"/>
      <c r="DVH589" s="285"/>
      <c r="DVI589" s="285"/>
      <c r="DVJ589" s="285"/>
      <c r="DVK589" s="285"/>
      <c r="DVL589" s="285"/>
      <c r="DVM589" s="285"/>
      <c r="DVN589" s="285"/>
      <c r="DVO589" s="285"/>
      <c r="DVP589" s="285"/>
      <c r="DVQ589" s="285"/>
      <c r="DVR589" s="285"/>
      <c r="DVS589" s="285"/>
      <c r="DVT589" s="285"/>
      <c r="DVU589" s="285"/>
      <c r="DVV589" s="285"/>
      <c r="DVW589" s="285"/>
      <c r="DVX589" s="285"/>
      <c r="DVY589" s="285"/>
      <c r="DVZ589" s="285"/>
      <c r="DWA589" s="285"/>
      <c r="DWB589" s="285"/>
      <c r="DWC589" s="285"/>
      <c r="DWD589" s="285"/>
      <c r="DWE589" s="285"/>
      <c r="DWF589" s="285"/>
      <c r="DWG589" s="285"/>
      <c r="DWH589" s="285"/>
      <c r="DWI589" s="285"/>
      <c r="DWJ589" s="285"/>
      <c r="DWK589" s="285"/>
      <c r="DWL589" s="285"/>
      <c r="DWM589" s="285"/>
      <c r="DWN589" s="285"/>
      <c r="DWO589" s="285"/>
      <c r="DWP589" s="285"/>
      <c r="DWQ589" s="285"/>
      <c r="DWR589" s="285"/>
      <c r="DWS589" s="285"/>
      <c r="DWT589" s="285"/>
      <c r="DWU589" s="285"/>
      <c r="DWV589" s="285"/>
      <c r="DWW589" s="285"/>
      <c r="DWX589" s="285"/>
      <c r="DWY589" s="285"/>
      <c r="DWZ589" s="285"/>
      <c r="DXA589" s="285"/>
      <c r="DXB589" s="285"/>
      <c r="DXC589" s="285"/>
      <c r="DXD589" s="285"/>
      <c r="DXE589" s="285"/>
      <c r="DXF589" s="285"/>
      <c r="DXG589" s="285"/>
      <c r="DXH589" s="285"/>
      <c r="DXI589" s="285"/>
      <c r="DXJ589" s="285"/>
      <c r="DXK589" s="285"/>
      <c r="DXL589" s="285"/>
      <c r="DXM589" s="285"/>
      <c r="DXN589" s="285"/>
      <c r="DXO589" s="285"/>
      <c r="DXP589" s="285"/>
      <c r="DXQ589" s="285"/>
      <c r="DXR589" s="285"/>
      <c r="DXS589" s="285"/>
      <c r="DXT589" s="285"/>
      <c r="DXU589" s="285"/>
      <c r="DXV589" s="285"/>
      <c r="DXW589" s="285"/>
      <c r="DXX589" s="285"/>
      <c r="DXY589" s="285"/>
      <c r="DXZ589" s="285"/>
      <c r="DYA589" s="285"/>
      <c r="DYB589" s="285"/>
      <c r="DYC589" s="285"/>
      <c r="DYD589" s="285"/>
      <c r="DYE589" s="285"/>
      <c r="DYF589" s="285"/>
      <c r="DYG589" s="285"/>
      <c r="DYH589" s="285"/>
      <c r="DYI589" s="285"/>
      <c r="DYJ589" s="285"/>
      <c r="DYK589" s="285"/>
      <c r="DYL589" s="285"/>
      <c r="DYM589" s="285"/>
      <c r="DYN589" s="285"/>
      <c r="DYO589" s="285"/>
      <c r="DYP589" s="285"/>
      <c r="DYQ589" s="285"/>
      <c r="DYR589" s="285"/>
      <c r="DYS589" s="285"/>
      <c r="DYT589" s="285"/>
      <c r="DYU589" s="285"/>
      <c r="DYV589" s="285"/>
      <c r="DYW589" s="285"/>
      <c r="DYX589" s="285"/>
      <c r="DYY589" s="285"/>
      <c r="DYZ589" s="285"/>
      <c r="DZA589" s="285"/>
      <c r="DZB589" s="285"/>
      <c r="DZC589" s="285"/>
      <c r="DZD589" s="285"/>
      <c r="DZE589" s="285"/>
      <c r="DZF589" s="285"/>
      <c r="DZG589" s="285"/>
      <c r="DZH589" s="285"/>
      <c r="DZI589" s="285"/>
      <c r="DZJ589" s="285"/>
      <c r="DZK589" s="285"/>
      <c r="DZL589" s="285"/>
      <c r="DZM589" s="285"/>
      <c r="DZN589" s="285"/>
      <c r="DZO589" s="285"/>
      <c r="DZP589" s="285"/>
      <c r="DZQ589" s="285"/>
      <c r="DZR589" s="285"/>
      <c r="DZS589" s="285"/>
      <c r="DZT589" s="285"/>
      <c r="DZU589" s="285"/>
      <c r="DZV589" s="285"/>
      <c r="DZW589" s="285"/>
      <c r="DZX589" s="285"/>
      <c r="DZY589" s="285"/>
      <c r="DZZ589" s="285"/>
      <c r="EAA589" s="285"/>
      <c r="EAB589" s="285"/>
      <c r="EAC589" s="285"/>
      <c r="EAD589" s="285"/>
      <c r="EAE589" s="285"/>
      <c r="EAF589" s="285"/>
      <c r="EAG589" s="285"/>
      <c r="EAH589" s="285"/>
      <c r="EAI589" s="285"/>
      <c r="EAJ589" s="285"/>
      <c r="EAK589" s="285"/>
      <c r="EAL589" s="285"/>
      <c r="EAM589" s="285"/>
      <c r="EAN589" s="285"/>
      <c r="EAO589" s="285"/>
      <c r="EAP589" s="285"/>
      <c r="EAQ589" s="285"/>
      <c r="EAR589" s="285"/>
      <c r="EAS589" s="285"/>
      <c r="EAT589" s="285"/>
      <c r="EAU589" s="285"/>
      <c r="EAV589" s="285"/>
      <c r="EAW589" s="285"/>
      <c r="EAX589" s="285"/>
      <c r="EAY589" s="285"/>
      <c r="EAZ589" s="285"/>
      <c r="EBA589" s="285"/>
      <c r="EBB589" s="285"/>
      <c r="EBC589" s="285"/>
      <c r="EBD589" s="285"/>
      <c r="EBE589" s="285"/>
      <c r="EBF589" s="285"/>
      <c r="EBG589" s="285"/>
      <c r="EBH589" s="285"/>
      <c r="EBI589" s="285"/>
      <c r="EBJ589" s="285"/>
      <c r="EBK589" s="285"/>
      <c r="EBL589" s="285"/>
      <c r="EBM589" s="285"/>
      <c r="EBN589" s="285"/>
      <c r="EBO589" s="285"/>
      <c r="EBP589" s="285"/>
      <c r="EBQ589" s="285"/>
      <c r="EBR589" s="285"/>
      <c r="EBS589" s="285"/>
      <c r="EBT589" s="285"/>
      <c r="EBU589" s="285"/>
      <c r="EBV589" s="285"/>
      <c r="EBW589" s="285"/>
      <c r="EBX589" s="285"/>
      <c r="EBY589" s="285"/>
      <c r="EBZ589" s="285"/>
      <c r="ECA589" s="285"/>
      <c r="ECB589" s="285"/>
      <c r="ECC589" s="285"/>
      <c r="ECD589" s="285"/>
      <c r="ECE589" s="285"/>
      <c r="ECF589" s="285"/>
      <c r="ECG589" s="285"/>
      <c r="ECH589" s="285"/>
      <c r="ECI589" s="285"/>
      <c r="ECJ589" s="285"/>
      <c r="ECK589" s="285"/>
      <c r="ECL589" s="285"/>
      <c r="ECM589" s="285"/>
      <c r="ECN589" s="285"/>
      <c r="ECO589" s="285"/>
      <c r="ECP589" s="285"/>
      <c r="ECQ589" s="285"/>
      <c r="ECR589" s="285"/>
      <c r="ECS589" s="285"/>
      <c r="ECT589" s="285"/>
      <c r="ECU589" s="285"/>
      <c r="ECV589" s="285"/>
      <c r="ECW589" s="285"/>
      <c r="ECX589" s="285"/>
      <c r="ECY589" s="285"/>
      <c r="ECZ589" s="285"/>
      <c r="EDA589" s="285"/>
      <c r="EDB589" s="285"/>
      <c r="EDC589" s="285"/>
      <c r="EDD589" s="285"/>
      <c r="EDE589" s="285"/>
      <c r="EDF589" s="285"/>
      <c r="EDG589" s="285"/>
      <c r="EDH589" s="285"/>
      <c r="EDI589" s="285"/>
      <c r="EDJ589" s="285"/>
      <c r="EDK589" s="285"/>
      <c r="EDL589" s="285"/>
      <c r="EDM589" s="285"/>
      <c r="EDN589" s="285"/>
      <c r="EDO589" s="285"/>
      <c r="EDP589" s="285"/>
      <c r="EDQ589" s="285"/>
      <c r="EDR589" s="285"/>
      <c r="EDS589" s="285"/>
      <c r="EDT589" s="285"/>
      <c r="EDU589" s="285"/>
      <c r="EDV589" s="285"/>
      <c r="EDW589" s="285"/>
      <c r="EDX589" s="285"/>
      <c r="EDY589" s="285"/>
      <c r="EDZ589" s="285"/>
      <c r="EEA589" s="285"/>
      <c r="EEB589" s="285"/>
      <c r="EEC589" s="285"/>
      <c r="EED589" s="285"/>
      <c r="EEE589" s="285"/>
      <c r="EEF589" s="285"/>
      <c r="EEG589" s="285"/>
      <c r="EEH589" s="285"/>
      <c r="EEI589" s="285"/>
      <c r="EEJ589" s="285"/>
      <c r="EEK589" s="285"/>
      <c r="EEL589" s="285"/>
      <c r="EEM589" s="285"/>
      <c r="EEN589" s="285"/>
      <c r="EEO589" s="285"/>
      <c r="EEP589" s="285"/>
      <c r="EEQ589" s="285"/>
      <c r="EER589" s="285"/>
      <c r="EES589" s="285"/>
      <c r="EET589" s="285"/>
      <c r="EEU589" s="285"/>
      <c r="EEV589" s="285"/>
      <c r="EEW589" s="285"/>
      <c r="EEX589" s="285"/>
      <c r="EEY589" s="285"/>
      <c r="EEZ589" s="285"/>
      <c r="EFA589" s="285"/>
      <c r="EFB589" s="285"/>
      <c r="EFC589" s="285"/>
      <c r="EFD589" s="285"/>
      <c r="EFE589" s="285"/>
      <c r="EFF589" s="285"/>
      <c r="EFG589" s="285"/>
      <c r="EFH589" s="285"/>
      <c r="EFI589" s="285"/>
      <c r="EFJ589" s="285"/>
      <c r="EFK589" s="285"/>
      <c r="EFL589" s="285"/>
      <c r="EFM589" s="285"/>
      <c r="EFN589" s="285"/>
      <c r="EFO589" s="285"/>
      <c r="EFP589" s="285"/>
      <c r="EFQ589" s="285"/>
      <c r="EFR589" s="285"/>
      <c r="EFS589" s="285"/>
      <c r="EFT589" s="285"/>
      <c r="EFU589" s="285"/>
      <c r="EFV589" s="285"/>
      <c r="EFW589" s="285"/>
      <c r="EFX589" s="285"/>
      <c r="EFY589" s="285"/>
      <c r="EFZ589" s="285"/>
      <c r="EGA589" s="285"/>
      <c r="EGB589" s="285"/>
      <c r="EGC589" s="285"/>
      <c r="EGD589" s="285"/>
      <c r="EGE589" s="285"/>
      <c r="EGF589" s="285"/>
      <c r="EGG589" s="285"/>
      <c r="EGH589" s="285"/>
      <c r="EGI589" s="285"/>
      <c r="EGJ589" s="285"/>
      <c r="EGK589" s="285"/>
      <c r="EGL589" s="285"/>
      <c r="EGM589" s="285"/>
      <c r="EGN589" s="285"/>
      <c r="EGO589" s="285"/>
      <c r="EGP589" s="285"/>
      <c r="EGQ589" s="285"/>
      <c r="EGR589" s="285"/>
      <c r="EGS589" s="285"/>
      <c r="EGT589" s="285"/>
      <c r="EGU589" s="285"/>
      <c r="EGV589" s="285"/>
      <c r="EGW589" s="285"/>
      <c r="EGX589" s="285"/>
      <c r="EGY589" s="285"/>
      <c r="EGZ589" s="285"/>
      <c r="EHA589" s="285"/>
      <c r="EHB589" s="285"/>
      <c r="EHC589" s="285"/>
      <c r="EHD589" s="285"/>
      <c r="EHE589" s="285"/>
      <c r="EHF589" s="285"/>
      <c r="EHG589" s="285"/>
      <c r="EHH589" s="285"/>
      <c r="EHI589" s="285"/>
      <c r="EHJ589" s="285"/>
      <c r="EHK589" s="285"/>
      <c r="EHL589" s="285"/>
      <c r="EHM589" s="285"/>
      <c r="EHN589" s="285"/>
      <c r="EHO589" s="285"/>
      <c r="EHP589" s="285"/>
      <c r="EHQ589" s="285"/>
      <c r="EHR589" s="285"/>
      <c r="EHS589" s="285"/>
      <c r="EHT589" s="285"/>
      <c r="EHU589" s="285"/>
      <c r="EHV589" s="285"/>
      <c r="EHW589" s="285"/>
      <c r="EHX589" s="285"/>
      <c r="EHY589" s="285"/>
      <c r="EHZ589" s="285"/>
      <c r="EIA589" s="285"/>
      <c r="EIB589" s="285"/>
      <c r="EIC589" s="285"/>
      <c r="EID589" s="285"/>
      <c r="EIE589" s="285"/>
      <c r="EIF589" s="285"/>
      <c r="EIG589" s="285"/>
      <c r="EIH589" s="285"/>
      <c r="EII589" s="285"/>
      <c r="EIJ589" s="285"/>
      <c r="EIK589" s="285"/>
      <c r="EIL589" s="285"/>
      <c r="EIM589" s="285"/>
      <c r="EIN589" s="285"/>
      <c r="EIO589" s="285"/>
      <c r="EIP589" s="285"/>
      <c r="EIQ589" s="285"/>
      <c r="EIR589" s="285"/>
      <c r="EIS589" s="285"/>
      <c r="EIT589" s="285"/>
      <c r="EIU589" s="285"/>
      <c r="EIV589" s="285"/>
      <c r="EIW589" s="285"/>
      <c r="EIX589" s="285"/>
      <c r="EIY589" s="285"/>
      <c r="EIZ589" s="285"/>
      <c r="EJA589" s="285"/>
      <c r="EJB589" s="285"/>
      <c r="EJC589" s="285"/>
      <c r="EJD589" s="285"/>
      <c r="EJE589" s="285"/>
      <c r="EJF589" s="285"/>
      <c r="EJG589" s="285"/>
      <c r="EJH589" s="285"/>
      <c r="EJI589" s="285"/>
      <c r="EJJ589" s="285"/>
      <c r="EJK589" s="285"/>
      <c r="EJL589" s="285"/>
      <c r="EJM589" s="285"/>
      <c r="EJN589" s="285"/>
      <c r="EJO589" s="285"/>
      <c r="EJP589" s="285"/>
      <c r="EJQ589" s="285"/>
      <c r="EJR589" s="285"/>
      <c r="EJS589" s="285"/>
      <c r="EJT589" s="285"/>
      <c r="EJU589" s="285"/>
      <c r="EJV589" s="285"/>
      <c r="EJW589" s="285"/>
      <c r="EJX589" s="285"/>
      <c r="EJY589" s="285"/>
      <c r="EJZ589" s="285"/>
      <c r="EKA589" s="285"/>
      <c r="EKB589" s="285"/>
      <c r="EKC589" s="285"/>
      <c r="EKD589" s="285"/>
      <c r="EKE589" s="285"/>
      <c r="EKF589" s="285"/>
      <c r="EKG589" s="285"/>
      <c r="EKH589" s="285"/>
      <c r="EKI589" s="285"/>
      <c r="EKJ589" s="285"/>
      <c r="EKK589" s="285"/>
      <c r="EKL589" s="285"/>
      <c r="EKM589" s="285"/>
      <c r="EKN589" s="285"/>
      <c r="EKO589" s="285"/>
      <c r="EKP589" s="285"/>
      <c r="EKQ589" s="285"/>
      <c r="EKR589" s="285"/>
      <c r="EKS589" s="285"/>
      <c r="EKT589" s="285"/>
      <c r="EKU589" s="285"/>
      <c r="EKV589" s="285"/>
      <c r="EKW589" s="285"/>
      <c r="EKX589" s="285"/>
      <c r="EKY589" s="285"/>
      <c r="EKZ589" s="285"/>
      <c r="ELA589" s="285"/>
      <c r="ELB589" s="285"/>
      <c r="ELC589" s="285"/>
      <c r="ELD589" s="285"/>
      <c r="ELE589" s="285"/>
      <c r="ELF589" s="285"/>
      <c r="ELG589" s="285"/>
      <c r="ELH589" s="285"/>
      <c r="ELI589" s="285"/>
      <c r="ELJ589" s="285"/>
      <c r="ELK589" s="285"/>
      <c r="ELL589" s="285"/>
      <c r="ELM589" s="285"/>
      <c r="ELN589" s="285"/>
      <c r="ELO589" s="285"/>
      <c r="ELP589" s="285"/>
      <c r="ELQ589" s="285"/>
      <c r="ELR589" s="285"/>
      <c r="ELS589" s="285"/>
      <c r="ELT589" s="285"/>
      <c r="ELU589" s="285"/>
      <c r="ELV589" s="285"/>
      <c r="ELW589" s="285"/>
      <c r="ELX589" s="285"/>
      <c r="ELY589" s="285"/>
      <c r="ELZ589" s="285"/>
      <c r="EMA589" s="285"/>
      <c r="EMB589" s="285"/>
      <c r="EMC589" s="285"/>
      <c r="EMD589" s="285"/>
      <c r="EME589" s="285"/>
      <c r="EMF589" s="285"/>
      <c r="EMG589" s="285"/>
      <c r="EMH589" s="285"/>
      <c r="EMI589" s="285"/>
      <c r="EMJ589" s="285"/>
      <c r="EMK589" s="285"/>
      <c r="EML589" s="285"/>
      <c r="EMM589" s="285"/>
      <c r="EMN589" s="285"/>
      <c r="EMO589" s="285"/>
      <c r="EMP589" s="285"/>
      <c r="EMQ589" s="285"/>
      <c r="EMR589" s="285"/>
      <c r="EMS589" s="285"/>
      <c r="EMT589" s="285"/>
      <c r="EMU589" s="285"/>
      <c r="EMV589" s="285"/>
      <c r="EMW589" s="285"/>
      <c r="EMX589" s="285"/>
      <c r="EMY589" s="285"/>
      <c r="EMZ589" s="285"/>
      <c r="ENA589" s="285"/>
      <c r="ENB589" s="285"/>
      <c r="ENC589" s="285"/>
      <c r="END589" s="285"/>
      <c r="ENE589" s="285"/>
      <c r="ENF589" s="285"/>
      <c r="ENG589" s="285"/>
      <c r="ENH589" s="285"/>
      <c r="ENI589" s="285"/>
      <c r="ENJ589" s="285"/>
      <c r="ENK589" s="285"/>
      <c r="ENL589" s="285"/>
      <c r="ENM589" s="285"/>
      <c r="ENN589" s="285"/>
      <c r="ENO589" s="285"/>
      <c r="ENP589" s="285"/>
      <c r="ENQ589" s="285"/>
      <c r="ENR589" s="285"/>
      <c r="ENS589" s="285"/>
      <c r="ENT589" s="285"/>
      <c r="ENU589" s="285"/>
      <c r="ENV589" s="285"/>
      <c r="ENW589" s="285"/>
      <c r="ENX589" s="285"/>
      <c r="ENY589" s="285"/>
      <c r="ENZ589" s="285"/>
      <c r="EOA589" s="285"/>
      <c r="EOB589" s="285"/>
      <c r="EOC589" s="285"/>
      <c r="EOD589" s="285"/>
      <c r="EOE589" s="285"/>
      <c r="EOF589" s="285"/>
      <c r="EOG589" s="285"/>
      <c r="EOH589" s="285"/>
      <c r="EOI589" s="285"/>
      <c r="EOJ589" s="285"/>
      <c r="EOK589" s="285"/>
      <c r="EOL589" s="285"/>
      <c r="EOM589" s="285"/>
      <c r="EON589" s="285"/>
      <c r="EOO589" s="285"/>
      <c r="EOP589" s="285"/>
      <c r="EOQ589" s="285"/>
      <c r="EOR589" s="285"/>
      <c r="EOS589" s="285"/>
      <c r="EOT589" s="285"/>
      <c r="EOU589" s="285"/>
      <c r="EOV589" s="285"/>
      <c r="EOW589" s="285"/>
      <c r="EOX589" s="285"/>
      <c r="EOY589" s="285"/>
      <c r="EOZ589" s="285"/>
      <c r="EPA589" s="285"/>
      <c r="EPB589" s="285"/>
      <c r="EPC589" s="285"/>
      <c r="EPD589" s="285"/>
      <c r="EPE589" s="285"/>
      <c r="EPF589" s="285"/>
      <c r="EPG589" s="285"/>
      <c r="EPH589" s="285"/>
      <c r="EPI589" s="285"/>
      <c r="EPJ589" s="285"/>
      <c r="EPK589" s="285"/>
      <c r="EPL589" s="285"/>
      <c r="EPM589" s="285"/>
      <c r="EPN589" s="285"/>
      <c r="EPO589" s="285"/>
      <c r="EPP589" s="285"/>
      <c r="EPQ589" s="285"/>
      <c r="EPR589" s="285"/>
      <c r="EPS589" s="285"/>
      <c r="EPT589" s="285"/>
      <c r="EPU589" s="285"/>
      <c r="EPV589" s="285"/>
      <c r="EPW589" s="285"/>
      <c r="EPX589" s="285"/>
      <c r="EPY589" s="285"/>
      <c r="EPZ589" s="285"/>
      <c r="EQA589" s="285"/>
      <c r="EQB589" s="285"/>
      <c r="EQC589" s="285"/>
      <c r="EQD589" s="285"/>
      <c r="EQE589" s="285"/>
      <c r="EQF589" s="285"/>
      <c r="EQG589" s="285"/>
      <c r="EQH589" s="285"/>
      <c r="EQI589" s="285"/>
      <c r="EQJ589" s="285"/>
      <c r="EQK589" s="285"/>
      <c r="EQL589" s="285"/>
      <c r="EQM589" s="285"/>
      <c r="EQN589" s="285"/>
      <c r="EQO589" s="285"/>
      <c r="EQP589" s="285"/>
      <c r="EQQ589" s="285"/>
      <c r="EQR589" s="285"/>
      <c r="EQS589" s="285"/>
      <c r="EQT589" s="285"/>
      <c r="EQU589" s="285"/>
      <c r="EQV589" s="285"/>
      <c r="EQW589" s="285"/>
      <c r="EQX589" s="285"/>
      <c r="EQY589" s="285"/>
      <c r="EQZ589" s="285"/>
      <c r="ERA589" s="285"/>
      <c r="ERB589" s="285"/>
      <c r="ERC589" s="285"/>
      <c r="ERD589" s="285"/>
      <c r="ERE589" s="285"/>
      <c r="ERF589" s="285"/>
      <c r="ERG589" s="285"/>
      <c r="ERH589" s="285"/>
      <c r="ERI589" s="285"/>
      <c r="ERJ589" s="285"/>
      <c r="ERK589" s="285"/>
      <c r="ERL589" s="285"/>
      <c r="ERM589" s="285"/>
      <c r="ERN589" s="285"/>
      <c r="ERO589" s="285"/>
      <c r="ERP589" s="285"/>
      <c r="ERQ589" s="285"/>
      <c r="ERR589" s="285"/>
      <c r="ERS589" s="285"/>
      <c r="ERT589" s="285"/>
      <c r="ERU589" s="285"/>
      <c r="ERV589" s="285"/>
      <c r="ERW589" s="285"/>
      <c r="ERX589" s="285"/>
      <c r="ERY589" s="285"/>
      <c r="ERZ589" s="285"/>
      <c r="ESA589" s="285"/>
      <c r="ESB589" s="285"/>
      <c r="ESC589" s="285"/>
      <c r="ESD589" s="285"/>
      <c r="ESE589" s="285"/>
      <c r="ESF589" s="285"/>
      <c r="ESG589" s="285"/>
      <c r="ESH589" s="285"/>
      <c r="ESI589" s="285"/>
      <c r="ESJ589" s="285"/>
      <c r="ESK589" s="285"/>
      <c r="ESL589" s="285"/>
      <c r="ESM589" s="285"/>
      <c r="ESN589" s="285"/>
      <c r="ESO589" s="285"/>
      <c r="ESP589" s="285"/>
      <c r="ESQ589" s="285"/>
      <c r="ESR589" s="285"/>
      <c r="ESS589" s="285"/>
      <c r="EST589" s="285"/>
      <c r="ESU589" s="285"/>
      <c r="ESV589" s="285"/>
      <c r="ESW589" s="285"/>
      <c r="ESX589" s="285"/>
      <c r="ESY589" s="285"/>
      <c r="ESZ589" s="285"/>
      <c r="ETA589" s="285"/>
      <c r="ETB589" s="285"/>
      <c r="ETC589" s="285"/>
      <c r="ETD589" s="285"/>
      <c r="ETE589" s="285"/>
      <c r="ETF589" s="285"/>
      <c r="ETG589" s="285"/>
      <c r="ETH589" s="285"/>
      <c r="ETI589" s="285"/>
      <c r="ETJ589" s="285"/>
      <c r="ETK589" s="285"/>
      <c r="ETL589" s="285"/>
      <c r="ETM589" s="285"/>
      <c r="ETN589" s="285"/>
      <c r="ETO589" s="285"/>
      <c r="ETP589" s="285"/>
      <c r="ETQ589" s="285"/>
      <c r="ETR589" s="285"/>
      <c r="ETS589" s="285"/>
      <c r="ETT589" s="285"/>
      <c r="ETU589" s="285"/>
      <c r="ETV589" s="285"/>
      <c r="ETW589" s="285"/>
      <c r="ETX589" s="285"/>
      <c r="ETY589" s="285"/>
      <c r="ETZ589" s="285"/>
      <c r="EUA589" s="285"/>
      <c r="EUB589" s="285"/>
      <c r="EUC589" s="285"/>
      <c r="EUD589" s="285"/>
      <c r="EUE589" s="285"/>
      <c r="EUF589" s="285"/>
      <c r="EUG589" s="285"/>
      <c r="EUH589" s="285"/>
      <c r="EUI589" s="285"/>
      <c r="EUJ589" s="285"/>
      <c r="EUK589" s="285"/>
      <c r="EUL589" s="285"/>
      <c r="EUM589" s="285"/>
      <c r="EUN589" s="285"/>
      <c r="EUO589" s="285"/>
      <c r="EUP589" s="285"/>
      <c r="EUQ589" s="285"/>
      <c r="EUR589" s="285"/>
      <c r="EUS589" s="285"/>
      <c r="EUT589" s="285"/>
      <c r="EUU589" s="285"/>
      <c r="EUV589" s="285"/>
      <c r="EUW589" s="285"/>
      <c r="EUX589" s="285"/>
      <c r="EUY589" s="285"/>
      <c r="EUZ589" s="285"/>
      <c r="EVA589" s="285"/>
      <c r="EVB589" s="285"/>
      <c r="EVC589" s="285"/>
      <c r="EVD589" s="285"/>
      <c r="EVE589" s="285"/>
      <c r="EVF589" s="285"/>
      <c r="EVG589" s="285"/>
      <c r="EVH589" s="285"/>
      <c r="EVI589" s="285"/>
      <c r="EVJ589" s="285"/>
      <c r="EVK589" s="285"/>
      <c r="EVL589" s="285"/>
      <c r="EVM589" s="285"/>
      <c r="EVN589" s="285"/>
      <c r="EVO589" s="285"/>
      <c r="EVP589" s="285"/>
      <c r="EVQ589" s="285"/>
      <c r="EVR589" s="285"/>
      <c r="EVS589" s="285"/>
      <c r="EVT589" s="285"/>
      <c r="EVU589" s="285"/>
      <c r="EVV589" s="285"/>
      <c r="EVW589" s="285"/>
      <c r="EVX589" s="285"/>
      <c r="EVY589" s="285"/>
      <c r="EVZ589" s="285"/>
      <c r="EWA589" s="285"/>
      <c r="EWB589" s="285"/>
      <c r="EWC589" s="285"/>
      <c r="EWD589" s="285"/>
      <c r="EWE589" s="285"/>
      <c r="EWF589" s="285"/>
      <c r="EWG589" s="285"/>
      <c r="EWH589" s="285"/>
      <c r="EWI589" s="285"/>
      <c r="EWJ589" s="285"/>
      <c r="EWK589" s="285"/>
      <c r="EWL589" s="285"/>
      <c r="EWM589" s="285"/>
      <c r="EWN589" s="285"/>
      <c r="EWO589" s="285"/>
      <c r="EWP589" s="285"/>
      <c r="EWQ589" s="285"/>
      <c r="EWR589" s="285"/>
      <c r="EWS589" s="285"/>
      <c r="EWT589" s="285"/>
      <c r="EWU589" s="285"/>
      <c r="EWV589" s="285"/>
      <c r="EWW589" s="285"/>
      <c r="EWX589" s="285"/>
      <c r="EWY589" s="285"/>
      <c r="EWZ589" s="285"/>
      <c r="EXA589" s="285"/>
      <c r="EXB589" s="285"/>
      <c r="EXC589" s="285"/>
      <c r="EXD589" s="285"/>
      <c r="EXE589" s="285"/>
      <c r="EXF589" s="285"/>
      <c r="EXG589" s="285"/>
      <c r="EXH589" s="285"/>
      <c r="EXI589" s="285"/>
      <c r="EXJ589" s="285"/>
      <c r="EXK589" s="285"/>
      <c r="EXL589" s="285"/>
      <c r="EXM589" s="285"/>
      <c r="EXN589" s="285"/>
      <c r="EXO589" s="285"/>
      <c r="EXP589" s="285"/>
      <c r="EXQ589" s="285"/>
      <c r="EXR589" s="285"/>
      <c r="EXS589" s="285"/>
      <c r="EXT589" s="285"/>
      <c r="EXU589" s="285"/>
      <c r="EXV589" s="285"/>
      <c r="EXW589" s="285"/>
      <c r="EXX589" s="285"/>
      <c r="EXY589" s="285"/>
      <c r="EXZ589" s="285"/>
      <c r="EYA589" s="285"/>
      <c r="EYB589" s="285"/>
      <c r="EYC589" s="285"/>
      <c r="EYD589" s="285"/>
      <c r="EYE589" s="285"/>
      <c r="EYF589" s="285"/>
      <c r="EYG589" s="285"/>
      <c r="EYH589" s="285"/>
      <c r="EYI589" s="285"/>
      <c r="EYJ589" s="285"/>
      <c r="EYK589" s="285"/>
      <c r="EYL589" s="285"/>
      <c r="EYM589" s="285"/>
      <c r="EYN589" s="285"/>
      <c r="EYO589" s="285"/>
      <c r="EYP589" s="285"/>
      <c r="EYQ589" s="285"/>
      <c r="EYR589" s="285"/>
      <c r="EYS589" s="285"/>
      <c r="EYT589" s="285"/>
      <c r="EYU589" s="285"/>
      <c r="EYV589" s="285"/>
      <c r="EYW589" s="285"/>
      <c r="EYX589" s="285"/>
      <c r="EYY589" s="285"/>
      <c r="EYZ589" s="285"/>
      <c r="EZA589" s="285"/>
      <c r="EZB589" s="285"/>
      <c r="EZC589" s="285"/>
      <c r="EZD589" s="285"/>
      <c r="EZE589" s="285"/>
      <c r="EZF589" s="285"/>
      <c r="EZG589" s="285"/>
      <c r="EZH589" s="285"/>
      <c r="EZI589" s="285"/>
      <c r="EZJ589" s="285"/>
      <c r="EZK589" s="285"/>
      <c r="EZL589" s="285"/>
      <c r="EZM589" s="285"/>
      <c r="EZN589" s="285"/>
      <c r="EZO589" s="285"/>
      <c r="EZP589" s="285"/>
      <c r="EZQ589" s="285"/>
      <c r="EZR589" s="285"/>
      <c r="EZS589" s="285"/>
      <c r="EZT589" s="285"/>
      <c r="EZU589" s="285"/>
      <c r="EZV589" s="285"/>
      <c r="EZW589" s="285"/>
      <c r="EZX589" s="285"/>
      <c r="EZY589" s="285"/>
      <c r="EZZ589" s="285"/>
      <c r="FAA589" s="285"/>
      <c r="FAB589" s="285"/>
      <c r="FAC589" s="285"/>
      <c r="FAD589" s="285"/>
      <c r="FAE589" s="285"/>
      <c r="FAF589" s="285"/>
      <c r="FAG589" s="285"/>
      <c r="FAH589" s="285"/>
      <c r="FAI589" s="285"/>
      <c r="FAJ589" s="285"/>
      <c r="FAK589" s="285"/>
      <c r="FAL589" s="285"/>
      <c r="FAM589" s="285"/>
      <c r="FAN589" s="285"/>
      <c r="FAO589" s="285"/>
      <c r="FAP589" s="285"/>
      <c r="FAQ589" s="285"/>
      <c r="FAR589" s="285"/>
      <c r="FAS589" s="285"/>
      <c r="FAT589" s="285"/>
      <c r="FAU589" s="285"/>
      <c r="FAV589" s="285"/>
      <c r="FAW589" s="285"/>
      <c r="FAX589" s="285"/>
      <c r="FAY589" s="285"/>
      <c r="FAZ589" s="285"/>
      <c r="FBA589" s="285"/>
      <c r="FBB589" s="285"/>
      <c r="FBC589" s="285"/>
      <c r="FBD589" s="285"/>
      <c r="FBE589" s="285"/>
      <c r="FBF589" s="285"/>
      <c r="FBG589" s="285"/>
      <c r="FBH589" s="285"/>
      <c r="FBI589" s="285"/>
      <c r="FBJ589" s="285"/>
      <c r="FBK589" s="285"/>
      <c r="FBL589" s="285"/>
      <c r="FBM589" s="285"/>
      <c r="FBN589" s="285"/>
      <c r="FBO589" s="285"/>
      <c r="FBP589" s="285"/>
      <c r="FBQ589" s="285"/>
      <c r="FBR589" s="285"/>
      <c r="FBS589" s="285"/>
      <c r="FBT589" s="285"/>
      <c r="FBU589" s="285"/>
      <c r="FBV589" s="285"/>
      <c r="FBW589" s="285"/>
      <c r="FBX589" s="285"/>
      <c r="FBY589" s="285"/>
      <c r="FBZ589" s="285"/>
      <c r="FCA589" s="285"/>
      <c r="FCB589" s="285"/>
      <c r="FCC589" s="285"/>
      <c r="FCD589" s="285"/>
      <c r="FCE589" s="285"/>
      <c r="FCF589" s="285"/>
      <c r="FCG589" s="285"/>
      <c r="FCH589" s="285"/>
      <c r="FCI589" s="285"/>
      <c r="FCJ589" s="285"/>
      <c r="FCK589" s="285"/>
      <c r="FCL589" s="285"/>
      <c r="FCM589" s="285"/>
      <c r="FCN589" s="285"/>
      <c r="FCO589" s="285"/>
      <c r="FCP589" s="285"/>
      <c r="FCQ589" s="285"/>
      <c r="FCR589" s="285"/>
      <c r="FCS589" s="285"/>
      <c r="FCT589" s="285"/>
      <c r="FCU589" s="285"/>
      <c r="FCV589" s="285"/>
      <c r="FCW589" s="285"/>
      <c r="FCX589" s="285"/>
      <c r="FCY589" s="285"/>
      <c r="FCZ589" s="285"/>
      <c r="FDA589" s="285"/>
      <c r="FDB589" s="285"/>
      <c r="FDC589" s="285"/>
      <c r="FDD589" s="285"/>
      <c r="FDE589" s="285"/>
      <c r="FDF589" s="285"/>
      <c r="FDG589" s="285"/>
      <c r="FDH589" s="285"/>
      <c r="FDI589" s="285"/>
      <c r="FDJ589" s="285"/>
      <c r="FDK589" s="285"/>
      <c r="FDL589" s="285"/>
      <c r="FDM589" s="285"/>
      <c r="FDN589" s="285"/>
      <c r="FDO589" s="285"/>
      <c r="FDP589" s="285"/>
      <c r="FDQ589" s="285"/>
      <c r="FDR589" s="285"/>
      <c r="FDS589" s="285"/>
      <c r="FDT589" s="285"/>
      <c r="FDU589" s="285"/>
      <c r="FDV589" s="285"/>
      <c r="FDW589" s="285"/>
      <c r="FDX589" s="285"/>
      <c r="FDY589" s="285"/>
      <c r="FDZ589" s="285"/>
      <c r="FEA589" s="285"/>
      <c r="FEB589" s="285"/>
      <c r="FEC589" s="285"/>
      <c r="FED589" s="285"/>
      <c r="FEE589" s="285"/>
      <c r="FEF589" s="285"/>
      <c r="FEG589" s="285"/>
      <c r="FEH589" s="285"/>
      <c r="FEI589" s="285"/>
      <c r="FEJ589" s="285"/>
      <c r="FEK589" s="285"/>
      <c r="FEL589" s="285"/>
      <c r="FEM589" s="285"/>
      <c r="FEN589" s="285"/>
      <c r="FEO589" s="285"/>
      <c r="FEP589" s="285"/>
      <c r="FEQ589" s="285"/>
      <c r="FER589" s="285"/>
      <c r="FES589" s="285"/>
      <c r="FET589" s="285"/>
      <c r="FEU589" s="285"/>
      <c r="FEV589" s="285"/>
      <c r="FEW589" s="285"/>
      <c r="FEX589" s="285"/>
      <c r="FEY589" s="285"/>
      <c r="FEZ589" s="285"/>
      <c r="FFA589" s="285"/>
      <c r="FFB589" s="285"/>
      <c r="FFC589" s="285"/>
      <c r="FFD589" s="285"/>
      <c r="FFE589" s="285"/>
      <c r="FFF589" s="285"/>
      <c r="FFG589" s="285"/>
      <c r="FFH589" s="285"/>
      <c r="FFI589" s="285"/>
      <c r="FFJ589" s="285"/>
      <c r="FFK589" s="285"/>
      <c r="FFL589" s="285"/>
      <c r="FFM589" s="285"/>
      <c r="FFN589" s="285"/>
      <c r="FFO589" s="285"/>
      <c r="FFP589" s="285"/>
      <c r="FFQ589" s="285"/>
      <c r="FFR589" s="285"/>
      <c r="FFS589" s="285"/>
      <c r="FFT589" s="285"/>
      <c r="FFU589" s="285"/>
      <c r="FFV589" s="285"/>
      <c r="FFW589" s="285"/>
      <c r="FFX589" s="285"/>
      <c r="FFY589" s="285"/>
      <c r="FFZ589" s="285"/>
      <c r="FGA589" s="285"/>
      <c r="FGB589" s="285"/>
      <c r="FGC589" s="285"/>
      <c r="FGD589" s="285"/>
      <c r="FGE589" s="285"/>
      <c r="FGF589" s="285"/>
      <c r="FGG589" s="285"/>
      <c r="FGH589" s="285"/>
      <c r="FGI589" s="285"/>
      <c r="FGJ589" s="285"/>
      <c r="FGK589" s="285"/>
      <c r="FGL589" s="285"/>
      <c r="FGM589" s="285"/>
      <c r="FGN589" s="285"/>
      <c r="FGO589" s="285"/>
      <c r="FGP589" s="285"/>
      <c r="FGQ589" s="285"/>
      <c r="FGR589" s="285"/>
      <c r="FGS589" s="285"/>
      <c r="FGT589" s="285"/>
      <c r="FGU589" s="285"/>
      <c r="FGV589" s="285"/>
      <c r="FGW589" s="285"/>
      <c r="FGX589" s="285"/>
      <c r="FGY589" s="285"/>
      <c r="FGZ589" s="285"/>
      <c r="FHA589" s="285"/>
      <c r="FHB589" s="285"/>
      <c r="FHC589" s="285"/>
      <c r="FHD589" s="285"/>
      <c r="FHE589" s="285"/>
      <c r="FHF589" s="285"/>
      <c r="FHG589" s="285"/>
      <c r="FHH589" s="285"/>
      <c r="FHI589" s="285"/>
      <c r="FHJ589" s="285"/>
      <c r="FHK589" s="285"/>
      <c r="FHL589" s="285"/>
      <c r="FHM589" s="285"/>
      <c r="FHN589" s="285"/>
      <c r="FHO589" s="285"/>
      <c r="FHP589" s="285"/>
      <c r="FHQ589" s="285"/>
      <c r="FHR589" s="285"/>
      <c r="FHS589" s="285"/>
      <c r="FHT589" s="285"/>
      <c r="FHU589" s="285"/>
      <c r="FHV589" s="285"/>
      <c r="FHW589" s="285"/>
      <c r="FHX589" s="285"/>
      <c r="FHY589" s="285"/>
      <c r="FHZ589" s="285"/>
      <c r="FIA589" s="285"/>
      <c r="FIB589" s="285"/>
      <c r="FIC589" s="285"/>
      <c r="FID589" s="285"/>
      <c r="FIE589" s="285"/>
      <c r="FIF589" s="285"/>
      <c r="FIG589" s="285"/>
      <c r="FIH589" s="285"/>
      <c r="FII589" s="285"/>
      <c r="FIJ589" s="285"/>
      <c r="FIK589" s="285"/>
      <c r="FIL589" s="285"/>
      <c r="FIM589" s="285"/>
      <c r="FIN589" s="285"/>
      <c r="FIO589" s="285"/>
      <c r="FIP589" s="285"/>
      <c r="FIQ589" s="285"/>
      <c r="FIR589" s="285"/>
      <c r="FIS589" s="285"/>
      <c r="FIT589" s="285"/>
      <c r="FIU589" s="285"/>
      <c r="FIV589" s="285"/>
      <c r="FIW589" s="285"/>
      <c r="FIX589" s="285"/>
      <c r="FIY589" s="285"/>
      <c r="FIZ589" s="285"/>
      <c r="FJA589" s="285"/>
      <c r="FJB589" s="285"/>
      <c r="FJC589" s="285"/>
      <c r="FJD589" s="285"/>
      <c r="FJE589" s="285"/>
      <c r="FJF589" s="285"/>
      <c r="FJG589" s="285"/>
      <c r="FJH589" s="285"/>
      <c r="FJI589" s="285"/>
      <c r="FJJ589" s="285"/>
      <c r="FJK589" s="285"/>
      <c r="FJL589" s="285"/>
      <c r="FJM589" s="285"/>
      <c r="FJN589" s="285"/>
      <c r="FJO589" s="285"/>
      <c r="FJP589" s="285"/>
      <c r="FJQ589" s="285"/>
      <c r="FJR589" s="285"/>
      <c r="FJS589" s="285"/>
      <c r="FJT589" s="285"/>
      <c r="FJU589" s="285"/>
      <c r="FJV589" s="285"/>
      <c r="FJW589" s="285"/>
      <c r="FJX589" s="285"/>
      <c r="FJY589" s="285"/>
      <c r="FJZ589" s="285"/>
      <c r="FKA589" s="285"/>
      <c r="FKB589" s="285"/>
      <c r="FKC589" s="285"/>
      <c r="FKD589" s="285"/>
      <c r="FKE589" s="285"/>
      <c r="FKF589" s="285"/>
      <c r="FKG589" s="285"/>
      <c r="FKH589" s="285"/>
      <c r="FKI589" s="285"/>
      <c r="FKJ589" s="285"/>
      <c r="FKK589" s="285"/>
      <c r="FKL589" s="285"/>
      <c r="FKM589" s="285"/>
      <c r="FKN589" s="285"/>
      <c r="FKO589" s="285"/>
      <c r="FKP589" s="285"/>
      <c r="FKQ589" s="285"/>
      <c r="FKR589" s="285"/>
      <c r="FKS589" s="285"/>
      <c r="FKT589" s="285"/>
      <c r="FKU589" s="285"/>
      <c r="FKV589" s="285"/>
      <c r="FKW589" s="285"/>
      <c r="FKX589" s="285"/>
      <c r="FKY589" s="285"/>
      <c r="FKZ589" s="285"/>
      <c r="FLA589" s="285"/>
      <c r="FLB589" s="285"/>
      <c r="FLC589" s="285"/>
      <c r="FLD589" s="285"/>
      <c r="FLE589" s="285"/>
      <c r="FLF589" s="285"/>
      <c r="FLG589" s="285"/>
      <c r="FLH589" s="285"/>
      <c r="FLI589" s="285"/>
      <c r="FLJ589" s="285"/>
      <c r="FLK589" s="285"/>
      <c r="FLL589" s="285"/>
      <c r="FLM589" s="285"/>
      <c r="FLN589" s="285"/>
      <c r="FLO589" s="285"/>
      <c r="FLP589" s="285"/>
      <c r="FLQ589" s="285"/>
      <c r="FLR589" s="285"/>
      <c r="FLS589" s="285"/>
      <c r="FLT589" s="285"/>
      <c r="FLU589" s="285"/>
      <c r="FLV589" s="285"/>
      <c r="FLW589" s="285"/>
      <c r="FLX589" s="285"/>
      <c r="FLY589" s="285"/>
      <c r="FLZ589" s="285"/>
      <c r="FMA589" s="285"/>
      <c r="FMB589" s="285"/>
      <c r="FMC589" s="285"/>
      <c r="FMD589" s="285"/>
      <c r="FME589" s="285"/>
      <c r="FMF589" s="285"/>
      <c r="FMG589" s="285"/>
      <c r="FMH589" s="285"/>
      <c r="FMI589" s="285"/>
      <c r="FMJ589" s="285"/>
      <c r="FMK589" s="285"/>
      <c r="FML589" s="285"/>
      <c r="FMM589" s="285"/>
      <c r="FMN589" s="285"/>
      <c r="FMO589" s="285"/>
      <c r="FMP589" s="285"/>
      <c r="FMQ589" s="285"/>
      <c r="FMR589" s="285"/>
      <c r="FMS589" s="285"/>
      <c r="FMT589" s="285"/>
      <c r="FMU589" s="285"/>
      <c r="FMV589" s="285"/>
      <c r="FMW589" s="285"/>
      <c r="FMX589" s="285"/>
      <c r="FMY589" s="285"/>
      <c r="FMZ589" s="285"/>
      <c r="FNA589" s="285"/>
      <c r="FNB589" s="285"/>
      <c r="FNC589" s="285"/>
      <c r="FND589" s="285"/>
      <c r="FNE589" s="285"/>
      <c r="FNF589" s="285"/>
      <c r="FNG589" s="285"/>
      <c r="FNH589" s="285"/>
      <c r="FNI589" s="285"/>
      <c r="FNJ589" s="285"/>
      <c r="FNK589" s="285"/>
      <c r="FNL589" s="285"/>
      <c r="FNM589" s="285"/>
      <c r="FNN589" s="285"/>
      <c r="FNO589" s="285"/>
      <c r="FNP589" s="285"/>
      <c r="FNQ589" s="285"/>
      <c r="FNR589" s="285"/>
      <c r="FNS589" s="285"/>
      <c r="FNT589" s="285"/>
      <c r="FNU589" s="285"/>
      <c r="FNV589" s="285"/>
      <c r="FNW589" s="285"/>
      <c r="FNX589" s="285"/>
      <c r="FNY589" s="285"/>
      <c r="FNZ589" s="285"/>
      <c r="FOA589" s="285"/>
      <c r="FOB589" s="285"/>
      <c r="FOC589" s="285"/>
      <c r="FOD589" s="285"/>
      <c r="FOE589" s="285"/>
      <c r="FOF589" s="285"/>
      <c r="FOG589" s="285"/>
      <c r="FOH589" s="285"/>
      <c r="FOI589" s="285"/>
      <c r="FOJ589" s="285"/>
      <c r="FOK589" s="285"/>
      <c r="FOL589" s="285"/>
      <c r="FOM589" s="285"/>
      <c r="FON589" s="285"/>
      <c r="FOO589" s="285"/>
      <c r="FOP589" s="285"/>
      <c r="FOQ589" s="285"/>
      <c r="FOR589" s="285"/>
      <c r="FOS589" s="285"/>
      <c r="FOT589" s="285"/>
      <c r="FOU589" s="285"/>
      <c r="FOV589" s="285"/>
      <c r="FOW589" s="285"/>
      <c r="FOX589" s="285"/>
      <c r="FOY589" s="285"/>
      <c r="FOZ589" s="285"/>
      <c r="FPA589" s="285"/>
      <c r="FPB589" s="285"/>
      <c r="FPC589" s="285"/>
      <c r="FPD589" s="285"/>
      <c r="FPE589" s="285"/>
      <c r="FPF589" s="285"/>
      <c r="FPG589" s="285"/>
      <c r="FPH589" s="285"/>
      <c r="FPI589" s="285"/>
      <c r="FPJ589" s="285"/>
      <c r="FPK589" s="285"/>
      <c r="FPL589" s="285"/>
      <c r="FPM589" s="285"/>
      <c r="FPN589" s="285"/>
      <c r="FPO589" s="285"/>
      <c r="FPP589" s="285"/>
      <c r="FPQ589" s="285"/>
      <c r="FPR589" s="285"/>
      <c r="FPS589" s="285"/>
      <c r="FPT589" s="285"/>
      <c r="FPU589" s="285"/>
      <c r="FPV589" s="285"/>
      <c r="FPW589" s="285"/>
      <c r="FPX589" s="285"/>
      <c r="FPY589" s="285"/>
      <c r="FPZ589" s="285"/>
      <c r="FQA589" s="285"/>
      <c r="FQB589" s="285"/>
      <c r="FQC589" s="285"/>
      <c r="FQD589" s="285"/>
      <c r="FQE589" s="285"/>
      <c r="FQF589" s="285"/>
      <c r="FQG589" s="285"/>
      <c r="FQH589" s="285"/>
      <c r="FQI589" s="285"/>
      <c r="FQJ589" s="285"/>
      <c r="FQK589" s="285"/>
      <c r="FQL589" s="285"/>
      <c r="FQM589" s="285"/>
      <c r="FQN589" s="285"/>
      <c r="FQO589" s="285"/>
      <c r="FQP589" s="285"/>
      <c r="FQQ589" s="285"/>
      <c r="FQR589" s="285"/>
      <c r="FQS589" s="285"/>
      <c r="FQT589" s="285"/>
      <c r="FQU589" s="285"/>
      <c r="FQV589" s="285"/>
      <c r="FQW589" s="285"/>
      <c r="FQX589" s="285"/>
      <c r="FQY589" s="285"/>
      <c r="FQZ589" s="285"/>
      <c r="FRA589" s="285"/>
      <c r="FRB589" s="285"/>
      <c r="FRC589" s="285"/>
      <c r="FRD589" s="285"/>
      <c r="FRE589" s="285"/>
      <c r="FRF589" s="285"/>
      <c r="FRG589" s="285"/>
      <c r="FRH589" s="285"/>
      <c r="FRI589" s="285"/>
      <c r="FRJ589" s="285"/>
      <c r="FRK589" s="285"/>
      <c r="FRL589" s="285"/>
      <c r="FRM589" s="285"/>
      <c r="FRN589" s="285"/>
      <c r="FRO589" s="285"/>
      <c r="FRP589" s="285"/>
      <c r="FRQ589" s="285"/>
      <c r="FRR589" s="285"/>
      <c r="FRS589" s="285"/>
      <c r="FRT589" s="285"/>
      <c r="FRU589" s="285"/>
      <c r="FRV589" s="285"/>
      <c r="FRW589" s="285"/>
      <c r="FRX589" s="285"/>
      <c r="FRY589" s="285"/>
      <c r="FRZ589" s="285"/>
      <c r="FSA589" s="285"/>
      <c r="FSB589" s="285"/>
      <c r="FSC589" s="285"/>
      <c r="FSD589" s="285"/>
      <c r="FSE589" s="285"/>
      <c r="FSF589" s="285"/>
      <c r="FSG589" s="285"/>
      <c r="FSH589" s="285"/>
      <c r="FSI589" s="285"/>
      <c r="FSJ589" s="285"/>
      <c r="FSK589" s="285"/>
      <c r="FSL589" s="285"/>
      <c r="FSM589" s="285"/>
      <c r="FSN589" s="285"/>
      <c r="FSO589" s="285"/>
      <c r="FSP589" s="285"/>
      <c r="FSQ589" s="285"/>
      <c r="FSR589" s="285"/>
      <c r="FSS589" s="285"/>
      <c r="FST589" s="285"/>
      <c r="FSU589" s="285"/>
      <c r="FSV589" s="285"/>
      <c r="FSW589" s="285"/>
      <c r="FSX589" s="285"/>
      <c r="FSY589" s="285"/>
      <c r="FSZ589" s="285"/>
      <c r="FTA589" s="285"/>
      <c r="FTB589" s="285"/>
      <c r="FTC589" s="285"/>
      <c r="FTD589" s="285"/>
      <c r="FTE589" s="285"/>
      <c r="FTF589" s="285"/>
      <c r="FTG589" s="285"/>
      <c r="FTH589" s="285"/>
      <c r="FTI589" s="285"/>
      <c r="FTJ589" s="285"/>
      <c r="FTK589" s="285"/>
      <c r="FTL589" s="285"/>
      <c r="FTM589" s="285"/>
      <c r="FTN589" s="285"/>
      <c r="FTO589" s="285"/>
      <c r="FTP589" s="285"/>
      <c r="FTQ589" s="285"/>
      <c r="FTR589" s="285"/>
      <c r="FTS589" s="285"/>
      <c r="FTT589" s="285"/>
      <c r="FTU589" s="285"/>
      <c r="FTV589" s="285"/>
      <c r="FTW589" s="285"/>
      <c r="FTX589" s="285"/>
      <c r="FTY589" s="285"/>
      <c r="FTZ589" s="285"/>
      <c r="FUA589" s="285"/>
      <c r="FUB589" s="285"/>
      <c r="FUC589" s="285"/>
      <c r="FUD589" s="285"/>
      <c r="FUE589" s="285"/>
      <c r="FUF589" s="285"/>
      <c r="FUG589" s="285"/>
      <c r="FUH589" s="285"/>
      <c r="FUI589" s="285"/>
      <c r="FUJ589" s="285"/>
      <c r="FUK589" s="285"/>
      <c r="FUL589" s="285"/>
      <c r="FUM589" s="285"/>
      <c r="FUN589" s="285"/>
      <c r="FUO589" s="285"/>
      <c r="FUP589" s="285"/>
      <c r="FUQ589" s="285"/>
      <c r="FUR589" s="285"/>
      <c r="FUS589" s="285"/>
      <c r="FUT589" s="285"/>
      <c r="FUU589" s="285"/>
      <c r="FUV589" s="285"/>
      <c r="FUW589" s="285"/>
      <c r="FUX589" s="285"/>
      <c r="FUY589" s="285"/>
      <c r="FUZ589" s="285"/>
      <c r="FVA589" s="285"/>
      <c r="FVB589" s="285"/>
      <c r="FVC589" s="285"/>
      <c r="FVD589" s="285"/>
      <c r="FVE589" s="285"/>
      <c r="FVF589" s="285"/>
      <c r="FVG589" s="285"/>
      <c r="FVH589" s="285"/>
      <c r="FVI589" s="285"/>
      <c r="FVJ589" s="285"/>
      <c r="FVK589" s="285"/>
      <c r="FVL589" s="285"/>
      <c r="FVM589" s="285"/>
      <c r="FVN589" s="285"/>
      <c r="FVO589" s="285"/>
      <c r="FVP589" s="285"/>
      <c r="FVQ589" s="285"/>
      <c r="FVR589" s="285"/>
      <c r="FVS589" s="285"/>
      <c r="FVT589" s="285"/>
      <c r="FVU589" s="285"/>
      <c r="FVV589" s="285"/>
      <c r="FVW589" s="285"/>
      <c r="FVX589" s="285"/>
      <c r="FVY589" s="285"/>
      <c r="FVZ589" s="285"/>
      <c r="FWA589" s="285"/>
      <c r="FWB589" s="285"/>
      <c r="FWC589" s="285"/>
      <c r="FWD589" s="285"/>
      <c r="FWE589" s="285"/>
      <c r="FWF589" s="285"/>
      <c r="FWG589" s="285"/>
      <c r="FWH589" s="285"/>
      <c r="FWI589" s="285"/>
      <c r="FWJ589" s="285"/>
      <c r="FWK589" s="285"/>
      <c r="FWL589" s="285"/>
      <c r="FWM589" s="285"/>
      <c r="FWN589" s="285"/>
      <c r="FWO589" s="285"/>
      <c r="FWP589" s="285"/>
      <c r="FWQ589" s="285"/>
      <c r="FWR589" s="285"/>
      <c r="FWS589" s="285"/>
      <c r="FWT589" s="285"/>
      <c r="FWU589" s="285"/>
      <c r="FWV589" s="285"/>
      <c r="FWW589" s="285"/>
      <c r="FWX589" s="285"/>
      <c r="FWY589" s="285"/>
      <c r="FWZ589" s="285"/>
      <c r="FXA589" s="285"/>
      <c r="FXB589" s="285"/>
      <c r="FXC589" s="285"/>
      <c r="FXD589" s="285"/>
      <c r="FXE589" s="285"/>
      <c r="FXF589" s="285"/>
      <c r="FXG589" s="285"/>
      <c r="FXH589" s="285"/>
      <c r="FXI589" s="285"/>
      <c r="FXJ589" s="285"/>
      <c r="FXK589" s="285"/>
      <c r="FXL589" s="285"/>
      <c r="FXM589" s="285"/>
      <c r="FXN589" s="285"/>
      <c r="FXO589" s="285"/>
      <c r="FXP589" s="285"/>
      <c r="FXQ589" s="285"/>
      <c r="FXR589" s="285"/>
      <c r="FXS589" s="285"/>
      <c r="FXT589" s="285"/>
      <c r="FXU589" s="285"/>
      <c r="FXV589" s="285"/>
      <c r="FXW589" s="285"/>
      <c r="FXX589" s="285"/>
      <c r="FXY589" s="285"/>
      <c r="FXZ589" s="285"/>
      <c r="FYA589" s="285"/>
      <c r="FYB589" s="285"/>
      <c r="FYC589" s="285"/>
      <c r="FYD589" s="285"/>
      <c r="FYE589" s="285"/>
      <c r="FYF589" s="285"/>
      <c r="FYG589" s="285"/>
      <c r="FYH589" s="285"/>
      <c r="FYI589" s="285"/>
      <c r="FYJ589" s="285"/>
      <c r="FYK589" s="285"/>
      <c r="FYL589" s="285"/>
      <c r="FYM589" s="285"/>
      <c r="FYN589" s="285"/>
      <c r="FYO589" s="285"/>
      <c r="FYP589" s="285"/>
      <c r="FYQ589" s="285"/>
      <c r="FYR589" s="285"/>
      <c r="FYS589" s="285"/>
      <c r="FYT589" s="285"/>
      <c r="FYU589" s="285"/>
      <c r="FYV589" s="285"/>
      <c r="FYW589" s="285"/>
      <c r="FYX589" s="285"/>
      <c r="FYY589" s="285"/>
      <c r="FYZ589" s="285"/>
      <c r="FZA589" s="285"/>
      <c r="FZB589" s="285"/>
      <c r="FZC589" s="285"/>
      <c r="FZD589" s="285"/>
      <c r="FZE589" s="285"/>
      <c r="FZF589" s="285"/>
      <c r="FZG589" s="285"/>
      <c r="FZH589" s="285"/>
      <c r="FZI589" s="285"/>
      <c r="FZJ589" s="285"/>
      <c r="FZK589" s="285"/>
      <c r="FZL589" s="285"/>
      <c r="FZM589" s="285"/>
      <c r="FZN589" s="285"/>
      <c r="FZO589" s="285"/>
      <c r="FZP589" s="285"/>
      <c r="FZQ589" s="285"/>
      <c r="FZR589" s="285"/>
      <c r="FZS589" s="285"/>
      <c r="FZT589" s="285"/>
      <c r="FZU589" s="285"/>
      <c r="FZV589" s="285"/>
      <c r="FZW589" s="285"/>
      <c r="FZX589" s="285"/>
      <c r="FZY589" s="285"/>
      <c r="FZZ589" s="285"/>
      <c r="GAA589" s="285"/>
      <c r="GAB589" s="285"/>
      <c r="GAC589" s="285"/>
      <c r="GAD589" s="285"/>
      <c r="GAE589" s="285"/>
      <c r="GAF589" s="285"/>
      <c r="GAG589" s="285"/>
      <c r="GAH589" s="285"/>
      <c r="GAI589" s="285"/>
      <c r="GAJ589" s="285"/>
      <c r="GAK589" s="285"/>
      <c r="GAL589" s="285"/>
      <c r="GAM589" s="285"/>
      <c r="GAN589" s="285"/>
      <c r="GAO589" s="285"/>
      <c r="GAP589" s="285"/>
      <c r="GAQ589" s="285"/>
      <c r="GAR589" s="285"/>
      <c r="GAS589" s="285"/>
      <c r="GAT589" s="285"/>
      <c r="GAU589" s="285"/>
      <c r="GAV589" s="285"/>
      <c r="GAW589" s="285"/>
      <c r="GAX589" s="285"/>
      <c r="GAY589" s="285"/>
      <c r="GAZ589" s="285"/>
      <c r="GBA589" s="285"/>
      <c r="GBB589" s="285"/>
      <c r="GBC589" s="285"/>
      <c r="GBD589" s="285"/>
      <c r="GBE589" s="285"/>
      <c r="GBF589" s="285"/>
      <c r="GBG589" s="285"/>
      <c r="GBH589" s="285"/>
      <c r="GBI589" s="285"/>
      <c r="GBJ589" s="285"/>
      <c r="GBK589" s="285"/>
      <c r="GBL589" s="285"/>
      <c r="GBM589" s="285"/>
      <c r="GBN589" s="285"/>
      <c r="GBO589" s="285"/>
      <c r="GBP589" s="285"/>
      <c r="GBQ589" s="285"/>
      <c r="GBR589" s="285"/>
      <c r="GBS589" s="285"/>
      <c r="GBT589" s="285"/>
      <c r="GBU589" s="285"/>
      <c r="GBV589" s="285"/>
      <c r="GBW589" s="285"/>
      <c r="GBX589" s="285"/>
      <c r="GBY589" s="285"/>
      <c r="GBZ589" s="285"/>
      <c r="GCA589" s="285"/>
      <c r="GCB589" s="285"/>
      <c r="GCC589" s="285"/>
      <c r="GCD589" s="285"/>
      <c r="GCE589" s="285"/>
      <c r="GCF589" s="285"/>
      <c r="GCG589" s="285"/>
      <c r="GCH589" s="285"/>
      <c r="GCI589" s="285"/>
      <c r="GCJ589" s="285"/>
      <c r="GCK589" s="285"/>
      <c r="GCL589" s="285"/>
      <c r="GCM589" s="285"/>
      <c r="GCN589" s="285"/>
      <c r="GCO589" s="285"/>
      <c r="GCP589" s="285"/>
      <c r="GCQ589" s="285"/>
      <c r="GCR589" s="285"/>
      <c r="GCS589" s="285"/>
      <c r="GCT589" s="285"/>
      <c r="GCU589" s="285"/>
      <c r="GCV589" s="285"/>
      <c r="GCW589" s="285"/>
      <c r="GCX589" s="285"/>
      <c r="GCY589" s="285"/>
      <c r="GCZ589" s="285"/>
      <c r="GDA589" s="285"/>
      <c r="GDB589" s="285"/>
      <c r="GDC589" s="285"/>
      <c r="GDD589" s="285"/>
      <c r="GDE589" s="285"/>
      <c r="GDF589" s="285"/>
      <c r="GDG589" s="285"/>
      <c r="GDH589" s="285"/>
      <c r="GDI589" s="285"/>
      <c r="GDJ589" s="285"/>
      <c r="GDK589" s="285"/>
      <c r="GDL589" s="285"/>
      <c r="GDM589" s="285"/>
      <c r="GDN589" s="285"/>
      <c r="GDO589" s="285"/>
      <c r="GDP589" s="285"/>
      <c r="GDQ589" s="285"/>
      <c r="GDR589" s="285"/>
      <c r="GDS589" s="285"/>
      <c r="GDT589" s="285"/>
      <c r="GDU589" s="285"/>
      <c r="GDV589" s="285"/>
      <c r="GDW589" s="285"/>
      <c r="GDX589" s="285"/>
      <c r="GDY589" s="285"/>
      <c r="GDZ589" s="285"/>
      <c r="GEA589" s="285"/>
      <c r="GEB589" s="285"/>
      <c r="GEC589" s="285"/>
      <c r="GED589" s="285"/>
      <c r="GEE589" s="285"/>
      <c r="GEF589" s="285"/>
      <c r="GEG589" s="285"/>
      <c r="GEH589" s="285"/>
      <c r="GEI589" s="285"/>
      <c r="GEJ589" s="285"/>
      <c r="GEK589" s="285"/>
      <c r="GEL589" s="285"/>
      <c r="GEM589" s="285"/>
      <c r="GEN589" s="285"/>
      <c r="GEO589" s="285"/>
      <c r="GEP589" s="285"/>
      <c r="GEQ589" s="285"/>
      <c r="GER589" s="285"/>
      <c r="GES589" s="285"/>
      <c r="GET589" s="285"/>
      <c r="GEU589" s="285"/>
      <c r="GEV589" s="285"/>
      <c r="GEW589" s="285"/>
      <c r="GEX589" s="285"/>
      <c r="GEY589" s="285"/>
      <c r="GEZ589" s="285"/>
      <c r="GFA589" s="285"/>
      <c r="GFB589" s="285"/>
      <c r="GFC589" s="285"/>
      <c r="GFD589" s="285"/>
      <c r="GFE589" s="285"/>
      <c r="GFF589" s="285"/>
      <c r="GFG589" s="285"/>
      <c r="GFH589" s="285"/>
      <c r="GFI589" s="285"/>
      <c r="GFJ589" s="285"/>
      <c r="GFK589" s="285"/>
      <c r="GFL589" s="285"/>
      <c r="GFM589" s="285"/>
      <c r="GFN589" s="285"/>
      <c r="GFO589" s="285"/>
      <c r="GFP589" s="285"/>
      <c r="GFQ589" s="285"/>
      <c r="GFR589" s="285"/>
      <c r="GFS589" s="285"/>
      <c r="GFT589" s="285"/>
      <c r="GFU589" s="285"/>
      <c r="GFV589" s="285"/>
      <c r="GFW589" s="285"/>
      <c r="GFX589" s="285"/>
      <c r="GFY589" s="285"/>
      <c r="GFZ589" s="285"/>
      <c r="GGA589" s="285"/>
      <c r="GGB589" s="285"/>
      <c r="GGC589" s="285"/>
      <c r="GGD589" s="285"/>
      <c r="GGE589" s="285"/>
      <c r="GGF589" s="285"/>
      <c r="GGG589" s="285"/>
      <c r="GGH589" s="285"/>
      <c r="GGI589" s="285"/>
      <c r="GGJ589" s="285"/>
      <c r="GGK589" s="285"/>
      <c r="GGL589" s="285"/>
      <c r="GGM589" s="285"/>
      <c r="GGN589" s="285"/>
      <c r="GGO589" s="285"/>
      <c r="GGP589" s="285"/>
      <c r="GGQ589" s="285"/>
      <c r="GGR589" s="285"/>
      <c r="GGS589" s="285"/>
      <c r="GGT589" s="285"/>
      <c r="GGU589" s="285"/>
      <c r="GGV589" s="285"/>
      <c r="GGW589" s="285"/>
      <c r="GGX589" s="285"/>
      <c r="GGY589" s="285"/>
      <c r="GGZ589" s="285"/>
      <c r="GHA589" s="285"/>
      <c r="GHB589" s="285"/>
      <c r="GHC589" s="285"/>
      <c r="GHD589" s="285"/>
      <c r="GHE589" s="285"/>
      <c r="GHF589" s="285"/>
      <c r="GHG589" s="285"/>
      <c r="GHH589" s="285"/>
      <c r="GHI589" s="285"/>
      <c r="GHJ589" s="285"/>
      <c r="GHK589" s="285"/>
      <c r="GHL589" s="285"/>
      <c r="GHM589" s="285"/>
      <c r="GHN589" s="285"/>
      <c r="GHO589" s="285"/>
      <c r="GHP589" s="285"/>
      <c r="GHQ589" s="285"/>
      <c r="GHR589" s="285"/>
      <c r="GHS589" s="285"/>
      <c r="GHT589" s="285"/>
      <c r="GHU589" s="285"/>
      <c r="GHV589" s="285"/>
      <c r="GHW589" s="285"/>
      <c r="GHX589" s="285"/>
      <c r="GHY589" s="285"/>
      <c r="GHZ589" s="285"/>
      <c r="GIA589" s="285"/>
      <c r="GIB589" s="285"/>
      <c r="GIC589" s="285"/>
      <c r="GID589" s="285"/>
      <c r="GIE589" s="285"/>
      <c r="GIF589" s="285"/>
      <c r="GIG589" s="285"/>
      <c r="GIH589" s="285"/>
      <c r="GII589" s="285"/>
      <c r="GIJ589" s="285"/>
      <c r="GIK589" s="285"/>
      <c r="GIL589" s="285"/>
      <c r="GIM589" s="285"/>
      <c r="GIN589" s="285"/>
      <c r="GIO589" s="285"/>
      <c r="GIP589" s="285"/>
      <c r="GIQ589" s="285"/>
      <c r="GIR589" s="285"/>
      <c r="GIS589" s="285"/>
      <c r="GIT589" s="285"/>
      <c r="GIU589" s="285"/>
      <c r="GIV589" s="285"/>
      <c r="GIW589" s="285"/>
      <c r="GIX589" s="285"/>
      <c r="GIY589" s="285"/>
      <c r="GIZ589" s="285"/>
      <c r="GJA589" s="285"/>
      <c r="GJB589" s="285"/>
      <c r="GJC589" s="285"/>
      <c r="GJD589" s="285"/>
      <c r="GJE589" s="285"/>
      <c r="GJF589" s="285"/>
      <c r="GJG589" s="285"/>
      <c r="GJH589" s="285"/>
      <c r="GJI589" s="285"/>
      <c r="GJJ589" s="285"/>
      <c r="GJK589" s="285"/>
      <c r="GJL589" s="285"/>
      <c r="GJM589" s="285"/>
      <c r="GJN589" s="285"/>
      <c r="GJO589" s="285"/>
      <c r="GJP589" s="285"/>
      <c r="GJQ589" s="285"/>
      <c r="GJR589" s="285"/>
      <c r="GJS589" s="285"/>
      <c r="GJT589" s="285"/>
      <c r="GJU589" s="285"/>
      <c r="GJV589" s="285"/>
      <c r="GJW589" s="285"/>
      <c r="GJX589" s="285"/>
      <c r="GJY589" s="285"/>
      <c r="GJZ589" s="285"/>
      <c r="GKA589" s="285"/>
      <c r="GKB589" s="285"/>
      <c r="GKC589" s="285"/>
      <c r="GKD589" s="285"/>
      <c r="GKE589" s="285"/>
      <c r="GKF589" s="285"/>
      <c r="GKG589" s="285"/>
      <c r="GKH589" s="285"/>
      <c r="GKI589" s="285"/>
      <c r="GKJ589" s="285"/>
      <c r="GKK589" s="285"/>
      <c r="GKL589" s="285"/>
      <c r="GKM589" s="285"/>
      <c r="GKN589" s="285"/>
      <c r="GKO589" s="285"/>
      <c r="GKP589" s="285"/>
      <c r="GKQ589" s="285"/>
      <c r="GKR589" s="285"/>
      <c r="GKS589" s="285"/>
      <c r="GKT589" s="285"/>
      <c r="GKU589" s="285"/>
      <c r="GKV589" s="285"/>
      <c r="GKW589" s="285"/>
      <c r="GKX589" s="285"/>
      <c r="GKY589" s="285"/>
      <c r="GKZ589" s="285"/>
      <c r="GLA589" s="285"/>
      <c r="GLB589" s="285"/>
      <c r="GLC589" s="285"/>
      <c r="GLD589" s="285"/>
      <c r="GLE589" s="285"/>
      <c r="GLF589" s="285"/>
      <c r="GLG589" s="285"/>
      <c r="GLH589" s="285"/>
      <c r="GLI589" s="285"/>
      <c r="GLJ589" s="285"/>
      <c r="GLK589" s="285"/>
      <c r="GLL589" s="285"/>
      <c r="GLM589" s="285"/>
      <c r="GLN589" s="285"/>
      <c r="GLO589" s="285"/>
      <c r="GLP589" s="285"/>
      <c r="GLQ589" s="285"/>
      <c r="GLR589" s="285"/>
      <c r="GLS589" s="285"/>
      <c r="GLT589" s="285"/>
      <c r="GLU589" s="285"/>
      <c r="GLV589" s="285"/>
      <c r="GLW589" s="285"/>
      <c r="GLX589" s="285"/>
      <c r="GLY589" s="285"/>
      <c r="GLZ589" s="285"/>
      <c r="GMA589" s="285"/>
      <c r="GMB589" s="285"/>
      <c r="GMC589" s="285"/>
      <c r="GMD589" s="285"/>
      <c r="GME589" s="285"/>
      <c r="GMF589" s="285"/>
      <c r="GMG589" s="285"/>
      <c r="GMH589" s="285"/>
      <c r="GMI589" s="285"/>
      <c r="GMJ589" s="285"/>
      <c r="GMK589" s="285"/>
      <c r="GML589" s="285"/>
      <c r="GMM589" s="285"/>
      <c r="GMN589" s="285"/>
      <c r="GMO589" s="285"/>
      <c r="GMP589" s="285"/>
      <c r="GMQ589" s="285"/>
      <c r="GMR589" s="285"/>
      <c r="GMS589" s="285"/>
      <c r="GMT589" s="285"/>
      <c r="GMU589" s="285"/>
      <c r="GMV589" s="285"/>
      <c r="GMW589" s="285"/>
      <c r="GMX589" s="285"/>
      <c r="GMY589" s="285"/>
      <c r="GMZ589" s="285"/>
      <c r="GNA589" s="285"/>
      <c r="GNB589" s="285"/>
      <c r="GNC589" s="285"/>
      <c r="GND589" s="285"/>
      <c r="GNE589" s="285"/>
      <c r="GNF589" s="285"/>
      <c r="GNG589" s="285"/>
      <c r="GNH589" s="285"/>
      <c r="GNI589" s="285"/>
      <c r="GNJ589" s="285"/>
      <c r="GNK589" s="285"/>
      <c r="GNL589" s="285"/>
      <c r="GNM589" s="285"/>
      <c r="GNN589" s="285"/>
      <c r="GNO589" s="285"/>
      <c r="GNP589" s="285"/>
      <c r="GNQ589" s="285"/>
      <c r="GNR589" s="285"/>
      <c r="GNS589" s="285"/>
      <c r="GNT589" s="285"/>
      <c r="GNU589" s="285"/>
      <c r="GNV589" s="285"/>
      <c r="GNW589" s="285"/>
      <c r="GNX589" s="285"/>
      <c r="GNY589" s="285"/>
      <c r="GNZ589" s="285"/>
      <c r="GOA589" s="285"/>
      <c r="GOB589" s="285"/>
      <c r="GOC589" s="285"/>
      <c r="GOD589" s="285"/>
      <c r="GOE589" s="285"/>
      <c r="GOF589" s="285"/>
      <c r="GOG589" s="285"/>
      <c r="GOH589" s="285"/>
      <c r="GOI589" s="285"/>
      <c r="GOJ589" s="285"/>
      <c r="GOK589" s="285"/>
      <c r="GOL589" s="285"/>
      <c r="GOM589" s="285"/>
      <c r="GON589" s="285"/>
      <c r="GOO589" s="285"/>
      <c r="GOP589" s="285"/>
      <c r="GOQ589" s="285"/>
      <c r="GOR589" s="285"/>
      <c r="GOS589" s="285"/>
      <c r="GOT589" s="285"/>
      <c r="GOU589" s="285"/>
      <c r="GOV589" s="285"/>
      <c r="GOW589" s="285"/>
      <c r="GOX589" s="285"/>
      <c r="GOY589" s="285"/>
      <c r="GOZ589" s="285"/>
      <c r="GPA589" s="285"/>
      <c r="GPB589" s="285"/>
      <c r="GPC589" s="285"/>
      <c r="GPD589" s="285"/>
      <c r="GPE589" s="285"/>
      <c r="GPF589" s="285"/>
      <c r="GPG589" s="285"/>
      <c r="GPH589" s="285"/>
      <c r="GPI589" s="285"/>
      <c r="GPJ589" s="285"/>
      <c r="GPK589" s="285"/>
      <c r="GPL589" s="285"/>
      <c r="GPM589" s="285"/>
      <c r="GPN589" s="285"/>
      <c r="GPO589" s="285"/>
      <c r="GPP589" s="285"/>
      <c r="GPQ589" s="285"/>
      <c r="GPR589" s="285"/>
      <c r="GPS589" s="285"/>
      <c r="GPT589" s="285"/>
      <c r="GPU589" s="285"/>
      <c r="GPV589" s="285"/>
      <c r="GPW589" s="285"/>
      <c r="GPX589" s="285"/>
      <c r="GPY589" s="285"/>
      <c r="GPZ589" s="285"/>
      <c r="GQA589" s="285"/>
      <c r="GQB589" s="285"/>
      <c r="GQC589" s="285"/>
      <c r="GQD589" s="285"/>
      <c r="GQE589" s="285"/>
      <c r="GQF589" s="285"/>
      <c r="GQG589" s="285"/>
      <c r="GQH589" s="285"/>
      <c r="GQI589" s="285"/>
      <c r="GQJ589" s="285"/>
      <c r="GQK589" s="285"/>
      <c r="GQL589" s="285"/>
      <c r="GQM589" s="285"/>
      <c r="GQN589" s="285"/>
      <c r="GQO589" s="285"/>
      <c r="GQP589" s="285"/>
      <c r="GQQ589" s="285"/>
      <c r="GQR589" s="285"/>
      <c r="GQS589" s="285"/>
      <c r="GQT589" s="285"/>
      <c r="GQU589" s="285"/>
      <c r="GQV589" s="285"/>
      <c r="GQW589" s="285"/>
      <c r="GQX589" s="285"/>
      <c r="GQY589" s="285"/>
      <c r="GQZ589" s="285"/>
      <c r="GRA589" s="285"/>
      <c r="GRB589" s="285"/>
      <c r="GRC589" s="285"/>
      <c r="GRD589" s="285"/>
      <c r="GRE589" s="285"/>
      <c r="GRF589" s="285"/>
      <c r="GRG589" s="285"/>
      <c r="GRH589" s="285"/>
      <c r="GRI589" s="285"/>
      <c r="GRJ589" s="285"/>
      <c r="GRK589" s="285"/>
      <c r="GRL589" s="285"/>
      <c r="GRM589" s="285"/>
      <c r="GRN589" s="285"/>
      <c r="GRO589" s="285"/>
      <c r="GRP589" s="285"/>
      <c r="GRQ589" s="285"/>
      <c r="GRR589" s="285"/>
      <c r="GRS589" s="285"/>
      <c r="GRT589" s="285"/>
      <c r="GRU589" s="285"/>
      <c r="GRV589" s="285"/>
      <c r="GRW589" s="285"/>
      <c r="GRX589" s="285"/>
      <c r="GRY589" s="285"/>
      <c r="GRZ589" s="285"/>
      <c r="GSA589" s="285"/>
      <c r="GSB589" s="285"/>
      <c r="GSC589" s="285"/>
      <c r="GSD589" s="285"/>
      <c r="GSE589" s="285"/>
      <c r="GSF589" s="285"/>
      <c r="GSG589" s="285"/>
      <c r="GSH589" s="285"/>
      <c r="GSI589" s="285"/>
      <c r="GSJ589" s="285"/>
      <c r="GSK589" s="285"/>
      <c r="GSL589" s="285"/>
      <c r="GSM589" s="285"/>
      <c r="GSN589" s="285"/>
      <c r="GSO589" s="285"/>
      <c r="GSP589" s="285"/>
      <c r="GSQ589" s="285"/>
      <c r="GSR589" s="285"/>
      <c r="GSS589" s="285"/>
      <c r="GST589" s="285"/>
      <c r="GSU589" s="285"/>
      <c r="GSV589" s="285"/>
      <c r="GSW589" s="285"/>
      <c r="GSX589" s="285"/>
      <c r="GSY589" s="285"/>
      <c r="GSZ589" s="285"/>
      <c r="GTA589" s="285"/>
      <c r="GTB589" s="285"/>
      <c r="GTC589" s="285"/>
      <c r="GTD589" s="285"/>
      <c r="GTE589" s="285"/>
      <c r="GTF589" s="285"/>
      <c r="GTG589" s="285"/>
      <c r="GTH589" s="285"/>
      <c r="GTI589" s="285"/>
      <c r="GTJ589" s="285"/>
      <c r="GTK589" s="285"/>
      <c r="GTL589" s="285"/>
      <c r="GTM589" s="285"/>
      <c r="GTN589" s="285"/>
      <c r="GTO589" s="285"/>
      <c r="GTP589" s="285"/>
      <c r="GTQ589" s="285"/>
      <c r="GTR589" s="285"/>
      <c r="GTS589" s="285"/>
      <c r="GTT589" s="285"/>
      <c r="GTU589" s="285"/>
      <c r="GTV589" s="285"/>
      <c r="GTW589" s="285"/>
      <c r="GTX589" s="285"/>
      <c r="GTY589" s="285"/>
      <c r="GTZ589" s="285"/>
      <c r="GUA589" s="285"/>
      <c r="GUB589" s="285"/>
      <c r="GUC589" s="285"/>
      <c r="GUD589" s="285"/>
      <c r="GUE589" s="285"/>
      <c r="GUF589" s="285"/>
      <c r="GUG589" s="285"/>
      <c r="GUH589" s="285"/>
      <c r="GUI589" s="285"/>
      <c r="GUJ589" s="285"/>
      <c r="GUK589" s="285"/>
      <c r="GUL589" s="285"/>
      <c r="GUM589" s="285"/>
      <c r="GUN589" s="285"/>
      <c r="GUO589" s="285"/>
      <c r="GUP589" s="285"/>
      <c r="GUQ589" s="285"/>
      <c r="GUR589" s="285"/>
      <c r="GUS589" s="285"/>
      <c r="GUT589" s="285"/>
      <c r="GUU589" s="285"/>
      <c r="GUV589" s="285"/>
      <c r="GUW589" s="285"/>
      <c r="GUX589" s="285"/>
      <c r="GUY589" s="285"/>
      <c r="GUZ589" s="285"/>
      <c r="GVA589" s="285"/>
      <c r="GVB589" s="285"/>
      <c r="GVC589" s="285"/>
      <c r="GVD589" s="285"/>
      <c r="GVE589" s="285"/>
      <c r="GVF589" s="285"/>
      <c r="GVG589" s="285"/>
      <c r="GVH589" s="285"/>
      <c r="GVI589" s="285"/>
      <c r="GVJ589" s="285"/>
      <c r="GVK589" s="285"/>
      <c r="GVL589" s="285"/>
      <c r="GVM589" s="285"/>
      <c r="GVN589" s="285"/>
      <c r="GVO589" s="285"/>
      <c r="GVP589" s="285"/>
      <c r="GVQ589" s="285"/>
      <c r="GVR589" s="285"/>
      <c r="GVS589" s="285"/>
      <c r="GVT589" s="285"/>
      <c r="GVU589" s="285"/>
      <c r="GVV589" s="285"/>
      <c r="GVW589" s="285"/>
      <c r="GVX589" s="285"/>
      <c r="GVY589" s="285"/>
      <c r="GVZ589" s="285"/>
      <c r="GWA589" s="285"/>
      <c r="GWB589" s="285"/>
      <c r="GWC589" s="285"/>
      <c r="GWD589" s="285"/>
      <c r="GWE589" s="285"/>
      <c r="GWF589" s="285"/>
      <c r="GWG589" s="285"/>
      <c r="GWH589" s="285"/>
      <c r="GWI589" s="285"/>
      <c r="GWJ589" s="285"/>
      <c r="GWK589" s="285"/>
      <c r="GWL589" s="285"/>
      <c r="GWM589" s="285"/>
      <c r="GWN589" s="285"/>
      <c r="GWO589" s="285"/>
      <c r="GWP589" s="285"/>
      <c r="GWQ589" s="285"/>
      <c r="GWR589" s="285"/>
      <c r="GWS589" s="285"/>
      <c r="GWT589" s="285"/>
      <c r="GWU589" s="285"/>
      <c r="GWV589" s="285"/>
      <c r="GWW589" s="285"/>
      <c r="GWX589" s="285"/>
      <c r="GWY589" s="285"/>
      <c r="GWZ589" s="285"/>
      <c r="GXA589" s="285"/>
      <c r="GXB589" s="285"/>
      <c r="GXC589" s="285"/>
      <c r="GXD589" s="285"/>
      <c r="GXE589" s="285"/>
      <c r="GXF589" s="285"/>
      <c r="GXG589" s="285"/>
      <c r="GXH589" s="285"/>
      <c r="GXI589" s="285"/>
      <c r="GXJ589" s="285"/>
      <c r="GXK589" s="285"/>
      <c r="GXL589" s="285"/>
      <c r="GXM589" s="285"/>
      <c r="GXN589" s="285"/>
      <c r="GXO589" s="285"/>
      <c r="GXP589" s="285"/>
      <c r="GXQ589" s="285"/>
      <c r="GXR589" s="285"/>
      <c r="GXS589" s="285"/>
      <c r="GXT589" s="285"/>
      <c r="GXU589" s="285"/>
      <c r="GXV589" s="285"/>
      <c r="GXW589" s="285"/>
      <c r="GXX589" s="285"/>
      <c r="GXY589" s="285"/>
      <c r="GXZ589" s="285"/>
      <c r="GYA589" s="285"/>
      <c r="GYB589" s="285"/>
      <c r="GYC589" s="285"/>
      <c r="GYD589" s="285"/>
      <c r="GYE589" s="285"/>
      <c r="GYF589" s="285"/>
      <c r="GYG589" s="285"/>
      <c r="GYH589" s="285"/>
      <c r="GYI589" s="285"/>
      <c r="GYJ589" s="285"/>
      <c r="GYK589" s="285"/>
      <c r="GYL589" s="285"/>
      <c r="GYM589" s="285"/>
      <c r="GYN589" s="285"/>
      <c r="GYO589" s="285"/>
      <c r="GYP589" s="285"/>
      <c r="GYQ589" s="285"/>
      <c r="GYR589" s="285"/>
      <c r="GYS589" s="285"/>
      <c r="GYT589" s="285"/>
      <c r="GYU589" s="285"/>
      <c r="GYV589" s="285"/>
      <c r="GYW589" s="285"/>
      <c r="GYX589" s="285"/>
      <c r="GYY589" s="285"/>
      <c r="GYZ589" s="285"/>
      <c r="GZA589" s="285"/>
      <c r="GZB589" s="285"/>
      <c r="GZC589" s="285"/>
      <c r="GZD589" s="285"/>
      <c r="GZE589" s="285"/>
      <c r="GZF589" s="285"/>
      <c r="GZG589" s="285"/>
      <c r="GZH589" s="285"/>
      <c r="GZI589" s="285"/>
      <c r="GZJ589" s="285"/>
      <c r="GZK589" s="285"/>
      <c r="GZL589" s="285"/>
      <c r="GZM589" s="285"/>
      <c r="GZN589" s="285"/>
      <c r="GZO589" s="285"/>
      <c r="GZP589" s="285"/>
      <c r="GZQ589" s="285"/>
      <c r="GZR589" s="285"/>
      <c r="GZS589" s="285"/>
      <c r="GZT589" s="285"/>
      <c r="GZU589" s="285"/>
      <c r="GZV589" s="285"/>
      <c r="GZW589" s="285"/>
      <c r="GZX589" s="285"/>
      <c r="GZY589" s="285"/>
      <c r="GZZ589" s="285"/>
      <c r="HAA589" s="285"/>
      <c r="HAB589" s="285"/>
      <c r="HAC589" s="285"/>
      <c r="HAD589" s="285"/>
      <c r="HAE589" s="285"/>
      <c r="HAF589" s="285"/>
      <c r="HAG589" s="285"/>
      <c r="HAH589" s="285"/>
      <c r="HAI589" s="285"/>
      <c r="HAJ589" s="285"/>
      <c r="HAK589" s="285"/>
      <c r="HAL589" s="285"/>
      <c r="HAM589" s="285"/>
      <c r="HAN589" s="285"/>
      <c r="HAO589" s="285"/>
      <c r="HAP589" s="285"/>
      <c r="HAQ589" s="285"/>
      <c r="HAR589" s="285"/>
      <c r="HAS589" s="285"/>
      <c r="HAT589" s="285"/>
      <c r="HAU589" s="285"/>
      <c r="HAV589" s="285"/>
      <c r="HAW589" s="285"/>
      <c r="HAX589" s="285"/>
      <c r="HAY589" s="285"/>
      <c r="HAZ589" s="285"/>
      <c r="HBA589" s="285"/>
      <c r="HBB589" s="285"/>
      <c r="HBC589" s="285"/>
      <c r="HBD589" s="285"/>
      <c r="HBE589" s="285"/>
      <c r="HBF589" s="285"/>
      <c r="HBG589" s="285"/>
      <c r="HBH589" s="285"/>
      <c r="HBI589" s="285"/>
      <c r="HBJ589" s="285"/>
      <c r="HBK589" s="285"/>
      <c r="HBL589" s="285"/>
      <c r="HBM589" s="285"/>
      <c r="HBN589" s="285"/>
      <c r="HBO589" s="285"/>
      <c r="HBP589" s="285"/>
      <c r="HBQ589" s="285"/>
      <c r="HBR589" s="285"/>
      <c r="HBS589" s="285"/>
      <c r="HBT589" s="285"/>
      <c r="HBU589" s="285"/>
      <c r="HBV589" s="285"/>
      <c r="HBW589" s="285"/>
      <c r="HBX589" s="285"/>
      <c r="HBY589" s="285"/>
      <c r="HBZ589" s="285"/>
      <c r="HCA589" s="285"/>
      <c r="HCB589" s="285"/>
      <c r="HCC589" s="285"/>
      <c r="HCD589" s="285"/>
      <c r="HCE589" s="285"/>
      <c r="HCF589" s="285"/>
      <c r="HCG589" s="285"/>
      <c r="HCH589" s="285"/>
      <c r="HCI589" s="285"/>
      <c r="HCJ589" s="285"/>
      <c r="HCK589" s="285"/>
      <c r="HCL589" s="285"/>
      <c r="HCM589" s="285"/>
      <c r="HCN589" s="285"/>
      <c r="HCO589" s="285"/>
      <c r="HCP589" s="285"/>
      <c r="HCQ589" s="285"/>
      <c r="HCR589" s="285"/>
      <c r="HCS589" s="285"/>
      <c r="HCT589" s="285"/>
      <c r="HCU589" s="285"/>
      <c r="HCV589" s="285"/>
      <c r="HCW589" s="285"/>
      <c r="HCX589" s="285"/>
      <c r="HCY589" s="285"/>
      <c r="HCZ589" s="285"/>
      <c r="HDA589" s="285"/>
      <c r="HDB589" s="285"/>
      <c r="HDC589" s="285"/>
      <c r="HDD589" s="285"/>
      <c r="HDE589" s="285"/>
      <c r="HDF589" s="285"/>
      <c r="HDG589" s="285"/>
      <c r="HDH589" s="285"/>
      <c r="HDI589" s="285"/>
      <c r="HDJ589" s="285"/>
      <c r="HDK589" s="285"/>
      <c r="HDL589" s="285"/>
      <c r="HDM589" s="285"/>
      <c r="HDN589" s="285"/>
      <c r="HDO589" s="285"/>
      <c r="HDP589" s="285"/>
      <c r="HDQ589" s="285"/>
      <c r="HDR589" s="285"/>
      <c r="HDS589" s="285"/>
      <c r="HDT589" s="285"/>
      <c r="HDU589" s="285"/>
      <c r="HDV589" s="285"/>
      <c r="HDW589" s="285"/>
      <c r="HDX589" s="285"/>
      <c r="HDY589" s="285"/>
      <c r="HDZ589" s="285"/>
      <c r="HEA589" s="285"/>
      <c r="HEB589" s="285"/>
      <c r="HEC589" s="285"/>
      <c r="HED589" s="285"/>
      <c r="HEE589" s="285"/>
      <c r="HEF589" s="285"/>
      <c r="HEG589" s="285"/>
      <c r="HEH589" s="285"/>
      <c r="HEI589" s="285"/>
      <c r="HEJ589" s="285"/>
      <c r="HEK589" s="285"/>
      <c r="HEL589" s="285"/>
      <c r="HEM589" s="285"/>
      <c r="HEN589" s="285"/>
      <c r="HEO589" s="285"/>
      <c r="HEP589" s="285"/>
      <c r="HEQ589" s="285"/>
      <c r="HER589" s="285"/>
      <c r="HES589" s="285"/>
      <c r="HET589" s="285"/>
      <c r="HEU589" s="285"/>
      <c r="HEV589" s="285"/>
      <c r="HEW589" s="285"/>
      <c r="HEX589" s="285"/>
      <c r="HEY589" s="285"/>
      <c r="HEZ589" s="285"/>
      <c r="HFA589" s="285"/>
      <c r="HFB589" s="285"/>
      <c r="HFC589" s="285"/>
      <c r="HFD589" s="285"/>
      <c r="HFE589" s="285"/>
      <c r="HFF589" s="285"/>
      <c r="HFG589" s="285"/>
      <c r="HFH589" s="285"/>
      <c r="HFI589" s="285"/>
      <c r="HFJ589" s="285"/>
      <c r="HFK589" s="285"/>
      <c r="HFL589" s="285"/>
      <c r="HFM589" s="285"/>
      <c r="HFN589" s="285"/>
      <c r="HFO589" s="285"/>
      <c r="HFP589" s="285"/>
      <c r="HFQ589" s="285"/>
      <c r="HFR589" s="285"/>
      <c r="HFS589" s="285"/>
      <c r="HFT589" s="285"/>
      <c r="HFU589" s="285"/>
      <c r="HFV589" s="285"/>
      <c r="HFW589" s="285"/>
      <c r="HFX589" s="285"/>
      <c r="HFY589" s="285"/>
      <c r="HFZ589" s="285"/>
      <c r="HGA589" s="285"/>
      <c r="HGB589" s="285"/>
      <c r="HGC589" s="285"/>
      <c r="HGD589" s="285"/>
      <c r="HGE589" s="285"/>
      <c r="HGF589" s="285"/>
      <c r="HGG589" s="285"/>
      <c r="HGH589" s="285"/>
      <c r="HGI589" s="285"/>
      <c r="HGJ589" s="285"/>
      <c r="HGK589" s="285"/>
      <c r="HGL589" s="285"/>
      <c r="HGM589" s="285"/>
      <c r="HGN589" s="285"/>
      <c r="HGO589" s="285"/>
      <c r="HGP589" s="285"/>
      <c r="HGQ589" s="285"/>
      <c r="HGR589" s="285"/>
      <c r="HGS589" s="285"/>
      <c r="HGT589" s="285"/>
      <c r="HGU589" s="285"/>
      <c r="HGV589" s="285"/>
      <c r="HGW589" s="285"/>
      <c r="HGX589" s="285"/>
      <c r="HGY589" s="285"/>
      <c r="HGZ589" s="285"/>
      <c r="HHA589" s="285"/>
      <c r="HHB589" s="285"/>
      <c r="HHC589" s="285"/>
      <c r="HHD589" s="285"/>
      <c r="HHE589" s="285"/>
      <c r="HHF589" s="285"/>
      <c r="HHG589" s="285"/>
      <c r="HHH589" s="285"/>
      <c r="HHI589" s="285"/>
      <c r="HHJ589" s="285"/>
      <c r="HHK589" s="285"/>
      <c r="HHL589" s="285"/>
      <c r="HHM589" s="285"/>
      <c r="HHN589" s="285"/>
      <c r="HHO589" s="285"/>
      <c r="HHP589" s="285"/>
      <c r="HHQ589" s="285"/>
      <c r="HHR589" s="285"/>
      <c r="HHS589" s="285"/>
      <c r="HHT589" s="285"/>
      <c r="HHU589" s="285"/>
      <c r="HHV589" s="285"/>
      <c r="HHW589" s="285"/>
      <c r="HHX589" s="285"/>
      <c r="HHY589" s="285"/>
      <c r="HHZ589" s="285"/>
      <c r="HIA589" s="285"/>
      <c r="HIB589" s="285"/>
      <c r="HIC589" s="285"/>
      <c r="HID589" s="285"/>
      <c r="HIE589" s="285"/>
      <c r="HIF589" s="285"/>
      <c r="HIG589" s="285"/>
      <c r="HIH589" s="285"/>
      <c r="HII589" s="285"/>
      <c r="HIJ589" s="285"/>
      <c r="HIK589" s="285"/>
      <c r="HIL589" s="285"/>
      <c r="HIM589" s="285"/>
      <c r="HIN589" s="285"/>
      <c r="HIO589" s="285"/>
      <c r="HIP589" s="285"/>
      <c r="HIQ589" s="285"/>
      <c r="HIR589" s="285"/>
      <c r="HIS589" s="285"/>
      <c r="HIT589" s="285"/>
      <c r="HIU589" s="285"/>
      <c r="HIV589" s="285"/>
      <c r="HIW589" s="285"/>
      <c r="HIX589" s="285"/>
      <c r="HIY589" s="285"/>
      <c r="HIZ589" s="285"/>
      <c r="HJA589" s="285"/>
      <c r="HJB589" s="285"/>
      <c r="HJC589" s="285"/>
      <c r="HJD589" s="285"/>
      <c r="HJE589" s="285"/>
      <c r="HJF589" s="285"/>
      <c r="HJG589" s="285"/>
      <c r="HJH589" s="285"/>
      <c r="HJI589" s="285"/>
      <c r="HJJ589" s="285"/>
      <c r="HJK589" s="285"/>
      <c r="HJL589" s="285"/>
      <c r="HJM589" s="285"/>
      <c r="HJN589" s="285"/>
      <c r="HJO589" s="285"/>
      <c r="HJP589" s="285"/>
      <c r="HJQ589" s="285"/>
      <c r="HJR589" s="285"/>
      <c r="HJS589" s="285"/>
      <c r="HJT589" s="285"/>
      <c r="HJU589" s="285"/>
      <c r="HJV589" s="285"/>
      <c r="HJW589" s="285"/>
      <c r="HJX589" s="285"/>
      <c r="HJY589" s="285"/>
      <c r="HJZ589" s="285"/>
      <c r="HKA589" s="285"/>
      <c r="HKB589" s="285"/>
      <c r="HKC589" s="285"/>
      <c r="HKD589" s="285"/>
      <c r="HKE589" s="285"/>
      <c r="HKF589" s="285"/>
      <c r="HKG589" s="285"/>
      <c r="HKH589" s="285"/>
      <c r="HKI589" s="285"/>
      <c r="HKJ589" s="285"/>
      <c r="HKK589" s="285"/>
      <c r="HKL589" s="285"/>
      <c r="HKM589" s="285"/>
      <c r="HKN589" s="285"/>
      <c r="HKO589" s="285"/>
      <c r="HKP589" s="285"/>
      <c r="HKQ589" s="285"/>
      <c r="HKR589" s="285"/>
      <c r="HKS589" s="285"/>
      <c r="HKT589" s="285"/>
      <c r="HKU589" s="285"/>
      <c r="HKV589" s="285"/>
      <c r="HKW589" s="285"/>
      <c r="HKX589" s="285"/>
      <c r="HKY589" s="285"/>
      <c r="HKZ589" s="285"/>
      <c r="HLA589" s="285"/>
      <c r="HLB589" s="285"/>
      <c r="HLC589" s="285"/>
      <c r="HLD589" s="285"/>
      <c r="HLE589" s="285"/>
      <c r="HLF589" s="285"/>
      <c r="HLG589" s="285"/>
      <c r="HLH589" s="285"/>
      <c r="HLI589" s="285"/>
      <c r="HLJ589" s="285"/>
      <c r="HLK589" s="285"/>
      <c r="HLL589" s="285"/>
      <c r="HLM589" s="285"/>
      <c r="HLN589" s="285"/>
      <c r="HLO589" s="285"/>
      <c r="HLP589" s="285"/>
      <c r="HLQ589" s="285"/>
      <c r="HLR589" s="285"/>
      <c r="HLS589" s="285"/>
      <c r="HLT589" s="285"/>
      <c r="HLU589" s="285"/>
      <c r="HLV589" s="285"/>
      <c r="HLW589" s="285"/>
      <c r="HLX589" s="285"/>
      <c r="HLY589" s="285"/>
      <c r="HLZ589" s="285"/>
      <c r="HMA589" s="285"/>
      <c r="HMB589" s="285"/>
      <c r="HMC589" s="285"/>
      <c r="HMD589" s="285"/>
      <c r="HME589" s="285"/>
      <c r="HMF589" s="285"/>
      <c r="HMG589" s="285"/>
      <c r="HMH589" s="285"/>
      <c r="HMI589" s="285"/>
      <c r="HMJ589" s="285"/>
      <c r="HMK589" s="285"/>
      <c r="HML589" s="285"/>
      <c r="HMM589" s="285"/>
      <c r="HMN589" s="285"/>
      <c r="HMO589" s="285"/>
      <c r="HMP589" s="285"/>
      <c r="HMQ589" s="285"/>
      <c r="HMR589" s="285"/>
      <c r="HMS589" s="285"/>
      <c r="HMT589" s="285"/>
      <c r="HMU589" s="285"/>
      <c r="HMV589" s="285"/>
      <c r="HMW589" s="285"/>
      <c r="HMX589" s="285"/>
      <c r="HMY589" s="285"/>
      <c r="HMZ589" s="285"/>
      <c r="HNA589" s="285"/>
      <c r="HNB589" s="285"/>
      <c r="HNC589" s="285"/>
      <c r="HND589" s="285"/>
      <c r="HNE589" s="285"/>
      <c r="HNF589" s="285"/>
      <c r="HNG589" s="285"/>
      <c r="HNH589" s="285"/>
      <c r="HNI589" s="285"/>
      <c r="HNJ589" s="285"/>
      <c r="HNK589" s="285"/>
      <c r="HNL589" s="285"/>
      <c r="HNM589" s="285"/>
      <c r="HNN589" s="285"/>
      <c r="HNO589" s="285"/>
      <c r="HNP589" s="285"/>
      <c r="HNQ589" s="285"/>
      <c r="HNR589" s="285"/>
      <c r="HNS589" s="285"/>
      <c r="HNT589" s="285"/>
      <c r="HNU589" s="285"/>
      <c r="HNV589" s="285"/>
      <c r="HNW589" s="285"/>
      <c r="HNX589" s="285"/>
      <c r="HNY589" s="285"/>
      <c r="HNZ589" s="285"/>
      <c r="HOA589" s="285"/>
      <c r="HOB589" s="285"/>
      <c r="HOC589" s="285"/>
      <c r="HOD589" s="285"/>
      <c r="HOE589" s="285"/>
      <c r="HOF589" s="285"/>
      <c r="HOG589" s="285"/>
      <c r="HOH589" s="285"/>
      <c r="HOI589" s="285"/>
      <c r="HOJ589" s="285"/>
      <c r="HOK589" s="285"/>
      <c r="HOL589" s="285"/>
      <c r="HOM589" s="285"/>
      <c r="HON589" s="285"/>
      <c r="HOO589" s="285"/>
      <c r="HOP589" s="285"/>
      <c r="HOQ589" s="285"/>
      <c r="HOR589" s="285"/>
      <c r="HOS589" s="285"/>
      <c r="HOT589" s="285"/>
      <c r="HOU589" s="285"/>
      <c r="HOV589" s="285"/>
      <c r="HOW589" s="285"/>
      <c r="HOX589" s="285"/>
      <c r="HOY589" s="285"/>
      <c r="HOZ589" s="285"/>
      <c r="HPA589" s="285"/>
      <c r="HPB589" s="285"/>
      <c r="HPC589" s="285"/>
      <c r="HPD589" s="285"/>
      <c r="HPE589" s="285"/>
      <c r="HPF589" s="285"/>
      <c r="HPG589" s="285"/>
      <c r="HPH589" s="285"/>
      <c r="HPI589" s="285"/>
      <c r="HPJ589" s="285"/>
      <c r="HPK589" s="285"/>
      <c r="HPL589" s="285"/>
      <c r="HPM589" s="285"/>
      <c r="HPN589" s="285"/>
      <c r="HPO589" s="285"/>
      <c r="HPP589" s="285"/>
      <c r="HPQ589" s="285"/>
      <c r="HPR589" s="285"/>
      <c r="HPS589" s="285"/>
      <c r="HPT589" s="285"/>
      <c r="HPU589" s="285"/>
      <c r="HPV589" s="285"/>
      <c r="HPW589" s="285"/>
      <c r="HPX589" s="285"/>
      <c r="HPY589" s="285"/>
      <c r="HPZ589" s="285"/>
      <c r="HQA589" s="285"/>
      <c r="HQB589" s="285"/>
      <c r="HQC589" s="285"/>
      <c r="HQD589" s="285"/>
      <c r="HQE589" s="285"/>
      <c r="HQF589" s="285"/>
      <c r="HQG589" s="285"/>
      <c r="HQH589" s="285"/>
      <c r="HQI589" s="285"/>
      <c r="HQJ589" s="285"/>
      <c r="HQK589" s="285"/>
      <c r="HQL589" s="285"/>
      <c r="HQM589" s="285"/>
      <c r="HQN589" s="285"/>
      <c r="HQO589" s="285"/>
      <c r="HQP589" s="285"/>
      <c r="HQQ589" s="285"/>
      <c r="HQR589" s="285"/>
      <c r="HQS589" s="285"/>
      <c r="HQT589" s="285"/>
      <c r="HQU589" s="285"/>
      <c r="HQV589" s="285"/>
      <c r="HQW589" s="285"/>
      <c r="HQX589" s="285"/>
      <c r="HQY589" s="285"/>
      <c r="HQZ589" s="285"/>
      <c r="HRA589" s="285"/>
      <c r="HRB589" s="285"/>
      <c r="HRC589" s="285"/>
      <c r="HRD589" s="285"/>
      <c r="HRE589" s="285"/>
      <c r="HRF589" s="285"/>
      <c r="HRG589" s="285"/>
      <c r="HRH589" s="285"/>
      <c r="HRI589" s="285"/>
      <c r="HRJ589" s="285"/>
      <c r="HRK589" s="285"/>
      <c r="HRL589" s="285"/>
      <c r="HRM589" s="285"/>
      <c r="HRN589" s="285"/>
      <c r="HRO589" s="285"/>
      <c r="HRP589" s="285"/>
      <c r="HRQ589" s="285"/>
      <c r="HRR589" s="285"/>
      <c r="HRS589" s="285"/>
      <c r="HRT589" s="285"/>
      <c r="HRU589" s="285"/>
      <c r="HRV589" s="285"/>
      <c r="HRW589" s="285"/>
      <c r="HRX589" s="285"/>
      <c r="HRY589" s="285"/>
      <c r="HRZ589" s="285"/>
      <c r="HSA589" s="285"/>
      <c r="HSB589" s="285"/>
      <c r="HSC589" s="285"/>
      <c r="HSD589" s="285"/>
      <c r="HSE589" s="285"/>
      <c r="HSF589" s="285"/>
      <c r="HSG589" s="285"/>
      <c r="HSH589" s="285"/>
      <c r="HSI589" s="285"/>
      <c r="HSJ589" s="285"/>
      <c r="HSK589" s="285"/>
      <c r="HSL589" s="285"/>
      <c r="HSM589" s="285"/>
      <c r="HSN589" s="285"/>
      <c r="HSO589" s="285"/>
      <c r="HSP589" s="285"/>
      <c r="HSQ589" s="285"/>
      <c r="HSR589" s="285"/>
      <c r="HSS589" s="285"/>
      <c r="HST589" s="285"/>
      <c r="HSU589" s="285"/>
      <c r="HSV589" s="285"/>
      <c r="HSW589" s="285"/>
      <c r="HSX589" s="285"/>
      <c r="HSY589" s="285"/>
      <c r="HSZ589" s="285"/>
      <c r="HTA589" s="285"/>
      <c r="HTB589" s="285"/>
      <c r="HTC589" s="285"/>
      <c r="HTD589" s="285"/>
      <c r="HTE589" s="285"/>
      <c r="HTF589" s="285"/>
      <c r="HTG589" s="285"/>
      <c r="HTH589" s="285"/>
      <c r="HTI589" s="285"/>
      <c r="HTJ589" s="285"/>
      <c r="HTK589" s="285"/>
      <c r="HTL589" s="285"/>
      <c r="HTM589" s="285"/>
      <c r="HTN589" s="285"/>
      <c r="HTO589" s="285"/>
      <c r="HTP589" s="285"/>
      <c r="HTQ589" s="285"/>
      <c r="HTR589" s="285"/>
      <c r="HTS589" s="285"/>
      <c r="HTT589" s="285"/>
      <c r="HTU589" s="285"/>
      <c r="HTV589" s="285"/>
      <c r="HTW589" s="285"/>
      <c r="HTX589" s="285"/>
      <c r="HTY589" s="285"/>
      <c r="HTZ589" s="285"/>
      <c r="HUA589" s="285"/>
      <c r="HUB589" s="285"/>
      <c r="HUC589" s="285"/>
      <c r="HUD589" s="285"/>
      <c r="HUE589" s="285"/>
      <c r="HUF589" s="285"/>
      <c r="HUG589" s="285"/>
      <c r="HUH589" s="285"/>
      <c r="HUI589" s="285"/>
      <c r="HUJ589" s="285"/>
      <c r="HUK589" s="285"/>
      <c r="HUL589" s="285"/>
      <c r="HUM589" s="285"/>
      <c r="HUN589" s="285"/>
      <c r="HUO589" s="285"/>
      <c r="HUP589" s="285"/>
      <c r="HUQ589" s="285"/>
      <c r="HUR589" s="285"/>
      <c r="HUS589" s="285"/>
      <c r="HUT589" s="285"/>
      <c r="HUU589" s="285"/>
      <c r="HUV589" s="285"/>
      <c r="HUW589" s="285"/>
      <c r="HUX589" s="285"/>
      <c r="HUY589" s="285"/>
      <c r="HUZ589" s="285"/>
      <c r="HVA589" s="285"/>
      <c r="HVB589" s="285"/>
      <c r="HVC589" s="285"/>
      <c r="HVD589" s="285"/>
      <c r="HVE589" s="285"/>
      <c r="HVF589" s="285"/>
      <c r="HVG589" s="285"/>
      <c r="HVH589" s="285"/>
      <c r="HVI589" s="285"/>
      <c r="HVJ589" s="285"/>
      <c r="HVK589" s="285"/>
      <c r="HVL589" s="285"/>
      <c r="HVM589" s="285"/>
      <c r="HVN589" s="285"/>
      <c r="HVO589" s="285"/>
      <c r="HVP589" s="285"/>
      <c r="HVQ589" s="285"/>
      <c r="HVR589" s="285"/>
      <c r="HVS589" s="285"/>
      <c r="HVT589" s="285"/>
      <c r="HVU589" s="285"/>
      <c r="HVV589" s="285"/>
      <c r="HVW589" s="285"/>
      <c r="HVX589" s="285"/>
      <c r="HVY589" s="285"/>
      <c r="HVZ589" s="285"/>
      <c r="HWA589" s="285"/>
      <c r="HWB589" s="285"/>
      <c r="HWC589" s="285"/>
      <c r="HWD589" s="285"/>
      <c r="HWE589" s="285"/>
      <c r="HWF589" s="285"/>
      <c r="HWG589" s="285"/>
      <c r="HWH589" s="285"/>
      <c r="HWI589" s="285"/>
      <c r="HWJ589" s="285"/>
      <c r="HWK589" s="285"/>
      <c r="HWL589" s="285"/>
      <c r="HWM589" s="285"/>
      <c r="HWN589" s="285"/>
      <c r="HWO589" s="285"/>
      <c r="HWP589" s="285"/>
      <c r="HWQ589" s="285"/>
      <c r="HWR589" s="285"/>
      <c r="HWS589" s="285"/>
      <c r="HWT589" s="285"/>
      <c r="HWU589" s="285"/>
      <c r="HWV589" s="285"/>
      <c r="HWW589" s="285"/>
      <c r="HWX589" s="285"/>
      <c r="HWY589" s="285"/>
      <c r="HWZ589" s="285"/>
      <c r="HXA589" s="285"/>
      <c r="HXB589" s="285"/>
      <c r="HXC589" s="285"/>
      <c r="HXD589" s="285"/>
      <c r="HXE589" s="285"/>
      <c r="HXF589" s="285"/>
      <c r="HXG589" s="285"/>
      <c r="HXH589" s="285"/>
      <c r="HXI589" s="285"/>
      <c r="HXJ589" s="285"/>
      <c r="HXK589" s="285"/>
      <c r="HXL589" s="285"/>
      <c r="HXM589" s="285"/>
      <c r="HXN589" s="285"/>
      <c r="HXO589" s="285"/>
      <c r="HXP589" s="285"/>
      <c r="HXQ589" s="285"/>
      <c r="HXR589" s="285"/>
      <c r="HXS589" s="285"/>
      <c r="HXT589" s="285"/>
      <c r="HXU589" s="285"/>
      <c r="HXV589" s="285"/>
      <c r="HXW589" s="285"/>
      <c r="HXX589" s="285"/>
      <c r="HXY589" s="285"/>
      <c r="HXZ589" s="285"/>
      <c r="HYA589" s="285"/>
      <c r="HYB589" s="285"/>
      <c r="HYC589" s="285"/>
      <c r="HYD589" s="285"/>
      <c r="HYE589" s="285"/>
      <c r="HYF589" s="285"/>
      <c r="HYG589" s="285"/>
      <c r="HYH589" s="285"/>
      <c r="HYI589" s="285"/>
      <c r="HYJ589" s="285"/>
      <c r="HYK589" s="285"/>
      <c r="HYL589" s="285"/>
      <c r="HYM589" s="285"/>
      <c r="HYN589" s="285"/>
      <c r="HYO589" s="285"/>
      <c r="HYP589" s="285"/>
      <c r="HYQ589" s="285"/>
      <c r="HYR589" s="285"/>
      <c r="HYS589" s="285"/>
      <c r="HYT589" s="285"/>
      <c r="HYU589" s="285"/>
      <c r="HYV589" s="285"/>
      <c r="HYW589" s="285"/>
      <c r="HYX589" s="285"/>
      <c r="HYY589" s="285"/>
      <c r="HYZ589" s="285"/>
      <c r="HZA589" s="285"/>
      <c r="HZB589" s="285"/>
      <c r="HZC589" s="285"/>
      <c r="HZD589" s="285"/>
      <c r="HZE589" s="285"/>
      <c r="HZF589" s="285"/>
      <c r="HZG589" s="285"/>
      <c r="HZH589" s="285"/>
      <c r="HZI589" s="285"/>
      <c r="HZJ589" s="285"/>
      <c r="HZK589" s="285"/>
      <c r="HZL589" s="285"/>
      <c r="HZM589" s="285"/>
      <c r="HZN589" s="285"/>
      <c r="HZO589" s="285"/>
      <c r="HZP589" s="285"/>
      <c r="HZQ589" s="285"/>
      <c r="HZR589" s="285"/>
      <c r="HZS589" s="285"/>
      <c r="HZT589" s="285"/>
      <c r="HZU589" s="285"/>
      <c r="HZV589" s="285"/>
      <c r="HZW589" s="285"/>
      <c r="HZX589" s="285"/>
      <c r="HZY589" s="285"/>
      <c r="HZZ589" s="285"/>
      <c r="IAA589" s="285"/>
      <c r="IAB589" s="285"/>
      <c r="IAC589" s="285"/>
      <c r="IAD589" s="285"/>
      <c r="IAE589" s="285"/>
      <c r="IAF589" s="285"/>
      <c r="IAG589" s="285"/>
      <c r="IAH589" s="285"/>
      <c r="IAI589" s="285"/>
      <c r="IAJ589" s="285"/>
      <c r="IAK589" s="285"/>
      <c r="IAL589" s="285"/>
      <c r="IAM589" s="285"/>
      <c r="IAN589" s="285"/>
      <c r="IAO589" s="285"/>
      <c r="IAP589" s="285"/>
      <c r="IAQ589" s="285"/>
      <c r="IAR589" s="285"/>
      <c r="IAS589" s="285"/>
      <c r="IAT589" s="285"/>
      <c r="IAU589" s="285"/>
      <c r="IAV589" s="285"/>
      <c r="IAW589" s="285"/>
      <c r="IAX589" s="285"/>
      <c r="IAY589" s="285"/>
      <c r="IAZ589" s="285"/>
      <c r="IBA589" s="285"/>
      <c r="IBB589" s="285"/>
      <c r="IBC589" s="285"/>
      <c r="IBD589" s="285"/>
      <c r="IBE589" s="285"/>
      <c r="IBF589" s="285"/>
      <c r="IBG589" s="285"/>
      <c r="IBH589" s="285"/>
      <c r="IBI589" s="285"/>
      <c r="IBJ589" s="285"/>
      <c r="IBK589" s="285"/>
      <c r="IBL589" s="285"/>
      <c r="IBM589" s="285"/>
      <c r="IBN589" s="285"/>
      <c r="IBO589" s="285"/>
      <c r="IBP589" s="285"/>
      <c r="IBQ589" s="285"/>
      <c r="IBR589" s="285"/>
      <c r="IBS589" s="285"/>
      <c r="IBT589" s="285"/>
      <c r="IBU589" s="285"/>
      <c r="IBV589" s="285"/>
      <c r="IBW589" s="285"/>
      <c r="IBX589" s="285"/>
      <c r="IBY589" s="285"/>
      <c r="IBZ589" s="285"/>
      <c r="ICA589" s="285"/>
      <c r="ICB589" s="285"/>
      <c r="ICC589" s="285"/>
      <c r="ICD589" s="285"/>
      <c r="ICE589" s="285"/>
      <c r="ICF589" s="285"/>
      <c r="ICG589" s="285"/>
      <c r="ICH589" s="285"/>
      <c r="ICI589" s="285"/>
      <c r="ICJ589" s="285"/>
      <c r="ICK589" s="285"/>
      <c r="ICL589" s="285"/>
      <c r="ICM589" s="285"/>
      <c r="ICN589" s="285"/>
      <c r="ICO589" s="285"/>
      <c r="ICP589" s="285"/>
      <c r="ICQ589" s="285"/>
      <c r="ICR589" s="285"/>
      <c r="ICS589" s="285"/>
      <c r="ICT589" s="285"/>
      <c r="ICU589" s="285"/>
      <c r="ICV589" s="285"/>
      <c r="ICW589" s="285"/>
      <c r="ICX589" s="285"/>
      <c r="ICY589" s="285"/>
      <c r="ICZ589" s="285"/>
      <c r="IDA589" s="285"/>
      <c r="IDB589" s="285"/>
      <c r="IDC589" s="285"/>
      <c r="IDD589" s="285"/>
      <c r="IDE589" s="285"/>
      <c r="IDF589" s="285"/>
      <c r="IDG589" s="285"/>
      <c r="IDH589" s="285"/>
      <c r="IDI589" s="285"/>
      <c r="IDJ589" s="285"/>
      <c r="IDK589" s="285"/>
      <c r="IDL589" s="285"/>
      <c r="IDM589" s="285"/>
      <c r="IDN589" s="285"/>
      <c r="IDO589" s="285"/>
      <c r="IDP589" s="285"/>
      <c r="IDQ589" s="285"/>
      <c r="IDR589" s="285"/>
      <c r="IDS589" s="285"/>
      <c r="IDT589" s="285"/>
      <c r="IDU589" s="285"/>
      <c r="IDV589" s="285"/>
      <c r="IDW589" s="285"/>
      <c r="IDX589" s="285"/>
      <c r="IDY589" s="285"/>
      <c r="IDZ589" s="285"/>
      <c r="IEA589" s="285"/>
      <c r="IEB589" s="285"/>
      <c r="IEC589" s="285"/>
      <c r="IED589" s="285"/>
      <c r="IEE589" s="285"/>
      <c r="IEF589" s="285"/>
      <c r="IEG589" s="285"/>
      <c r="IEH589" s="285"/>
      <c r="IEI589" s="285"/>
      <c r="IEJ589" s="285"/>
      <c r="IEK589" s="285"/>
      <c r="IEL589" s="285"/>
      <c r="IEM589" s="285"/>
      <c r="IEN589" s="285"/>
      <c r="IEO589" s="285"/>
      <c r="IEP589" s="285"/>
      <c r="IEQ589" s="285"/>
      <c r="IER589" s="285"/>
      <c r="IES589" s="285"/>
      <c r="IET589" s="285"/>
      <c r="IEU589" s="285"/>
      <c r="IEV589" s="285"/>
      <c r="IEW589" s="285"/>
      <c r="IEX589" s="285"/>
      <c r="IEY589" s="285"/>
      <c r="IEZ589" s="285"/>
      <c r="IFA589" s="285"/>
      <c r="IFB589" s="285"/>
      <c r="IFC589" s="285"/>
      <c r="IFD589" s="285"/>
      <c r="IFE589" s="285"/>
      <c r="IFF589" s="285"/>
      <c r="IFG589" s="285"/>
      <c r="IFH589" s="285"/>
      <c r="IFI589" s="285"/>
      <c r="IFJ589" s="285"/>
      <c r="IFK589" s="285"/>
      <c r="IFL589" s="285"/>
      <c r="IFM589" s="285"/>
      <c r="IFN589" s="285"/>
      <c r="IFO589" s="285"/>
      <c r="IFP589" s="285"/>
      <c r="IFQ589" s="285"/>
      <c r="IFR589" s="285"/>
      <c r="IFS589" s="285"/>
      <c r="IFT589" s="285"/>
      <c r="IFU589" s="285"/>
      <c r="IFV589" s="285"/>
      <c r="IFW589" s="285"/>
      <c r="IFX589" s="285"/>
      <c r="IFY589" s="285"/>
      <c r="IFZ589" s="285"/>
      <c r="IGA589" s="285"/>
      <c r="IGB589" s="285"/>
      <c r="IGC589" s="285"/>
      <c r="IGD589" s="285"/>
      <c r="IGE589" s="285"/>
      <c r="IGF589" s="285"/>
      <c r="IGG589" s="285"/>
      <c r="IGH589" s="285"/>
      <c r="IGI589" s="285"/>
      <c r="IGJ589" s="285"/>
      <c r="IGK589" s="285"/>
      <c r="IGL589" s="285"/>
      <c r="IGM589" s="285"/>
      <c r="IGN589" s="285"/>
      <c r="IGO589" s="285"/>
      <c r="IGP589" s="285"/>
      <c r="IGQ589" s="285"/>
      <c r="IGR589" s="285"/>
      <c r="IGS589" s="285"/>
      <c r="IGT589" s="285"/>
      <c r="IGU589" s="285"/>
      <c r="IGV589" s="285"/>
      <c r="IGW589" s="285"/>
      <c r="IGX589" s="285"/>
      <c r="IGY589" s="285"/>
      <c r="IGZ589" s="285"/>
      <c r="IHA589" s="285"/>
      <c r="IHB589" s="285"/>
      <c r="IHC589" s="285"/>
      <c r="IHD589" s="285"/>
      <c r="IHE589" s="285"/>
      <c r="IHF589" s="285"/>
      <c r="IHG589" s="285"/>
      <c r="IHH589" s="285"/>
      <c r="IHI589" s="285"/>
      <c r="IHJ589" s="285"/>
      <c r="IHK589" s="285"/>
      <c r="IHL589" s="285"/>
      <c r="IHM589" s="285"/>
      <c r="IHN589" s="285"/>
      <c r="IHO589" s="285"/>
      <c r="IHP589" s="285"/>
      <c r="IHQ589" s="285"/>
      <c r="IHR589" s="285"/>
      <c r="IHS589" s="285"/>
      <c r="IHT589" s="285"/>
      <c r="IHU589" s="285"/>
      <c r="IHV589" s="285"/>
      <c r="IHW589" s="285"/>
      <c r="IHX589" s="285"/>
      <c r="IHY589" s="285"/>
      <c r="IHZ589" s="285"/>
      <c r="IIA589" s="285"/>
      <c r="IIB589" s="285"/>
      <c r="IIC589" s="285"/>
      <c r="IID589" s="285"/>
      <c r="IIE589" s="285"/>
      <c r="IIF589" s="285"/>
      <c r="IIG589" s="285"/>
      <c r="IIH589" s="285"/>
      <c r="III589" s="285"/>
      <c r="IIJ589" s="285"/>
      <c r="IIK589" s="285"/>
      <c r="IIL589" s="285"/>
      <c r="IIM589" s="285"/>
      <c r="IIN589" s="285"/>
      <c r="IIO589" s="285"/>
      <c r="IIP589" s="285"/>
      <c r="IIQ589" s="285"/>
      <c r="IIR589" s="285"/>
      <c r="IIS589" s="285"/>
      <c r="IIT589" s="285"/>
      <c r="IIU589" s="285"/>
      <c r="IIV589" s="285"/>
      <c r="IIW589" s="285"/>
      <c r="IIX589" s="285"/>
      <c r="IIY589" s="285"/>
      <c r="IIZ589" s="285"/>
      <c r="IJA589" s="285"/>
      <c r="IJB589" s="285"/>
      <c r="IJC589" s="285"/>
      <c r="IJD589" s="285"/>
      <c r="IJE589" s="285"/>
      <c r="IJF589" s="285"/>
      <c r="IJG589" s="285"/>
      <c r="IJH589" s="285"/>
      <c r="IJI589" s="285"/>
      <c r="IJJ589" s="285"/>
      <c r="IJK589" s="285"/>
      <c r="IJL589" s="285"/>
      <c r="IJM589" s="285"/>
      <c r="IJN589" s="285"/>
      <c r="IJO589" s="285"/>
      <c r="IJP589" s="285"/>
      <c r="IJQ589" s="285"/>
      <c r="IJR589" s="285"/>
      <c r="IJS589" s="285"/>
      <c r="IJT589" s="285"/>
      <c r="IJU589" s="285"/>
      <c r="IJV589" s="285"/>
      <c r="IJW589" s="285"/>
      <c r="IJX589" s="285"/>
      <c r="IJY589" s="285"/>
      <c r="IJZ589" s="285"/>
      <c r="IKA589" s="285"/>
      <c r="IKB589" s="285"/>
      <c r="IKC589" s="285"/>
      <c r="IKD589" s="285"/>
      <c r="IKE589" s="285"/>
      <c r="IKF589" s="285"/>
      <c r="IKG589" s="285"/>
      <c r="IKH589" s="285"/>
      <c r="IKI589" s="285"/>
      <c r="IKJ589" s="285"/>
      <c r="IKK589" s="285"/>
      <c r="IKL589" s="285"/>
      <c r="IKM589" s="285"/>
      <c r="IKN589" s="285"/>
      <c r="IKO589" s="285"/>
      <c r="IKP589" s="285"/>
      <c r="IKQ589" s="285"/>
      <c r="IKR589" s="285"/>
      <c r="IKS589" s="285"/>
      <c r="IKT589" s="285"/>
      <c r="IKU589" s="285"/>
      <c r="IKV589" s="285"/>
      <c r="IKW589" s="285"/>
      <c r="IKX589" s="285"/>
      <c r="IKY589" s="285"/>
      <c r="IKZ589" s="285"/>
      <c r="ILA589" s="285"/>
      <c r="ILB589" s="285"/>
      <c r="ILC589" s="285"/>
      <c r="ILD589" s="285"/>
      <c r="ILE589" s="285"/>
      <c r="ILF589" s="285"/>
      <c r="ILG589" s="285"/>
      <c r="ILH589" s="285"/>
      <c r="ILI589" s="285"/>
      <c r="ILJ589" s="285"/>
      <c r="ILK589" s="285"/>
      <c r="ILL589" s="285"/>
      <c r="ILM589" s="285"/>
      <c r="ILN589" s="285"/>
      <c r="ILO589" s="285"/>
      <c r="ILP589" s="285"/>
      <c r="ILQ589" s="285"/>
      <c r="ILR589" s="285"/>
      <c r="ILS589" s="285"/>
      <c r="ILT589" s="285"/>
      <c r="ILU589" s="285"/>
      <c r="ILV589" s="285"/>
      <c r="ILW589" s="285"/>
      <c r="ILX589" s="285"/>
      <c r="ILY589" s="285"/>
      <c r="ILZ589" s="285"/>
      <c r="IMA589" s="285"/>
      <c r="IMB589" s="285"/>
      <c r="IMC589" s="285"/>
      <c r="IMD589" s="285"/>
      <c r="IME589" s="285"/>
      <c r="IMF589" s="285"/>
      <c r="IMG589" s="285"/>
      <c r="IMH589" s="285"/>
      <c r="IMI589" s="285"/>
      <c r="IMJ589" s="285"/>
      <c r="IMK589" s="285"/>
      <c r="IML589" s="285"/>
      <c r="IMM589" s="285"/>
      <c r="IMN589" s="285"/>
      <c r="IMO589" s="285"/>
      <c r="IMP589" s="285"/>
      <c r="IMQ589" s="285"/>
      <c r="IMR589" s="285"/>
      <c r="IMS589" s="285"/>
      <c r="IMT589" s="285"/>
      <c r="IMU589" s="285"/>
      <c r="IMV589" s="285"/>
      <c r="IMW589" s="285"/>
      <c r="IMX589" s="285"/>
      <c r="IMY589" s="285"/>
      <c r="IMZ589" s="285"/>
      <c r="INA589" s="285"/>
      <c r="INB589" s="285"/>
      <c r="INC589" s="285"/>
      <c r="IND589" s="285"/>
      <c r="INE589" s="285"/>
      <c r="INF589" s="285"/>
      <c r="ING589" s="285"/>
      <c r="INH589" s="285"/>
      <c r="INI589" s="285"/>
      <c r="INJ589" s="285"/>
      <c r="INK589" s="285"/>
      <c r="INL589" s="285"/>
      <c r="INM589" s="285"/>
      <c r="INN589" s="285"/>
      <c r="INO589" s="285"/>
      <c r="INP589" s="285"/>
      <c r="INQ589" s="285"/>
      <c r="INR589" s="285"/>
      <c r="INS589" s="285"/>
      <c r="INT589" s="285"/>
      <c r="INU589" s="285"/>
      <c r="INV589" s="285"/>
      <c r="INW589" s="285"/>
      <c r="INX589" s="285"/>
      <c r="INY589" s="285"/>
      <c r="INZ589" s="285"/>
      <c r="IOA589" s="285"/>
      <c r="IOB589" s="285"/>
      <c r="IOC589" s="285"/>
      <c r="IOD589" s="285"/>
      <c r="IOE589" s="285"/>
      <c r="IOF589" s="285"/>
      <c r="IOG589" s="285"/>
      <c r="IOH589" s="285"/>
      <c r="IOI589" s="285"/>
      <c r="IOJ589" s="285"/>
      <c r="IOK589" s="285"/>
      <c r="IOL589" s="285"/>
      <c r="IOM589" s="285"/>
      <c r="ION589" s="285"/>
      <c r="IOO589" s="285"/>
      <c r="IOP589" s="285"/>
      <c r="IOQ589" s="285"/>
      <c r="IOR589" s="285"/>
      <c r="IOS589" s="285"/>
      <c r="IOT589" s="285"/>
      <c r="IOU589" s="285"/>
      <c r="IOV589" s="285"/>
      <c r="IOW589" s="285"/>
      <c r="IOX589" s="285"/>
      <c r="IOY589" s="285"/>
      <c r="IOZ589" s="285"/>
      <c r="IPA589" s="285"/>
      <c r="IPB589" s="285"/>
      <c r="IPC589" s="285"/>
      <c r="IPD589" s="285"/>
      <c r="IPE589" s="285"/>
      <c r="IPF589" s="285"/>
      <c r="IPG589" s="285"/>
      <c r="IPH589" s="285"/>
      <c r="IPI589" s="285"/>
      <c r="IPJ589" s="285"/>
      <c r="IPK589" s="285"/>
      <c r="IPL589" s="285"/>
      <c r="IPM589" s="285"/>
      <c r="IPN589" s="285"/>
      <c r="IPO589" s="285"/>
      <c r="IPP589" s="285"/>
      <c r="IPQ589" s="285"/>
      <c r="IPR589" s="285"/>
      <c r="IPS589" s="285"/>
      <c r="IPT589" s="285"/>
      <c r="IPU589" s="285"/>
      <c r="IPV589" s="285"/>
      <c r="IPW589" s="285"/>
      <c r="IPX589" s="285"/>
      <c r="IPY589" s="285"/>
      <c r="IPZ589" s="285"/>
      <c r="IQA589" s="285"/>
      <c r="IQB589" s="285"/>
      <c r="IQC589" s="285"/>
      <c r="IQD589" s="285"/>
      <c r="IQE589" s="285"/>
      <c r="IQF589" s="285"/>
      <c r="IQG589" s="285"/>
      <c r="IQH589" s="285"/>
      <c r="IQI589" s="285"/>
      <c r="IQJ589" s="285"/>
      <c r="IQK589" s="285"/>
      <c r="IQL589" s="285"/>
      <c r="IQM589" s="285"/>
      <c r="IQN589" s="285"/>
      <c r="IQO589" s="285"/>
      <c r="IQP589" s="285"/>
      <c r="IQQ589" s="285"/>
      <c r="IQR589" s="285"/>
      <c r="IQS589" s="285"/>
      <c r="IQT589" s="285"/>
      <c r="IQU589" s="285"/>
      <c r="IQV589" s="285"/>
      <c r="IQW589" s="285"/>
      <c r="IQX589" s="285"/>
      <c r="IQY589" s="285"/>
      <c r="IQZ589" s="285"/>
      <c r="IRA589" s="285"/>
      <c r="IRB589" s="285"/>
      <c r="IRC589" s="285"/>
      <c r="IRD589" s="285"/>
      <c r="IRE589" s="285"/>
      <c r="IRF589" s="285"/>
      <c r="IRG589" s="285"/>
      <c r="IRH589" s="285"/>
      <c r="IRI589" s="285"/>
      <c r="IRJ589" s="285"/>
      <c r="IRK589" s="285"/>
      <c r="IRL589" s="285"/>
      <c r="IRM589" s="285"/>
      <c r="IRN589" s="285"/>
      <c r="IRO589" s="285"/>
      <c r="IRP589" s="285"/>
      <c r="IRQ589" s="285"/>
      <c r="IRR589" s="285"/>
      <c r="IRS589" s="285"/>
      <c r="IRT589" s="285"/>
      <c r="IRU589" s="285"/>
      <c r="IRV589" s="285"/>
      <c r="IRW589" s="285"/>
      <c r="IRX589" s="285"/>
      <c r="IRY589" s="285"/>
      <c r="IRZ589" s="285"/>
      <c r="ISA589" s="285"/>
      <c r="ISB589" s="285"/>
      <c r="ISC589" s="285"/>
      <c r="ISD589" s="285"/>
      <c r="ISE589" s="285"/>
      <c r="ISF589" s="285"/>
      <c r="ISG589" s="285"/>
      <c r="ISH589" s="285"/>
      <c r="ISI589" s="285"/>
      <c r="ISJ589" s="285"/>
      <c r="ISK589" s="285"/>
      <c r="ISL589" s="285"/>
      <c r="ISM589" s="285"/>
      <c r="ISN589" s="285"/>
      <c r="ISO589" s="285"/>
      <c r="ISP589" s="285"/>
      <c r="ISQ589" s="285"/>
      <c r="ISR589" s="285"/>
      <c r="ISS589" s="285"/>
      <c r="IST589" s="285"/>
      <c r="ISU589" s="285"/>
      <c r="ISV589" s="285"/>
      <c r="ISW589" s="285"/>
      <c r="ISX589" s="285"/>
      <c r="ISY589" s="285"/>
      <c r="ISZ589" s="285"/>
      <c r="ITA589" s="285"/>
      <c r="ITB589" s="285"/>
      <c r="ITC589" s="285"/>
      <c r="ITD589" s="285"/>
      <c r="ITE589" s="285"/>
      <c r="ITF589" s="285"/>
      <c r="ITG589" s="285"/>
      <c r="ITH589" s="285"/>
      <c r="ITI589" s="285"/>
      <c r="ITJ589" s="285"/>
      <c r="ITK589" s="285"/>
      <c r="ITL589" s="285"/>
      <c r="ITM589" s="285"/>
      <c r="ITN589" s="285"/>
      <c r="ITO589" s="285"/>
      <c r="ITP589" s="285"/>
      <c r="ITQ589" s="285"/>
      <c r="ITR589" s="285"/>
      <c r="ITS589" s="285"/>
      <c r="ITT589" s="285"/>
      <c r="ITU589" s="285"/>
      <c r="ITV589" s="285"/>
      <c r="ITW589" s="285"/>
      <c r="ITX589" s="285"/>
      <c r="ITY589" s="285"/>
      <c r="ITZ589" s="285"/>
      <c r="IUA589" s="285"/>
      <c r="IUB589" s="285"/>
      <c r="IUC589" s="285"/>
      <c r="IUD589" s="285"/>
      <c r="IUE589" s="285"/>
      <c r="IUF589" s="285"/>
      <c r="IUG589" s="285"/>
      <c r="IUH589" s="285"/>
      <c r="IUI589" s="285"/>
      <c r="IUJ589" s="285"/>
      <c r="IUK589" s="285"/>
      <c r="IUL589" s="285"/>
      <c r="IUM589" s="285"/>
      <c r="IUN589" s="285"/>
      <c r="IUO589" s="285"/>
      <c r="IUP589" s="285"/>
      <c r="IUQ589" s="285"/>
      <c r="IUR589" s="285"/>
      <c r="IUS589" s="285"/>
      <c r="IUT589" s="285"/>
      <c r="IUU589" s="285"/>
      <c r="IUV589" s="285"/>
      <c r="IUW589" s="285"/>
      <c r="IUX589" s="285"/>
      <c r="IUY589" s="285"/>
      <c r="IUZ589" s="285"/>
      <c r="IVA589" s="285"/>
      <c r="IVB589" s="285"/>
      <c r="IVC589" s="285"/>
      <c r="IVD589" s="285"/>
      <c r="IVE589" s="285"/>
      <c r="IVF589" s="285"/>
      <c r="IVG589" s="285"/>
      <c r="IVH589" s="285"/>
      <c r="IVI589" s="285"/>
      <c r="IVJ589" s="285"/>
      <c r="IVK589" s="285"/>
      <c r="IVL589" s="285"/>
      <c r="IVM589" s="285"/>
      <c r="IVN589" s="285"/>
      <c r="IVO589" s="285"/>
      <c r="IVP589" s="285"/>
      <c r="IVQ589" s="285"/>
      <c r="IVR589" s="285"/>
      <c r="IVS589" s="285"/>
      <c r="IVT589" s="285"/>
      <c r="IVU589" s="285"/>
      <c r="IVV589" s="285"/>
      <c r="IVW589" s="285"/>
      <c r="IVX589" s="285"/>
      <c r="IVY589" s="285"/>
      <c r="IVZ589" s="285"/>
      <c r="IWA589" s="285"/>
      <c r="IWB589" s="285"/>
      <c r="IWC589" s="285"/>
      <c r="IWD589" s="285"/>
      <c r="IWE589" s="285"/>
      <c r="IWF589" s="285"/>
      <c r="IWG589" s="285"/>
      <c r="IWH589" s="285"/>
      <c r="IWI589" s="285"/>
      <c r="IWJ589" s="285"/>
      <c r="IWK589" s="285"/>
      <c r="IWL589" s="285"/>
      <c r="IWM589" s="285"/>
      <c r="IWN589" s="285"/>
      <c r="IWO589" s="285"/>
      <c r="IWP589" s="285"/>
      <c r="IWQ589" s="285"/>
      <c r="IWR589" s="285"/>
      <c r="IWS589" s="285"/>
      <c r="IWT589" s="285"/>
      <c r="IWU589" s="285"/>
      <c r="IWV589" s="285"/>
      <c r="IWW589" s="285"/>
      <c r="IWX589" s="285"/>
      <c r="IWY589" s="285"/>
      <c r="IWZ589" s="285"/>
      <c r="IXA589" s="285"/>
      <c r="IXB589" s="285"/>
      <c r="IXC589" s="285"/>
      <c r="IXD589" s="285"/>
      <c r="IXE589" s="285"/>
      <c r="IXF589" s="285"/>
      <c r="IXG589" s="285"/>
      <c r="IXH589" s="285"/>
      <c r="IXI589" s="285"/>
      <c r="IXJ589" s="285"/>
      <c r="IXK589" s="285"/>
      <c r="IXL589" s="285"/>
      <c r="IXM589" s="285"/>
      <c r="IXN589" s="285"/>
      <c r="IXO589" s="285"/>
      <c r="IXP589" s="285"/>
      <c r="IXQ589" s="285"/>
      <c r="IXR589" s="285"/>
      <c r="IXS589" s="285"/>
      <c r="IXT589" s="285"/>
      <c r="IXU589" s="285"/>
      <c r="IXV589" s="285"/>
      <c r="IXW589" s="285"/>
      <c r="IXX589" s="285"/>
      <c r="IXY589" s="285"/>
      <c r="IXZ589" s="285"/>
      <c r="IYA589" s="285"/>
      <c r="IYB589" s="285"/>
      <c r="IYC589" s="285"/>
      <c r="IYD589" s="285"/>
      <c r="IYE589" s="285"/>
      <c r="IYF589" s="285"/>
      <c r="IYG589" s="285"/>
      <c r="IYH589" s="285"/>
      <c r="IYI589" s="285"/>
      <c r="IYJ589" s="285"/>
      <c r="IYK589" s="285"/>
      <c r="IYL589" s="285"/>
      <c r="IYM589" s="285"/>
      <c r="IYN589" s="285"/>
      <c r="IYO589" s="285"/>
      <c r="IYP589" s="285"/>
      <c r="IYQ589" s="285"/>
      <c r="IYR589" s="285"/>
      <c r="IYS589" s="285"/>
      <c r="IYT589" s="285"/>
      <c r="IYU589" s="285"/>
      <c r="IYV589" s="285"/>
      <c r="IYW589" s="285"/>
      <c r="IYX589" s="285"/>
      <c r="IYY589" s="285"/>
      <c r="IYZ589" s="285"/>
      <c r="IZA589" s="285"/>
      <c r="IZB589" s="285"/>
      <c r="IZC589" s="285"/>
      <c r="IZD589" s="285"/>
      <c r="IZE589" s="285"/>
      <c r="IZF589" s="285"/>
      <c r="IZG589" s="285"/>
      <c r="IZH589" s="285"/>
      <c r="IZI589" s="285"/>
      <c r="IZJ589" s="285"/>
      <c r="IZK589" s="285"/>
      <c r="IZL589" s="285"/>
      <c r="IZM589" s="285"/>
      <c r="IZN589" s="285"/>
      <c r="IZO589" s="285"/>
      <c r="IZP589" s="285"/>
      <c r="IZQ589" s="285"/>
      <c r="IZR589" s="285"/>
      <c r="IZS589" s="285"/>
      <c r="IZT589" s="285"/>
      <c r="IZU589" s="285"/>
      <c r="IZV589" s="285"/>
      <c r="IZW589" s="285"/>
      <c r="IZX589" s="285"/>
      <c r="IZY589" s="285"/>
      <c r="IZZ589" s="285"/>
      <c r="JAA589" s="285"/>
      <c r="JAB589" s="285"/>
      <c r="JAC589" s="285"/>
      <c r="JAD589" s="285"/>
      <c r="JAE589" s="285"/>
      <c r="JAF589" s="285"/>
      <c r="JAG589" s="285"/>
      <c r="JAH589" s="285"/>
      <c r="JAI589" s="285"/>
      <c r="JAJ589" s="285"/>
      <c r="JAK589" s="285"/>
      <c r="JAL589" s="285"/>
      <c r="JAM589" s="285"/>
      <c r="JAN589" s="285"/>
      <c r="JAO589" s="285"/>
      <c r="JAP589" s="285"/>
      <c r="JAQ589" s="285"/>
      <c r="JAR589" s="285"/>
      <c r="JAS589" s="285"/>
      <c r="JAT589" s="285"/>
      <c r="JAU589" s="285"/>
      <c r="JAV589" s="285"/>
      <c r="JAW589" s="285"/>
      <c r="JAX589" s="285"/>
      <c r="JAY589" s="285"/>
      <c r="JAZ589" s="285"/>
      <c r="JBA589" s="285"/>
      <c r="JBB589" s="285"/>
      <c r="JBC589" s="285"/>
      <c r="JBD589" s="285"/>
      <c r="JBE589" s="285"/>
      <c r="JBF589" s="285"/>
      <c r="JBG589" s="285"/>
      <c r="JBH589" s="285"/>
      <c r="JBI589" s="285"/>
      <c r="JBJ589" s="285"/>
      <c r="JBK589" s="285"/>
      <c r="JBL589" s="285"/>
      <c r="JBM589" s="285"/>
      <c r="JBN589" s="285"/>
      <c r="JBO589" s="285"/>
      <c r="JBP589" s="285"/>
      <c r="JBQ589" s="285"/>
      <c r="JBR589" s="285"/>
      <c r="JBS589" s="285"/>
      <c r="JBT589" s="285"/>
      <c r="JBU589" s="285"/>
      <c r="JBV589" s="285"/>
      <c r="JBW589" s="285"/>
      <c r="JBX589" s="285"/>
      <c r="JBY589" s="285"/>
      <c r="JBZ589" s="285"/>
      <c r="JCA589" s="285"/>
      <c r="JCB589" s="285"/>
      <c r="JCC589" s="285"/>
      <c r="JCD589" s="285"/>
      <c r="JCE589" s="285"/>
      <c r="JCF589" s="285"/>
      <c r="JCG589" s="285"/>
      <c r="JCH589" s="285"/>
      <c r="JCI589" s="285"/>
      <c r="JCJ589" s="285"/>
      <c r="JCK589" s="285"/>
      <c r="JCL589" s="285"/>
      <c r="JCM589" s="285"/>
      <c r="JCN589" s="285"/>
      <c r="JCO589" s="285"/>
      <c r="JCP589" s="285"/>
      <c r="JCQ589" s="285"/>
      <c r="JCR589" s="285"/>
      <c r="JCS589" s="285"/>
      <c r="JCT589" s="285"/>
      <c r="JCU589" s="285"/>
      <c r="JCV589" s="285"/>
      <c r="JCW589" s="285"/>
      <c r="JCX589" s="285"/>
      <c r="JCY589" s="285"/>
      <c r="JCZ589" s="285"/>
      <c r="JDA589" s="285"/>
      <c r="JDB589" s="285"/>
      <c r="JDC589" s="285"/>
      <c r="JDD589" s="285"/>
      <c r="JDE589" s="285"/>
      <c r="JDF589" s="285"/>
      <c r="JDG589" s="285"/>
      <c r="JDH589" s="285"/>
      <c r="JDI589" s="285"/>
      <c r="JDJ589" s="285"/>
      <c r="JDK589" s="285"/>
      <c r="JDL589" s="285"/>
      <c r="JDM589" s="285"/>
      <c r="JDN589" s="285"/>
      <c r="JDO589" s="285"/>
      <c r="JDP589" s="285"/>
      <c r="JDQ589" s="285"/>
      <c r="JDR589" s="285"/>
      <c r="JDS589" s="285"/>
      <c r="JDT589" s="285"/>
      <c r="JDU589" s="285"/>
      <c r="JDV589" s="285"/>
      <c r="JDW589" s="285"/>
      <c r="JDX589" s="285"/>
      <c r="JDY589" s="285"/>
      <c r="JDZ589" s="285"/>
      <c r="JEA589" s="285"/>
      <c r="JEB589" s="285"/>
      <c r="JEC589" s="285"/>
      <c r="JED589" s="285"/>
      <c r="JEE589" s="285"/>
      <c r="JEF589" s="285"/>
      <c r="JEG589" s="285"/>
      <c r="JEH589" s="285"/>
      <c r="JEI589" s="285"/>
      <c r="JEJ589" s="285"/>
      <c r="JEK589" s="285"/>
      <c r="JEL589" s="285"/>
      <c r="JEM589" s="285"/>
      <c r="JEN589" s="285"/>
      <c r="JEO589" s="285"/>
      <c r="JEP589" s="285"/>
      <c r="JEQ589" s="285"/>
      <c r="JER589" s="285"/>
      <c r="JES589" s="285"/>
      <c r="JET589" s="285"/>
      <c r="JEU589" s="285"/>
      <c r="JEV589" s="285"/>
      <c r="JEW589" s="285"/>
      <c r="JEX589" s="285"/>
      <c r="JEY589" s="285"/>
      <c r="JEZ589" s="285"/>
      <c r="JFA589" s="285"/>
      <c r="JFB589" s="285"/>
      <c r="JFC589" s="285"/>
      <c r="JFD589" s="285"/>
      <c r="JFE589" s="285"/>
      <c r="JFF589" s="285"/>
      <c r="JFG589" s="285"/>
      <c r="JFH589" s="285"/>
      <c r="JFI589" s="285"/>
      <c r="JFJ589" s="285"/>
      <c r="JFK589" s="285"/>
      <c r="JFL589" s="285"/>
      <c r="JFM589" s="285"/>
      <c r="JFN589" s="285"/>
      <c r="JFO589" s="285"/>
      <c r="JFP589" s="285"/>
      <c r="JFQ589" s="285"/>
      <c r="JFR589" s="285"/>
      <c r="JFS589" s="285"/>
      <c r="JFT589" s="285"/>
      <c r="JFU589" s="285"/>
      <c r="JFV589" s="285"/>
      <c r="JFW589" s="285"/>
      <c r="JFX589" s="285"/>
      <c r="JFY589" s="285"/>
      <c r="JFZ589" s="285"/>
      <c r="JGA589" s="285"/>
      <c r="JGB589" s="285"/>
      <c r="JGC589" s="285"/>
      <c r="JGD589" s="285"/>
      <c r="JGE589" s="285"/>
      <c r="JGF589" s="285"/>
      <c r="JGG589" s="285"/>
      <c r="JGH589" s="285"/>
      <c r="JGI589" s="285"/>
      <c r="JGJ589" s="285"/>
      <c r="JGK589" s="285"/>
      <c r="JGL589" s="285"/>
      <c r="JGM589" s="285"/>
      <c r="JGN589" s="285"/>
      <c r="JGO589" s="285"/>
      <c r="JGP589" s="285"/>
      <c r="JGQ589" s="285"/>
      <c r="JGR589" s="285"/>
      <c r="JGS589" s="285"/>
      <c r="JGT589" s="285"/>
      <c r="JGU589" s="285"/>
      <c r="JGV589" s="285"/>
      <c r="JGW589" s="285"/>
      <c r="JGX589" s="285"/>
      <c r="JGY589" s="285"/>
      <c r="JGZ589" s="285"/>
      <c r="JHA589" s="285"/>
      <c r="JHB589" s="285"/>
      <c r="JHC589" s="285"/>
      <c r="JHD589" s="285"/>
      <c r="JHE589" s="285"/>
      <c r="JHF589" s="285"/>
      <c r="JHG589" s="285"/>
      <c r="JHH589" s="285"/>
      <c r="JHI589" s="285"/>
      <c r="JHJ589" s="285"/>
      <c r="JHK589" s="285"/>
      <c r="JHL589" s="285"/>
      <c r="JHM589" s="285"/>
      <c r="JHN589" s="285"/>
      <c r="JHO589" s="285"/>
      <c r="JHP589" s="285"/>
      <c r="JHQ589" s="285"/>
      <c r="JHR589" s="285"/>
      <c r="JHS589" s="285"/>
      <c r="JHT589" s="285"/>
      <c r="JHU589" s="285"/>
      <c r="JHV589" s="285"/>
      <c r="JHW589" s="285"/>
      <c r="JHX589" s="285"/>
      <c r="JHY589" s="285"/>
      <c r="JHZ589" s="285"/>
      <c r="JIA589" s="285"/>
      <c r="JIB589" s="285"/>
      <c r="JIC589" s="285"/>
      <c r="JID589" s="285"/>
      <c r="JIE589" s="285"/>
      <c r="JIF589" s="285"/>
      <c r="JIG589" s="285"/>
      <c r="JIH589" s="285"/>
      <c r="JII589" s="285"/>
      <c r="JIJ589" s="285"/>
      <c r="JIK589" s="285"/>
      <c r="JIL589" s="285"/>
      <c r="JIM589" s="285"/>
      <c r="JIN589" s="285"/>
      <c r="JIO589" s="285"/>
      <c r="JIP589" s="285"/>
      <c r="JIQ589" s="285"/>
      <c r="JIR589" s="285"/>
      <c r="JIS589" s="285"/>
      <c r="JIT589" s="285"/>
      <c r="JIU589" s="285"/>
      <c r="JIV589" s="285"/>
      <c r="JIW589" s="285"/>
      <c r="JIX589" s="285"/>
      <c r="JIY589" s="285"/>
      <c r="JIZ589" s="285"/>
      <c r="JJA589" s="285"/>
      <c r="JJB589" s="285"/>
      <c r="JJC589" s="285"/>
      <c r="JJD589" s="285"/>
      <c r="JJE589" s="285"/>
      <c r="JJF589" s="285"/>
      <c r="JJG589" s="285"/>
      <c r="JJH589" s="285"/>
      <c r="JJI589" s="285"/>
      <c r="JJJ589" s="285"/>
      <c r="JJK589" s="285"/>
      <c r="JJL589" s="285"/>
      <c r="JJM589" s="285"/>
      <c r="JJN589" s="285"/>
      <c r="JJO589" s="285"/>
      <c r="JJP589" s="285"/>
      <c r="JJQ589" s="285"/>
      <c r="JJR589" s="285"/>
      <c r="JJS589" s="285"/>
      <c r="JJT589" s="285"/>
      <c r="JJU589" s="285"/>
      <c r="JJV589" s="285"/>
      <c r="JJW589" s="285"/>
      <c r="JJX589" s="285"/>
      <c r="JJY589" s="285"/>
      <c r="JJZ589" s="285"/>
      <c r="JKA589" s="285"/>
      <c r="JKB589" s="285"/>
      <c r="JKC589" s="285"/>
      <c r="JKD589" s="285"/>
      <c r="JKE589" s="285"/>
      <c r="JKF589" s="285"/>
      <c r="JKG589" s="285"/>
      <c r="JKH589" s="285"/>
      <c r="JKI589" s="285"/>
      <c r="JKJ589" s="285"/>
      <c r="JKK589" s="285"/>
      <c r="JKL589" s="285"/>
      <c r="JKM589" s="285"/>
      <c r="JKN589" s="285"/>
      <c r="JKO589" s="285"/>
      <c r="JKP589" s="285"/>
      <c r="JKQ589" s="285"/>
      <c r="JKR589" s="285"/>
      <c r="JKS589" s="285"/>
      <c r="JKT589" s="285"/>
      <c r="JKU589" s="285"/>
      <c r="JKV589" s="285"/>
      <c r="JKW589" s="285"/>
      <c r="JKX589" s="285"/>
      <c r="JKY589" s="285"/>
      <c r="JKZ589" s="285"/>
      <c r="JLA589" s="285"/>
      <c r="JLB589" s="285"/>
      <c r="JLC589" s="285"/>
      <c r="JLD589" s="285"/>
      <c r="JLE589" s="285"/>
      <c r="JLF589" s="285"/>
      <c r="JLG589" s="285"/>
      <c r="JLH589" s="285"/>
      <c r="JLI589" s="285"/>
      <c r="JLJ589" s="285"/>
      <c r="JLK589" s="285"/>
      <c r="JLL589" s="285"/>
      <c r="JLM589" s="285"/>
      <c r="JLN589" s="285"/>
      <c r="JLO589" s="285"/>
      <c r="JLP589" s="285"/>
      <c r="JLQ589" s="285"/>
      <c r="JLR589" s="285"/>
      <c r="JLS589" s="285"/>
      <c r="JLT589" s="285"/>
      <c r="JLU589" s="285"/>
      <c r="JLV589" s="285"/>
      <c r="JLW589" s="285"/>
      <c r="JLX589" s="285"/>
      <c r="JLY589" s="285"/>
      <c r="JLZ589" s="285"/>
      <c r="JMA589" s="285"/>
      <c r="JMB589" s="285"/>
      <c r="JMC589" s="285"/>
      <c r="JMD589" s="285"/>
      <c r="JME589" s="285"/>
      <c r="JMF589" s="285"/>
      <c r="JMG589" s="285"/>
      <c r="JMH589" s="285"/>
      <c r="JMI589" s="285"/>
      <c r="JMJ589" s="285"/>
      <c r="JMK589" s="285"/>
      <c r="JML589" s="285"/>
      <c r="JMM589" s="285"/>
      <c r="JMN589" s="285"/>
      <c r="JMO589" s="285"/>
      <c r="JMP589" s="285"/>
      <c r="JMQ589" s="285"/>
      <c r="JMR589" s="285"/>
      <c r="JMS589" s="285"/>
      <c r="JMT589" s="285"/>
      <c r="JMU589" s="285"/>
      <c r="JMV589" s="285"/>
      <c r="JMW589" s="285"/>
      <c r="JMX589" s="285"/>
      <c r="JMY589" s="285"/>
      <c r="JMZ589" s="285"/>
      <c r="JNA589" s="285"/>
      <c r="JNB589" s="285"/>
      <c r="JNC589" s="285"/>
      <c r="JND589" s="285"/>
      <c r="JNE589" s="285"/>
      <c r="JNF589" s="285"/>
      <c r="JNG589" s="285"/>
      <c r="JNH589" s="285"/>
      <c r="JNI589" s="285"/>
      <c r="JNJ589" s="285"/>
      <c r="JNK589" s="285"/>
      <c r="JNL589" s="285"/>
      <c r="JNM589" s="285"/>
      <c r="JNN589" s="285"/>
      <c r="JNO589" s="285"/>
      <c r="JNP589" s="285"/>
      <c r="JNQ589" s="285"/>
      <c r="JNR589" s="285"/>
      <c r="JNS589" s="285"/>
      <c r="JNT589" s="285"/>
      <c r="JNU589" s="285"/>
      <c r="JNV589" s="285"/>
      <c r="JNW589" s="285"/>
      <c r="JNX589" s="285"/>
      <c r="JNY589" s="285"/>
      <c r="JNZ589" s="285"/>
      <c r="JOA589" s="285"/>
      <c r="JOB589" s="285"/>
      <c r="JOC589" s="285"/>
      <c r="JOD589" s="285"/>
      <c r="JOE589" s="285"/>
      <c r="JOF589" s="285"/>
      <c r="JOG589" s="285"/>
      <c r="JOH589" s="285"/>
      <c r="JOI589" s="285"/>
      <c r="JOJ589" s="285"/>
      <c r="JOK589" s="285"/>
      <c r="JOL589" s="285"/>
      <c r="JOM589" s="285"/>
      <c r="JON589" s="285"/>
      <c r="JOO589" s="285"/>
      <c r="JOP589" s="285"/>
      <c r="JOQ589" s="285"/>
      <c r="JOR589" s="285"/>
      <c r="JOS589" s="285"/>
      <c r="JOT589" s="285"/>
      <c r="JOU589" s="285"/>
      <c r="JOV589" s="285"/>
      <c r="JOW589" s="285"/>
      <c r="JOX589" s="285"/>
      <c r="JOY589" s="285"/>
      <c r="JOZ589" s="285"/>
      <c r="JPA589" s="285"/>
      <c r="JPB589" s="285"/>
      <c r="JPC589" s="285"/>
      <c r="JPD589" s="285"/>
      <c r="JPE589" s="285"/>
      <c r="JPF589" s="285"/>
      <c r="JPG589" s="285"/>
      <c r="JPH589" s="285"/>
      <c r="JPI589" s="285"/>
      <c r="JPJ589" s="285"/>
      <c r="JPK589" s="285"/>
      <c r="JPL589" s="285"/>
      <c r="JPM589" s="285"/>
      <c r="JPN589" s="285"/>
      <c r="JPO589" s="285"/>
      <c r="JPP589" s="285"/>
      <c r="JPQ589" s="285"/>
      <c r="JPR589" s="285"/>
      <c r="JPS589" s="285"/>
      <c r="JPT589" s="285"/>
      <c r="JPU589" s="285"/>
      <c r="JPV589" s="285"/>
      <c r="JPW589" s="285"/>
      <c r="JPX589" s="285"/>
      <c r="JPY589" s="285"/>
      <c r="JPZ589" s="285"/>
      <c r="JQA589" s="285"/>
      <c r="JQB589" s="285"/>
      <c r="JQC589" s="285"/>
      <c r="JQD589" s="285"/>
      <c r="JQE589" s="285"/>
      <c r="JQF589" s="285"/>
      <c r="JQG589" s="285"/>
      <c r="JQH589" s="285"/>
      <c r="JQI589" s="285"/>
      <c r="JQJ589" s="285"/>
      <c r="JQK589" s="285"/>
      <c r="JQL589" s="285"/>
      <c r="JQM589" s="285"/>
      <c r="JQN589" s="285"/>
      <c r="JQO589" s="285"/>
      <c r="JQP589" s="285"/>
      <c r="JQQ589" s="285"/>
      <c r="JQR589" s="285"/>
      <c r="JQS589" s="285"/>
      <c r="JQT589" s="285"/>
      <c r="JQU589" s="285"/>
      <c r="JQV589" s="285"/>
      <c r="JQW589" s="285"/>
      <c r="JQX589" s="285"/>
      <c r="JQY589" s="285"/>
      <c r="JQZ589" s="285"/>
      <c r="JRA589" s="285"/>
      <c r="JRB589" s="285"/>
      <c r="JRC589" s="285"/>
      <c r="JRD589" s="285"/>
      <c r="JRE589" s="285"/>
      <c r="JRF589" s="285"/>
      <c r="JRG589" s="285"/>
      <c r="JRH589" s="285"/>
      <c r="JRI589" s="285"/>
      <c r="JRJ589" s="285"/>
      <c r="JRK589" s="285"/>
      <c r="JRL589" s="285"/>
      <c r="JRM589" s="285"/>
      <c r="JRN589" s="285"/>
      <c r="JRO589" s="285"/>
      <c r="JRP589" s="285"/>
      <c r="JRQ589" s="285"/>
      <c r="JRR589" s="285"/>
      <c r="JRS589" s="285"/>
      <c r="JRT589" s="285"/>
      <c r="JRU589" s="285"/>
      <c r="JRV589" s="285"/>
      <c r="JRW589" s="285"/>
      <c r="JRX589" s="285"/>
      <c r="JRY589" s="285"/>
      <c r="JRZ589" s="285"/>
      <c r="JSA589" s="285"/>
      <c r="JSB589" s="285"/>
      <c r="JSC589" s="285"/>
      <c r="JSD589" s="285"/>
      <c r="JSE589" s="285"/>
      <c r="JSF589" s="285"/>
      <c r="JSG589" s="285"/>
      <c r="JSH589" s="285"/>
      <c r="JSI589" s="285"/>
      <c r="JSJ589" s="285"/>
      <c r="JSK589" s="285"/>
      <c r="JSL589" s="285"/>
      <c r="JSM589" s="285"/>
      <c r="JSN589" s="285"/>
      <c r="JSO589" s="285"/>
      <c r="JSP589" s="285"/>
      <c r="JSQ589" s="285"/>
      <c r="JSR589" s="285"/>
      <c r="JSS589" s="285"/>
      <c r="JST589" s="285"/>
      <c r="JSU589" s="285"/>
      <c r="JSV589" s="285"/>
      <c r="JSW589" s="285"/>
      <c r="JSX589" s="285"/>
      <c r="JSY589" s="285"/>
      <c r="JSZ589" s="285"/>
      <c r="JTA589" s="285"/>
      <c r="JTB589" s="285"/>
      <c r="JTC589" s="285"/>
      <c r="JTD589" s="285"/>
      <c r="JTE589" s="285"/>
      <c r="JTF589" s="285"/>
      <c r="JTG589" s="285"/>
      <c r="JTH589" s="285"/>
      <c r="JTI589" s="285"/>
      <c r="JTJ589" s="285"/>
      <c r="JTK589" s="285"/>
      <c r="JTL589" s="285"/>
      <c r="JTM589" s="285"/>
      <c r="JTN589" s="285"/>
      <c r="JTO589" s="285"/>
      <c r="JTP589" s="285"/>
      <c r="JTQ589" s="285"/>
      <c r="JTR589" s="285"/>
      <c r="JTS589" s="285"/>
      <c r="JTT589" s="285"/>
      <c r="JTU589" s="285"/>
      <c r="JTV589" s="285"/>
      <c r="JTW589" s="285"/>
      <c r="JTX589" s="285"/>
      <c r="JTY589" s="285"/>
      <c r="JTZ589" s="285"/>
      <c r="JUA589" s="285"/>
      <c r="JUB589" s="285"/>
      <c r="JUC589" s="285"/>
      <c r="JUD589" s="285"/>
      <c r="JUE589" s="285"/>
      <c r="JUF589" s="285"/>
      <c r="JUG589" s="285"/>
      <c r="JUH589" s="285"/>
      <c r="JUI589" s="285"/>
      <c r="JUJ589" s="285"/>
      <c r="JUK589" s="285"/>
      <c r="JUL589" s="285"/>
      <c r="JUM589" s="285"/>
      <c r="JUN589" s="285"/>
      <c r="JUO589" s="285"/>
      <c r="JUP589" s="285"/>
      <c r="JUQ589" s="285"/>
      <c r="JUR589" s="285"/>
      <c r="JUS589" s="285"/>
      <c r="JUT589" s="285"/>
      <c r="JUU589" s="285"/>
      <c r="JUV589" s="285"/>
      <c r="JUW589" s="285"/>
      <c r="JUX589" s="285"/>
      <c r="JUY589" s="285"/>
      <c r="JUZ589" s="285"/>
      <c r="JVA589" s="285"/>
      <c r="JVB589" s="285"/>
      <c r="JVC589" s="285"/>
      <c r="JVD589" s="285"/>
      <c r="JVE589" s="285"/>
      <c r="JVF589" s="285"/>
      <c r="JVG589" s="285"/>
      <c r="JVH589" s="285"/>
      <c r="JVI589" s="285"/>
      <c r="JVJ589" s="285"/>
      <c r="JVK589" s="285"/>
      <c r="JVL589" s="285"/>
      <c r="JVM589" s="285"/>
      <c r="JVN589" s="285"/>
      <c r="JVO589" s="285"/>
      <c r="JVP589" s="285"/>
      <c r="JVQ589" s="285"/>
      <c r="JVR589" s="285"/>
      <c r="JVS589" s="285"/>
      <c r="JVT589" s="285"/>
      <c r="JVU589" s="285"/>
      <c r="JVV589" s="285"/>
      <c r="JVW589" s="285"/>
      <c r="JVX589" s="285"/>
      <c r="JVY589" s="285"/>
      <c r="JVZ589" s="285"/>
      <c r="JWA589" s="285"/>
      <c r="JWB589" s="285"/>
      <c r="JWC589" s="285"/>
      <c r="JWD589" s="285"/>
      <c r="JWE589" s="285"/>
      <c r="JWF589" s="285"/>
      <c r="JWG589" s="285"/>
      <c r="JWH589" s="285"/>
      <c r="JWI589" s="285"/>
      <c r="JWJ589" s="285"/>
      <c r="JWK589" s="285"/>
      <c r="JWL589" s="285"/>
      <c r="JWM589" s="285"/>
      <c r="JWN589" s="285"/>
      <c r="JWO589" s="285"/>
      <c r="JWP589" s="285"/>
      <c r="JWQ589" s="285"/>
      <c r="JWR589" s="285"/>
      <c r="JWS589" s="285"/>
      <c r="JWT589" s="285"/>
      <c r="JWU589" s="285"/>
      <c r="JWV589" s="285"/>
      <c r="JWW589" s="285"/>
      <c r="JWX589" s="285"/>
      <c r="JWY589" s="285"/>
      <c r="JWZ589" s="285"/>
      <c r="JXA589" s="285"/>
      <c r="JXB589" s="285"/>
      <c r="JXC589" s="285"/>
      <c r="JXD589" s="285"/>
      <c r="JXE589" s="285"/>
      <c r="JXF589" s="285"/>
      <c r="JXG589" s="285"/>
      <c r="JXH589" s="285"/>
      <c r="JXI589" s="285"/>
      <c r="JXJ589" s="285"/>
      <c r="JXK589" s="285"/>
      <c r="JXL589" s="285"/>
      <c r="JXM589" s="285"/>
      <c r="JXN589" s="285"/>
      <c r="JXO589" s="285"/>
      <c r="JXP589" s="285"/>
      <c r="JXQ589" s="285"/>
      <c r="JXR589" s="285"/>
      <c r="JXS589" s="285"/>
      <c r="JXT589" s="285"/>
      <c r="JXU589" s="285"/>
      <c r="JXV589" s="285"/>
      <c r="JXW589" s="285"/>
      <c r="JXX589" s="285"/>
      <c r="JXY589" s="285"/>
      <c r="JXZ589" s="285"/>
      <c r="JYA589" s="285"/>
      <c r="JYB589" s="285"/>
      <c r="JYC589" s="285"/>
      <c r="JYD589" s="285"/>
      <c r="JYE589" s="285"/>
      <c r="JYF589" s="285"/>
      <c r="JYG589" s="285"/>
      <c r="JYH589" s="285"/>
      <c r="JYI589" s="285"/>
      <c r="JYJ589" s="285"/>
      <c r="JYK589" s="285"/>
      <c r="JYL589" s="285"/>
      <c r="JYM589" s="285"/>
      <c r="JYN589" s="285"/>
      <c r="JYO589" s="285"/>
      <c r="JYP589" s="285"/>
      <c r="JYQ589" s="285"/>
      <c r="JYR589" s="285"/>
      <c r="JYS589" s="285"/>
      <c r="JYT589" s="285"/>
      <c r="JYU589" s="285"/>
      <c r="JYV589" s="285"/>
      <c r="JYW589" s="285"/>
      <c r="JYX589" s="285"/>
      <c r="JYY589" s="285"/>
      <c r="JYZ589" s="285"/>
      <c r="JZA589" s="285"/>
      <c r="JZB589" s="285"/>
      <c r="JZC589" s="285"/>
      <c r="JZD589" s="285"/>
      <c r="JZE589" s="285"/>
      <c r="JZF589" s="285"/>
      <c r="JZG589" s="285"/>
      <c r="JZH589" s="285"/>
      <c r="JZI589" s="285"/>
      <c r="JZJ589" s="285"/>
      <c r="JZK589" s="285"/>
      <c r="JZL589" s="285"/>
      <c r="JZM589" s="285"/>
      <c r="JZN589" s="285"/>
      <c r="JZO589" s="285"/>
      <c r="JZP589" s="285"/>
      <c r="JZQ589" s="285"/>
      <c r="JZR589" s="285"/>
      <c r="JZS589" s="285"/>
      <c r="JZT589" s="285"/>
      <c r="JZU589" s="285"/>
      <c r="JZV589" s="285"/>
      <c r="JZW589" s="285"/>
      <c r="JZX589" s="285"/>
      <c r="JZY589" s="285"/>
      <c r="JZZ589" s="285"/>
      <c r="KAA589" s="285"/>
      <c r="KAB589" s="285"/>
      <c r="KAC589" s="285"/>
      <c r="KAD589" s="285"/>
      <c r="KAE589" s="285"/>
      <c r="KAF589" s="285"/>
      <c r="KAG589" s="285"/>
      <c r="KAH589" s="285"/>
      <c r="KAI589" s="285"/>
      <c r="KAJ589" s="285"/>
      <c r="KAK589" s="285"/>
      <c r="KAL589" s="285"/>
      <c r="KAM589" s="285"/>
      <c r="KAN589" s="285"/>
      <c r="KAO589" s="285"/>
      <c r="KAP589" s="285"/>
      <c r="KAQ589" s="285"/>
      <c r="KAR589" s="285"/>
      <c r="KAS589" s="285"/>
      <c r="KAT589" s="285"/>
      <c r="KAU589" s="285"/>
      <c r="KAV589" s="285"/>
      <c r="KAW589" s="285"/>
      <c r="KAX589" s="285"/>
      <c r="KAY589" s="285"/>
      <c r="KAZ589" s="285"/>
      <c r="KBA589" s="285"/>
      <c r="KBB589" s="285"/>
      <c r="KBC589" s="285"/>
      <c r="KBD589" s="285"/>
      <c r="KBE589" s="285"/>
      <c r="KBF589" s="285"/>
      <c r="KBG589" s="285"/>
      <c r="KBH589" s="285"/>
      <c r="KBI589" s="285"/>
      <c r="KBJ589" s="285"/>
      <c r="KBK589" s="285"/>
      <c r="KBL589" s="285"/>
      <c r="KBM589" s="285"/>
      <c r="KBN589" s="285"/>
      <c r="KBO589" s="285"/>
      <c r="KBP589" s="285"/>
      <c r="KBQ589" s="285"/>
      <c r="KBR589" s="285"/>
      <c r="KBS589" s="285"/>
      <c r="KBT589" s="285"/>
      <c r="KBU589" s="285"/>
      <c r="KBV589" s="285"/>
      <c r="KBW589" s="285"/>
      <c r="KBX589" s="285"/>
      <c r="KBY589" s="285"/>
      <c r="KBZ589" s="285"/>
      <c r="KCA589" s="285"/>
      <c r="KCB589" s="285"/>
      <c r="KCC589" s="285"/>
      <c r="KCD589" s="285"/>
      <c r="KCE589" s="285"/>
      <c r="KCF589" s="285"/>
      <c r="KCG589" s="285"/>
      <c r="KCH589" s="285"/>
      <c r="KCI589" s="285"/>
      <c r="KCJ589" s="285"/>
      <c r="KCK589" s="285"/>
      <c r="KCL589" s="285"/>
      <c r="KCM589" s="285"/>
      <c r="KCN589" s="285"/>
      <c r="KCO589" s="285"/>
      <c r="KCP589" s="285"/>
      <c r="KCQ589" s="285"/>
      <c r="KCR589" s="285"/>
      <c r="KCS589" s="285"/>
      <c r="KCT589" s="285"/>
      <c r="KCU589" s="285"/>
      <c r="KCV589" s="285"/>
      <c r="KCW589" s="285"/>
      <c r="KCX589" s="285"/>
      <c r="KCY589" s="285"/>
      <c r="KCZ589" s="285"/>
      <c r="KDA589" s="285"/>
      <c r="KDB589" s="285"/>
      <c r="KDC589" s="285"/>
      <c r="KDD589" s="285"/>
      <c r="KDE589" s="285"/>
      <c r="KDF589" s="285"/>
      <c r="KDG589" s="285"/>
      <c r="KDH589" s="285"/>
      <c r="KDI589" s="285"/>
      <c r="KDJ589" s="285"/>
      <c r="KDK589" s="285"/>
      <c r="KDL589" s="285"/>
      <c r="KDM589" s="285"/>
      <c r="KDN589" s="285"/>
      <c r="KDO589" s="285"/>
      <c r="KDP589" s="285"/>
      <c r="KDQ589" s="285"/>
      <c r="KDR589" s="285"/>
      <c r="KDS589" s="285"/>
      <c r="KDT589" s="285"/>
      <c r="KDU589" s="285"/>
      <c r="KDV589" s="285"/>
      <c r="KDW589" s="285"/>
      <c r="KDX589" s="285"/>
      <c r="KDY589" s="285"/>
      <c r="KDZ589" s="285"/>
      <c r="KEA589" s="285"/>
      <c r="KEB589" s="285"/>
      <c r="KEC589" s="285"/>
      <c r="KED589" s="285"/>
      <c r="KEE589" s="285"/>
      <c r="KEF589" s="285"/>
      <c r="KEG589" s="285"/>
      <c r="KEH589" s="285"/>
      <c r="KEI589" s="285"/>
      <c r="KEJ589" s="285"/>
      <c r="KEK589" s="285"/>
      <c r="KEL589" s="285"/>
      <c r="KEM589" s="285"/>
      <c r="KEN589" s="285"/>
      <c r="KEO589" s="285"/>
      <c r="KEP589" s="285"/>
      <c r="KEQ589" s="285"/>
      <c r="KER589" s="285"/>
      <c r="KES589" s="285"/>
      <c r="KET589" s="285"/>
      <c r="KEU589" s="285"/>
      <c r="KEV589" s="285"/>
      <c r="KEW589" s="285"/>
      <c r="KEX589" s="285"/>
      <c r="KEY589" s="285"/>
      <c r="KEZ589" s="285"/>
      <c r="KFA589" s="285"/>
      <c r="KFB589" s="285"/>
      <c r="KFC589" s="285"/>
      <c r="KFD589" s="285"/>
      <c r="KFE589" s="285"/>
      <c r="KFF589" s="285"/>
      <c r="KFG589" s="285"/>
      <c r="KFH589" s="285"/>
      <c r="KFI589" s="285"/>
      <c r="KFJ589" s="285"/>
      <c r="KFK589" s="285"/>
      <c r="KFL589" s="285"/>
      <c r="KFM589" s="285"/>
      <c r="KFN589" s="285"/>
      <c r="KFO589" s="285"/>
      <c r="KFP589" s="285"/>
      <c r="KFQ589" s="285"/>
      <c r="KFR589" s="285"/>
      <c r="KFS589" s="285"/>
      <c r="KFT589" s="285"/>
      <c r="KFU589" s="285"/>
      <c r="KFV589" s="285"/>
      <c r="KFW589" s="285"/>
      <c r="KFX589" s="285"/>
      <c r="KFY589" s="285"/>
      <c r="KFZ589" s="285"/>
      <c r="KGA589" s="285"/>
      <c r="KGB589" s="285"/>
      <c r="KGC589" s="285"/>
      <c r="KGD589" s="285"/>
      <c r="KGE589" s="285"/>
      <c r="KGF589" s="285"/>
      <c r="KGG589" s="285"/>
      <c r="KGH589" s="285"/>
      <c r="KGI589" s="285"/>
      <c r="KGJ589" s="285"/>
      <c r="KGK589" s="285"/>
      <c r="KGL589" s="285"/>
      <c r="KGM589" s="285"/>
      <c r="KGN589" s="285"/>
      <c r="KGO589" s="285"/>
      <c r="KGP589" s="285"/>
      <c r="KGQ589" s="285"/>
      <c r="KGR589" s="285"/>
      <c r="KGS589" s="285"/>
      <c r="KGT589" s="285"/>
      <c r="KGU589" s="285"/>
      <c r="KGV589" s="285"/>
      <c r="KGW589" s="285"/>
      <c r="KGX589" s="285"/>
      <c r="KGY589" s="285"/>
      <c r="KGZ589" s="285"/>
      <c r="KHA589" s="285"/>
      <c r="KHB589" s="285"/>
      <c r="KHC589" s="285"/>
      <c r="KHD589" s="285"/>
      <c r="KHE589" s="285"/>
      <c r="KHF589" s="285"/>
      <c r="KHG589" s="285"/>
      <c r="KHH589" s="285"/>
      <c r="KHI589" s="285"/>
      <c r="KHJ589" s="285"/>
      <c r="KHK589" s="285"/>
      <c r="KHL589" s="285"/>
      <c r="KHM589" s="285"/>
      <c r="KHN589" s="285"/>
      <c r="KHO589" s="285"/>
      <c r="KHP589" s="285"/>
      <c r="KHQ589" s="285"/>
      <c r="KHR589" s="285"/>
      <c r="KHS589" s="285"/>
      <c r="KHT589" s="285"/>
      <c r="KHU589" s="285"/>
      <c r="KHV589" s="285"/>
      <c r="KHW589" s="285"/>
      <c r="KHX589" s="285"/>
      <c r="KHY589" s="285"/>
      <c r="KHZ589" s="285"/>
      <c r="KIA589" s="285"/>
      <c r="KIB589" s="285"/>
      <c r="KIC589" s="285"/>
      <c r="KID589" s="285"/>
      <c r="KIE589" s="285"/>
      <c r="KIF589" s="285"/>
      <c r="KIG589" s="285"/>
      <c r="KIH589" s="285"/>
      <c r="KII589" s="285"/>
      <c r="KIJ589" s="285"/>
      <c r="KIK589" s="285"/>
      <c r="KIL589" s="285"/>
      <c r="KIM589" s="285"/>
      <c r="KIN589" s="285"/>
      <c r="KIO589" s="285"/>
      <c r="KIP589" s="285"/>
      <c r="KIQ589" s="285"/>
      <c r="KIR589" s="285"/>
      <c r="KIS589" s="285"/>
      <c r="KIT589" s="285"/>
      <c r="KIU589" s="285"/>
      <c r="KIV589" s="285"/>
      <c r="KIW589" s="285"/>
      <c r="KIX589" s="285"/>
      <c r="KIY589" s="285"/>
      <c r="KIZ589" s="285"/>
      <c r="KJA589" s="285"/>
      <c r="KJB589" s="285"/>
      <c r="KJC589" s="285"/>
      <c r="KJD589" s="285"/>
      <c r="KJE589" s="285"/>
      <c r="KJF589" s="285"/>
      <c r="KJG589" s="285"/>
      <c r="KJH589" s="285"/>
      <c r="KJI589" s="285"/>
      <c r="KJJ589" s="285"/>
      <c r="KJK589" s="285"/>
      <c r="KJL589" s="285"/>
      <c r="KJM589" s="285"/>
      <c r="KJN589" s="285"/>
      <c r="KJO589" s="285"/>
      <c r="KJP589" s="285"/>
      <c r="KJQ589" s="285"/>
      <c r="KJR589" s="285"/>
      <c r="KJS589" s="285"/>
      <c r="KJT589" s="285"/>
      <c r="KJU589" s="285"/>
      <c r="KJV589" s="285"/>
      <c r="KJW589" s="285"/>
      <c r="KJX589" s="285"/>
      <c r="KJY589" s="285"/>
      <c r="KJZ589" s="285"/>
      <c r="KKA589" s="285"/>
      <c r="KKB589" s="285"/>
      <c r="KKC589" s="285"/>
      <c r="KKD589" s="285"/>
      <c r="KKE589" s="285"/>
      <c r="KKF589" s="285"/>
      <c r="KKG589" s="285"/>
      <c r="KKH589" s="285"/>
      <c r="KKI589" s="285"/>
      <c r="KKJ589" s="285"/>
      <c r="KKK589" s="285"/>
      <c r="KKL589" s="285"/>
      <c r="KKM589" s="285"/>
      <c r="KKN589" s="285"/>
      <c r="KKO589" s="285"/>
      <c r="KKP589" s="285"/>
      <c r="KKQ589" s="285"/>
      <c r="KKR589" s="285"/>
      <c r="KKS589" s="285"/>
      <c r="KKT589" s="285"/>
      <c r="KKU589" s="285"/>
      <c r="KKV589" s="285"/>
      <c r="KKW589" s="285"/>
      <c r="KKX589" s="285"/>
      <c r="KKY589" s="285"/>
      <c r="KKZ589" s="285"/>
      <c r="KLA589" s="285"/>
      <c r="KLB589" s="285"/>
      <c r="KLC589" s="285"/>
      <c r="KLD589" s="285"/>
      <c r="KLE589" s="285"/>
      <c r="KLF589" s="285"/>
      <c r="KLG589" s="285"/>
      <c r="KLH589" s="285"/>
      <c r="KLI589" s="285"/>
      <c r="KLJ589" s="285"/>
      <c r="KLK589" s="285"/>
      <c r="KLL589" s="285"/>
      <c r="KLM589" s="285"/>
      <c r="KLN589" s="285"/>
      <c r="KLO589" s="285"/>
      <c r="KLP589" s="285"/>
      <c r="KLQ589" s="285"/>
      <c r="KLR589" s="285"/>
      <c r="KLS589" s="285"/>
      <c r="KLT589" s="285"/>
      <c r="KLU589" s="285"/>
      <c r="KLV589" s="285"/>
      <c r="KLW589" s="285"/>
      <c r="KLX589" s="285"/>
      <c r="KLY589" s="285"/>
      <c r="KLZ589" s="285"/>
      <c r="KMA589" s="285"/>
      <c r="KMB589" s="285"/>
      <c r="KMC589" s="285"/>
      <c r="KMD589" s="285"/>
      <c r="KME589" s="285"/>
      <c r="KMF589" s="285"/>
      <c r="KMG589" s="285"/>
      <c r="KMH589" s="285"/>
      <c r="KMI589" s="285"/>
      <c r="KMJ589" s="285"/>
      <c r="KMK589" s="285"/>
      <c r="KML589" s="285"/>
      <c r="KMM589" s="285"/>
      <c r="KMN589" s="285"/>
      <c r="KMO589" s="285"/>
      <c r="KMP589" s="285"/>
      <c r="KMQ589" s="285"/>
      <c r="KMR589" s="285"/>
      <c r="KMS589" s="285"/>
      <c r="KMT589" s="285"/>
      <c r="KMU589" s="285"/>
      <c r="KMV589" s="285"/>
      <c r="KMW589" s="285"/>
      <c r="KMX589" s="285"/>
      <c r="KMY589" s="285"/>
      <c r="KMZ589" s="285"/>
      <c r="KNA589" s="285"/>
      <c r="KNB589" s="285"/>
      <c r="KNC589" s="285"/>
      <c r="KND589" s="285"/>
      <c r="KNE589" s="285"/>
      <c r="KNF589" s="285"/>
      <c r="KNG589" s="285"/>
      <c r="KNH589" s="285"/>
      <c r="KNI589" s="285"/>
      <c r="KNJ589" s="285"/>
      <c r="KNK589" s="285"/>
      <c r="KNL589" s="285"/>
      <c r="KNM589" s="285"/>
      <c r="KNN589" s="285"/>
      <c r="KNO589" s="285"/>
      <c r="KNP589" s="285"/>
      <c r="KNQ589" s="285"/>
      <c r="KNR589" s="285"/>
      <c r="KNS589" s="285"/>
      <c r="KNT589" s="285"/>
      <c r="KNU589" s="285"/>
      <c r="KNV589" s="285"/>
      <c r="KNW589" s="285"/>
      <c r="KNX589" s="285"/>
      <c r="KNY589" s="285"/>
      <c r="KNZ589" s="285"/>
      <c r="KOA589" s="285"/>
      <c r="KOB589" s="285"/>
      <c r="KOC589" s="285"/>
      <c r="KOD589" s="285"/>
      <c r="KOE589" s="285"/>
      <c r="KOF589" s="285"/>
      <c r="KOG589" s="285"/>
      <c r="KOH589" s="285"/>
      <c r="KOI589" s="285"/>
      <c r="KOJ589" s="285"/>
      <c r="KOK589" s="285"/>
      <c r="KOL589" s="285"/>
      <c r="KOM589" s="285"/>
      <c r="KON589" s="285"/>
      <c r="KOO589" s="285"/>
      <c r="KOP589" s="285"/>
      <c r="KOQ589" s="285"/>
      <c r="KOR589" s="285"/>
      <c r="KOS589" s="285"/>
      <c r="KOT589" s="285"/>
      <c r="KOU589" s="285"/>
      <c r="KOV589" s="285"/>
      <c r="KOW589" s="285"/>
      <c r="KOX589" s="285"/>
      <c r="KOY589" s="285"/>
      <c r="KOZ589" s="285"/>
      <c r="KPA589" s="285"/>
      <c r="KPB589" s="285"/>
      <c r="KPC589" s="285"/>
      <c r="KPD589" s="285"/>
      <c r="KPE589" s="285"/>
      <c r="KPF589" s="285"/>
      <c r="KPG589" s="285"/>
      <c r="KPH589" s="285"/>
      <c r="KPI589" s="285"/>
      <c r="KPJ589" s="285"/>
      <c r="KPK589" s="285"/>
      <c r="KPL589" s="285"/>
      <c r="KPM589" s="285"/>
      <c r="KPN589" s="285"/>
      <c r="KPO589" s="285"/>
      <c r="KPP589" s="285"/>
      <c r="KPQ589" s="285"/>
      <c r="KPR589" s="285"/>
      <c r="KPS589" s="285"/>
      <c r="KPT589" s="285"/>
      <c r="KPU589" s="285"/>
      <c r="KPV589" s="285"/>
      <c r="KPW589" s="285"/>
      <c r="KPX589" s="285"/>
      <c r="KPY589" s="285"/>
      <c r="KPZ589" s="285"/>
      <c r="KQA589" s="285"/>
      <c r="KQB589" s="285"/>
      <c r="KQC589" s="285"/>
      <c r="KQD589" s="285"/>
      <c r="KQE589" s="285"/>
      <c r="KQF589" s="285"/>
      <c r="KQG589" s="285"/>
      <c r="KQH589" s="285"/>
      <c r="KQI589" s="285"/>
      <c r="KQJ589" s="285"/>
      <c r="KQK589" s="285"/>
      <c r="KQL589" s="285"/>
      <c r="KQM589" s="285"/>
      <c r="KQN589" s="285"/>
      <c r="KQO589" s="285"/>
      <c r="KQP589" s="285"/>
      <c r="KQQ589" s="285"/>
      <c r="KQR589" s="285"/>
      <c r="KQS589" s="285"/>
      <c r="KQT589" s="285"/>
      <c r="KQU589" s="285"/>
      <c r="KQV589" s="285"/>
      <c r="KQW589" s="285"/>
      <c r="KQX589" s="285"/>
      <c r="KQY589" s="285"/>
      <c r="KQZ589" s="285"/>
      <c r="KRA589" s="285"/>
      <c r="KRB589" s="285"/>
      <c r="KRC589" s="285"/>
      <c r="KRD589" s="285"/>
      <c r="KRE589" s="285"/>
      <c r="KRF589" s="285"/>
      <c r="KRG589" s="285"/>
      <c r="KRH589" s="285"/>
      <c r="KRI589" s="285"/>
      <c r="KRJ589" s="285"/>
      <c r="KRK589" s="285"/>
      <c r="KRL589" s="285"/>
      <c r="KRM589" s="285"/>
      <c r="KRN589" s="285"/>
      <c r="KRO589" s="285"/>
      <c r="KRP589" s="285"/>
      <c r="KRQ589" s="285"/>
      <c r="KRR589" s="285"/>
      <c r="KRS589" s="285"/>
      <c r="KRT589" s="285"/>
      <c r="KRU589" s="285"/>
      <c r="KRV589" s="285"/>
      <c r="KRW589" s="285"/>
      <c r="KRX589" s="285"/>
      <c r="KRY589" s="285"/>
      <c r="KRZ589" s="285"/>
      <c r="KSA589" s="285"/>
      <c r="KSB589" s="285"/>
      <c r="KSC589" s="285"/>
      <c r="KSD589" s="285"/>
      <c r="KSE589" s="285"/>
      <c r="KSF589" s="285"/>
      <c r="KSG589" s="285"/>
      <c r="KSH589" s="285"/>
      <c r="KSI589" s="285"/>
      <c r="KSJ589" s="285"/>
      <c r="KSK589" s="285"/>
      <c r="KSL589" s="285"/>
      <c r="KSM589" s="285"/>
      <c r="KSN589" s="285"/>
      <c r="KSO589" s="285"/>
      <c r="KSP589" s="285"/>
      <c r="KSQ589" s="285"/>
      <c r="KSR589" s="285"/>
      <c r="KSS589" s="285"/>
      <c r="KST589" s="285"/>
      <c r="KSU589" s="285"/>
      <c r="KSV589" s="285"/>
      <c r="KSW589" s="285"/>
      <c r="KSX589" s="285"/>
      <c r="KSY589" s="285"/>
      <c r="KSZ589" s="285"/>
      <c r="KTA589" s="285"/>
      <c r="KTB589" s="285"/>
      <c r="KTC589" s="285"/>
      <c r="KTD589" s="285"/>
      <c r="KTE589" s="285"/>
      <c r="KTF589" s="285"/>
      <c r="KTG589" s="285"/>
      <c r="KTH589" s="285"/>
      <c r="KTI589" s="285"/>
      <c r="KTJ589" s="285"/>
      <c r="KTK589" s="285"/>
      <c r="KTL589" s="285"/>
      <c r="KTM589" s="285"/>
      <c r="KTN589" s="285"/>
      <c r="KTO589" s="285"/>
      <c r="KTP589" s="285"/>
      <c r="KTQ589" s="285"/>
      <c r="KTR589" s="285"/>
      <c r="KTS589" s="285"/>
      <c r="KTT589" s="285"/>
      <c r="KTU589" s="285"/>
      <c r="KTV589" s="285"/>
      <c r="KTW589" s="285"/>
      <c r="KTX589" s="285"/>
      <c r="KTY589" s="285"/>
      <c r="KTZ589" s="285"/>
      <c r="KUA589" s="285"/>
      <c r="KUB589" s="285"/>
      <c r="KUC589" s="285"/>
      <c r="KUD589" s="285"/>
      <c r="KUE589" s="285"/>
      <c r="KUF589" s="285"/>
      <c r="KUG589" s="285"/>
      <c r="KUH589" s="285"/>
      <c r="KUI589" s="285"/>
      <c r="KUJ589" s="285"/>
      <c r="KUK589" s="285"/>
      <c r="KUL589" s="285"/>
      <c r="KUM589" s="285"/>
      <c r="KUN589" s="285"/>
      <c r="KUO589" s="285"/>
      <c r="KUP589" s="285"/>
      <c r="KUQ589" s="285"/>
      <c r="KUR589" s="285"/>
      <c r="KUS589" s="285"/>
      <c r="KUT589" s="285"/>
      <c r="KUU589" s="285"/>
      <c r="KUV589" s="285"/>
      <c r="KUW589" s="285"/>
      <c r="KUX589" s="285"/>
      <c r="KUY589" s="285"/>
      <c r="KUZ589" s="285"/>
      <c r="KVA589" s="285"/>
      <c r="KVB589" s="285"/>
      <c r="KVC589" s="285"/>
      <c r="KVD589" s="285"/>
      <c r="KVE589" s="285"/>
      <c r="KVF589" s="285"/>
      <c r="KVG589" s="285"/>
      <c r="KVH589" s="285"/>
      <c r="KVI589" s="285"/>
      <c r="KVJ589" s="285"/>
      <c r="KVK589" s="285"/>
      <c r="KVL589" s="285"/>
      <c r="KVM589" s="285"/>
      <c r="KVN589" s="285"/>
      <c r="KVO589" s="285"/>
      <c r="KVP589" s="285"/>
      <c r="KVQ589" s="285"/>
      <c r="KVR589" s="285"/>
      <c r="KVS589" s="285"/>
      <c r="KVT589" s="285"/>
      <c r="KVU589" s="285"/>
      <c r="KVV589" s="285"/>
      <c r="KVW589" s="285"/>
      <c r="KVX589" s="285"/>
      <c r="KVY589" s="285"/>
      <c r="KVZ589" s="285"/>
      <c r="KWA589" s="285"/>
      <c r="KWB589" s="285"/>
      <c r="KWC589" s="285"/>
      <c r="KWD589" s="285"/>
      <c r="KWE589" s="285"/>
      <c r="KWF589" s="285"/>
      <c r="KWG589" s="285"/>
      <c r="KWH589" s="285"/>
      <c r="KWI589" s="285"/>
      <c r="KWJ589" s="285"/>
      <c r="KWK589" s="285"/>
      <c r="KWL589" s="285"/>
      <c r="KWM589" s="285"/>
      <c r="KWN589" s="285"/>
      <c r="KWO589" s="285"/>
      <c r="KWP589" s="285"/>
      <c r="KWQ589" s="285"/>
      <c r="KWR589" s="285"/>
      <c r="KWS589" s="285"/>
      <c r="KWT589" s="285"/>
      <c r="KWU589" s="285"/>
      <c r="KWV589" s="285"/>
      <c r="KWW589" s="285"/>
      <c r="KWX589" s="285"/>
      <c r="KWY589" s="285"/>
      <c r="KWZ589" s="285"/>
      <c r="KXA589" s="285"/>
      <c r="KXB589" s="285"/>
      <c r="KXC589" s="285"/>
      <c r="KXD589" s="285"/>
      <c r="KXE589" s="285"/>
      <c r="KXF589" s="285"/>
      <c r="KXG589" s="285"/>
      <c r="KXH589" s="285"/>
      <c r="KXI589" s="285"/>
      <c r="KXJ589" s="285"/>
      <c r="KXK589" s="285"/>
      <c r="KXL589" s="285"/>
      <c r="KXM589" s="285"/>
      <c r="KXN589" s="285"/>
      <c r="KXO589" s="285"/>
      <c r="KXP589" s="285"/>
      <c r="KXQ589" s="285"/>
      <c r="KXR589" s="285"/>
      <c r="KXS589" s="285"/>
      <c r="KXT589" s="285"/>
      <c r="KXU589" s="285"/>
      <c r="KXV589" s="285"/>
      <c r="KXW589" s="285"/>
      <c r="KXX589" s="285"/>
      <c r="KXY589" s="285"/>
      <c r="KXZ589" s="285"/>
      <c r="KYA589" s="285"/>
      <c r="KYB589" s="285"/>
      <c r="KYC589" s="285"/>
      <c r="KYD589" s="285"/>
      <c r="KYE589" s="285"/>
      <c r="KYF589" s="285"/>
      <c r="KYG589" s="285"/>
      <c r="KYH589" s="285"/>
      <c r="KYI589" s="285"/>
      <c r="KYJ589" s="285"/>
      <c r="KYK589" s="285"/>
      <c r="KYL589" s="285"/>
      <c r="KYM589" s="285"/>
      <c r="KYN589" s="285"/>
      <c r="KYO589" s="285"/>
      <c r="KYP589" s="285"/>
      <c r="KYQ589" s="285"/>
      <c r="KYR589" s="285"/>
      <c r="KYS589" s="285"/>
      <c r="KYT589" s="285"/>
      <c r="KYU589" s="285"/>
      <c r="KYV589" s="285"/>
      <c r="KYW589" s="285"/>
      <c r="KYX589" s="285"/>
      <c r="KYY589" s="285"/>
      <c r="KYZ589" s="285"/>
      <c r="KZA589" s="285"/>
      <c r="KZB589" s="285"/>
      <c r="KZC589" s="285"/>
      <c r="KZD589" s="285"/>
      <c r="KZE589" s="285"/>
      <c r="KZF589" s="285"/>
      <c r="KZG589" s="285"/>
      <c r="KZH589" s="285"/>
      <c r="KZI589" s="285"/>
      <c r="KZJ589" s="285"/>
      <c r="KZK589" s="285"/>
      <c r="KZL589" s="285"/>
      <c r="KZM589" s="285"/>
      <c r="KZN589" s="285"/>
      <c r="KZO589" s="285"/>
      <c r="KZP589" s="285"/>
      <c r="KZQ589" s="285"/>
      <c r="KZR589" s="285"/>
      <c r="KZS589" s="285"/>
      <c r="KZT589" s="285"/>
      <c r="KZU589" s="285"/>
      <c r="KZV589" s="285"/>
      <c r="KZW589" s="285"/>
      <c r="KZX589" s="285"/>
      <c r="KZY589" s="285"/>
      <c r="KZZ589" s="285"/>
      <c r="LAA589" s="285"/>
      <c r="LAB589" s="285"/>
      <c r="LAC589" s="285"/>
      <c r="LAD589" s="285"/>
      <c r="LAE589" s="285"/>
      <c r="LAF589" s="285"/>
      <c r="LAG589" s="285"/>
      <c r="LAH589" s="285"/>
      <c r="LAI589" s="285"/>
      <c r="LAJ589" s="285"/>
      <c r="LAK589" s="285"/>
      <c r="LAL589" s="285"/>
      <c r="LAM589" s="285"/>
      <c r="LAN589" s="285"/>
      <c r="LAO589" s="285"/>
      <c r="LAP589" s="285"/>
      <c r="LAQ589" s="285"/>
      <c r="LAR589" s="285"/>
      <c r="LAS589" s="285"/>
      <c r="LAT589" s="285"/>
      <c r="LAU589" s="285"/>
      <c r="LAV589" s="285"/>
      <c r="LAW589" s="285"/>
      <c r="LAX589" s="285"/>
      <c r="LAY589" s="285"/>
      <c r="LAZ589" s="285"/>
      <c r="LBA589" s="285"/>
      <c r="LBB589" s="285"/>
      <c r="LBC589" s="285"/>
      <c r="LBD589" s="285"/>
      <c r="LBE589" s="285"/>
      <c r="LBF589" s="285"/>
      <c r="LBG589" s="285"/>
      <c r="LBH589" s="285"/>
      <c r="LBI589" s="285"/>
      <c r="LBJ589" s="285"/>
      <c r="LBK589" s="285"/>
      <c r="LBL589" s="285"/>
      <c r="LBM589" s="285"/>
      <c r="LBN589" s="285"/>
      <c r="LBO589" s="285"/>
      <c r="LBP589" s="285"/>
      <c r="LBQ589" s="285"/>
      <c r="LBR589" s="285"/>
      <c r="LBS589" s="285"/>
      <c r="LBT589" s="285"/>
      <c r="LBU589" s="285"/>
      <c r="LBV589" s="285"/>
      <c r="LBW589" s="285"/>
      <c r="LBX589" s="285"/>
      <c r="LBY589" s="285"/>
      <c r="LBZ589" s="285"/>
      <c r="LCA589" s="285"/>
      <c r="LCB589" s="285"/>
      <c r="LCC589" s="285"/>
      <c r="LCD589" s="285"/>
      <c r="LCE589" s="285"/>
      <c r="LCF589" s="285"/>
      <c r="LCG589" s="285"/>
      <c r="LCH589" s="285"/>
      <c r="LCI589" s="285"/>
      <c r="LCJ589" s="285"/>
      <c r="LCK589" s="285"/>
      <c r="LCL589" s="285"/>
      <c r="LCM589" s="285"/>
      <c r="LCN589" s="285"/>
      <c r="LCO589" s="285"/>
      <c r="LCP589" s="285"/>
      <c r="LCQ589" s="285"/>
      <c r="LCR589" s="285"/>
      <c r="LCS589" s="285"/>
      <c r="LCT589" s="285"/>
      <c r="LCU589" s="285"/>
      <c r="LCV589" s="285"/>
      <c r="LCW589" s="285"/>
      <c r="LCX589" s="285"/>
      <c r="LCY589" s="285"/>
      <c r="LCZ589" s="285"/>
      <c r="LDA589" s="285"/>
      <c r="LDB589" s="285"/>
      <c r="LDC589" s="285"/>
      <c r="LDD589" s="285"/>
      <c r="LDE589" s="285"/>
      <c r="LDF589" s="285"/>
      <c r="LDG589" s="285"/>
      <c r="LDH589" s="285"/>
      <c r="LDI589" s="285"/>
      <c r="LDJ589" s="285"/>
      <c r="LDK589" s="285"/>
      <c r="LDL589" s="285"/>
      <c r="LDM589" s="285"/>
      <c r="LDN589" s="285"/>
      <c r="LDO589" s="285"/>
      <c r="LDP589" s="285"/>
      <c r="LDQ589" s="285"/>
      <c r="LDR589" s="285"/>
      <c r="LDS589" s="285"/>
      <c r="LDT589" s="285"/>
      <c r="LDU589" s="285"/>
      <c r="LDV589" s="285"/>
      <c r="LDW589" s="285"/>
      <c r="LDX589" s="285"/>
      <c r="LDY589" s="285"/>
      <c r="LDZ589" s="285"/>
      <c r="LEA589" s="285"/>
      <c r="LEB589" s="285"/>
      <c r="LEC589" s="285"/>
      <c r="LED589" s="285"/>
      <c r="LEE589" s="285"/>
      <c r="LEF589" s="285"/>
      <c r="LEG589" s="285"/>
      <c r="LEH589" s="285"/>
      <c r="LEI589" s="285"/>
      <c r="LEJ589" s="285"/>
      <c r="LEK589" s="285"/>
      <c r="LEL589" s="285"/>
      <c r="LEM589" s="285"/>
      <c r="LEN589" s="285"/>
      <c r="LEO589" s="285"/>
      <c r="LEP589" s="285"/>
      <c r="LEQ589" s="285"/>
      <c r="LER589" s="285"/>
      <c r="LES589" s="285"/>
      <c r="LET589" s="285"/>
      <c r="LEU589" s="285"/>
      <c r="LEV589" s="285"/>
      <c r="LEW589" s="285"/>
      <c r="LEX589" s="285"/>
      <c r="LEY589" s="285"/>
      <c r="LEZ589" s="285"/>
      <c r="LFA589" s="285"/>
      <c r="LFB589" s="285"/>
      <c r="LFC589" s="285"/>
      <c r="LFD589" s="285"/>
      <c r="LFE589" s="285"/>
      <c r="LFF589" s="285"/>
      <c r="LFG589" s="285"/>
      <c r="LFH589" s="285"/>
      <c r="LFI589" s="285"/>
      <c r="LFJ589" s="285"/>
      <c r="LFK589" s="285"/>
      <c r="LFL589" s="285"/>
      <c r="LFM589" s="285"/>
      <c r="LFN589" s="285"/>
      <c r="LFO589" s="285"/>
      <c r="LFP589" s="285"/>
      <c r="LFQ589" s="285"/>
      <c r="LFR589" s="285"/>
      <c r="LFS589" s="285"/>
      <c r="LFT589" s="285"/>
      <c r="LFU589" s="285"/>
      <c r="LFV589" s="285"/>
      <c r="LFW589" s="285"/>
      <c r="LFX589" s="285"/>
      <c r="LFY589" s="285"/>
      <c r="LFZ589" s="285"/>
      <c r="LGA589" s="285"/>
      <c r="LGB589" s="285"/>
      <c r="LGC589" s="285"/>
      <c r="LGD589" s="285"/>
      <c r="LGE589" s="285"/>
      <c r="LGF589" s="285"/>
      <c r="LGG589" s="285"/>
      <c r="LGH589" s="285"/>
      <c r="LGI589" s="285"/>
      <c r="LGJ589" s="285"/>
      <c r="LGK589" s="285"/>
      <c r="LGL589" s="285"/>
      <c r="LGM589" s="285"/>
      <c r="LGN589" s="285"/>
      <c r="LGO589" s="285"/>
      <c r="LGP589" s="285"/>
      <c r="LGQ589" s="285"/>
      <c r="LGR589" s="285"/>
      <c r="LGS589" s="285"/>
      <c r="LGT589" s="285"/>
      <c r="LGU589" s="285"/>
      <c r="LGV589" s="285"/>
      <c r="LGW589" s="285"/>
      <c r="LGX589" s="285"/>
      <c r="LGY589" s="285"/>
      <c r="LGZ589" s="285"/>
      <c r="LHA589" s="285"/>
      <c r="LHB589" s="285"/>
      <c r="LHC589" s="285"/>
      <c r="LHD589" s="285"/>
      <c r="LHE589" s="285"/>
      <c r="LHF589" s="285"/>
      <c r="LHG589" s="285"/>
      <c r="LHH589" s="285"/>
      <c r="LHI589" s="285"/>
      <c r="LHJ589" s="285"/>
      <c r="LHK589" s="285"/>
      <c r="LHL589" s="285"/>
      <c r="LHM589" s="285"/>
      <c r="LHN589" s="285"/>
      <c r="LHO589" s="285"/>
      <c r="LHP589" s="285"/>
      <c r="LHQ589" s="285"/>
      <c r="LHR589" s="285"/>
      <c r="LHS589" s="285"/>
      <c r="LHT589" s="285"/>
      <c r="LHU589" s="285"/>
      <c r="LHV589" s="285"/>
      <c r="LHW589" s="285"/>
      <c r="LHX589" s="285"/>
      <c r="LHY589" s="285"/>
      <c r="LHZ589" s="285"/>
      <c r="LIA589" s="285"/>
      <c r="LIB589" s="285"/>
      <c r="LIC589" s="285"/>
      <c r="LID589" s="285"/>
      <c r="LIE589" s="285"/>
      <c r="LIF589" s="285"/>
      <c r="LIG589" s="285"/>
      <c r="LIH589" s="285"/>
      <c r="LII589" s="285"/>
      <c r="LIJ589" s="285"/>
      <c r="LIK589" s="285"/>
      <c r="LIL589" s="285"/>
      <c r="LIM589" s="285"/>
      <c r="LIN589" s="285"/>
      <c r="LIO589" s="285"/>
      <c r="LIP589" s="285"/>
      <c r="LIQ589" s="285"/>
      <c r="LIR589" s="285"/>
      <c r="LIS589" s="285"/>
      <c r="LIT589" s="285"/>
      <c r="LIU589" s="285"/>
      <c r="LIV589" s="285"/>
      <c r="LIW589" s="285"/>
      <c r="LIX589" s="285"/>
      <c r="LIY589" s="285"/>
      <c r="LIZ589" s="285"/>
      <c r="LJA589" s="285"/>
      <c r="LJB589" s="285"/>
      <c r="LJC589" s="285"/>
      <c r="LJD589" s="285"/>
      <c r="LJE589" s="285"/>
      <c r="LJF589" s="285"/>
      <c r="LJG589" s="285"/>
      <c r="LJH589" s="285"/>
      <c r="LJI589" s="285"/>
      <c r="LJJ589" s="285"/>
      <c r="LJK589" s="285"/>
      <c r="LJL589" s="285"/>
      <c r="LJM589" s="285"/>
      <c r="LJN589" s="285"/>
      <c r="LJO589" s="285"/>
      <c r="LJP589" s="285"/>
      <c r="LJQ589" s="285"/>
      <c r="LJR589" s="285"/>
      <c r="LJS589" s="285"/>
      <c r="LJT589" s="285"/>
      <c r="LJU589" s="285"/>
      <c r="LJV589" s="285"/>
      <c r="LJW589" s="285"/>
      <c r="LJX589" s="285"/>
      <c r="LJY589" s="285"/>
      <c r="LJZ589" s="285"/>
      <c r="LKA589" s="285"/>
      <c r="LKB589" s="285"/>
      <c r="LKC589" s="285"/>
      <c r="LKD589" s="285"/>
      <c r="LKE589" s="285"/>
      <c r="LKF589" s="285"/>
      <c r="LKG589" s="285"/>
      <c r="LKH589" s="285"/>
      <c r="LKI589" s="285"/>
      <c r="LKJ589" s="285"/>
      <c r="LKK589" s="285"/>
      <c r="LKL589" s="285"/>
      <c r="LKM589" s="285"/>
      <c r="LKN589" s="285"/>
      <c r="LKO589" s="285"/>
      <c r="LKP589" s="285"/>
      <c r="LKQ589" s="285"/>
      <c r="LKR589" s="285"/>
      <c r="LKS589" s="285"/>
      <c r="LKT589" s="285"/>
      <c r="LKU589" s="285"/>
      <c r="LKV589" s="285"/>
      <c r="LKW589" s="285"/>
      <c r="LKX589" s="285"/>
      <c r="LKY589" s="285"/>
      <c r="LKZ589" s="285"/>
      <c r="LLA589" s="285"/>
      <c r="LLB589" s="285"/>
      <c r="LLC589" s="285"/>
      <c r="LLD589" s="285"/>
      <c r="LLE589" s="285"/>
      <c r="LLF589" s="285"/>
      <c r="LLG589" s="285"/>
      <c r="LLH589" s="285"/>
      <c r="LLI589" s="285"/>
      <c r="LLJ589" s="285"/>
      <c r="LLK589" s="285"/>
      <c r="LLL589" s="285"/>
      <c r="LLM589" s="285"/>
      <c r="LLN589" s="285"/>
      <c r="LLO589" s="285"/>
      <c r="LLP589" s="285"/>
      <c r="LLQ589" s="285"/>
      <c r="LLR589" s="285"/>
      <c r="LLS589" s="285"/>
      <c r="LLT589" s="285"/>
      <c r="LLU589" s="285"/>
      <c r="LLV589" s="285"/>
      <c r="LLW589" s="285"/>
      <c r="LLX589" s="285"/>
      <c r="LLY589" s="285"/>
      <c r="LLZ589" s="285"/>
      <c r="LMA589" s="285"/>
      <c r="LMB589" s="285"/>
      <c r="LMC589" s="285"/>
      <c r="LMD589" s="285"/>
      <c r="LME589" s="285"/>
      <c r="LMF589" s="285"/>
      <c r="LMG589" s="285"/>
      <c r="LMH589" s="285"/>
      <c r="LMI589" s="285"/>
      <c r="LMJ589" s="285"/>
      <c r="LMK589" s="285"/>
      <c r="LML589" s="285"/>
      <c r="LMM589" s="285"/>
      <c r="LMN589" s="285"/>
      <c r="LMO589" s="285"/>
      <c r="LMP589" s="285"/>
      <c r="LMQ589" s="285"/>
      <c r="LMR589" s="285"/>
      <c r="LMS589" s="285"/>
      <c r="LMT589" s="285"/>
      <c r="LMU589" s="285"/>
      <c r="LMV589" s="285"/>
      <c r="LMW589" s="285"/>
      <c r="LMX589" s="285"/>
      <c r="LMY589" s="285"/>
      <c r="LMZ589" s="285"/>
      <c r="LNA589" s="285"/>
      <c r="LNB589" s="285"/>
      <c r="LNC589" s="285"/>
      <c r="LND589" s="285"/>
      <c r="LNE589" s="285"/>
      <c r="LNF589" s="285"/>
      <c r="LNG589" s="285"/>
      <c r="LNH589" s="285"/>
      <c r="LNI589" s="285"/>
      <c r="LNJ589" s="285"/>
      <c r="LNK589" s="285"/>
      <c r="LNL589" s="285"/>
      <c r="LNM589" s="285"/>
      <c r="LNN589" s="285"/>
      <c r="LNO589" s="285"/>
      <c r="LNP589" s="285"/>
      <c r="LNQ589" s="285"/>
      <c r="LNR589" s="285"/>
      <c r="LNS589" s="285"/>
      <c r="LNT589" s="285"/>
      <c r="LNU589" s="285"/>
      <c r="LNV589" s="285"/>
      <c r="LNW589" s="285"/>
      <c r="LNX589" s="285"/>
      <c r="LNY589" s="285"/>
      <c r="LNZ589" s="285"/>
      <c r="LOA589" s="285"/>
      <c r="LOB589" s="285"/>
      <c r="LOC589" s="285"/>
      <c r="LOD589" s="285"/>
      <c r="LOE589" s="285"/>
      <c r="LOF589" s="285"/>
      <c r="LOG589" s="285"/>
      <c r="LOH589" s="285"/>
      <c r="LOI589" s="285"/>
      <c r="LOJ589" s="285"/>
      <c r="LOK589" s="285"/>
      <c r="LOL589" s="285"/>
      <c r="LOM589" s="285"/>
      <c r="LON589" s="285"/>
      <c r="LOO589" s="285"/>
      <c r="LOP589" s="285"/>
      <c r="LOQ589" s="285"/>
      <c r="LOR589" s="285"/>
      <c r="LOS589" s="285"/>
      <c r="LOT589" s="285"/>
      <c r="LOU589" s="285"/>
      <c r="LOV589" s="285"/>
      <c r="LOW589" s="285"/>
      <c r="LOX589" s="285"/>
      <c r="LOY589" s="285"/>
      <c r="LOZ589" s="285"/>
      <c r="LPA589" s="285"/>
      <c r="LPB589" s="285"/>
      <c r="LPC589" s="285"/>
      <c r="LPD589" s="285"/>
      <c r="LPE589" s="285"/>
      <c r="LPF589" s="285"/>
      <c r="LPG589" s="285"/>
      <c r="LPH589" s="285"/>
      <c r="LPI589" s="285"/>
      <c r="LPJ589" s="285"/>
      <c r="LPK589" s="285"/>
      <c r="LPL589" s="285"/>
      <c r="LPM589" s="285"/>
      <c r="LPN589" s="285"/>
      <c r="LPO589" s="285"/>
      <c r="LPP589" s="285"/>
      <c r="LPQ589" s="285"/>
      <c r="LPR589" s="285"/>
      <c r="LPS589" s="285"/>
      <c r="LPT589" s="285"/>
      <c r="LPU589" s="285"/>
      <c r="LPV589" s="285"/>
      <c r="LPW589" s="285"/>
      <c r="LPX589" s="285"/>
      <c r="LPY589" s="285"/>
      <c r="LPZ589" s="285"/>
      <c r="LQA589" s="285"/>
      <c r="LQB589" s="285"/>
      <c r="LQC589" s="285"/>
      <c r="LQD589" s="285"/>
      <c r="LQE589" s="285"/>
      <c r="LQF589" s="285"/>
      <c r="LQG589" s="285"/>
      <c r="LQH589" s="285"/>
      <c r="LQI589" s="285"/>
      <c r="LQJ589" s="285"/>
      <c r="LQK589" s="285"/>
      <c r="LQL589" s="285"/>
      <c r="LQM589" s="285"/>
      <c r="LQN589" s="285"/>
      <c r="LQO589" s="285"/>
      <c r="LQP589" s="285"/>
      <c r="LQQ589" s="285"/>
      <c r="LQR589" s="285"/>
      <c r="LQS589" s="285"/>
      <c r="LQT589" s="285"/>
      <c r="LQU589" s="285"/>
      <c r="LQV589" s="285"/>
      <c r="LQW589" s="285"/>
      <c r="LQX589" s="285"/>
      <c r="LQY589" s="285"/>
      <c r="LQZ589" s="285"/>
      <c r="LRA589" s="285"/>
      <c r="LRB589" s="285"/>
      <c r="LRC589" s="285"/>
      <c r="LRD589" s="285"/>
      <c r="LRE589" s="285"/>
      <c r="LRF589" s="285"/>
      <c r="LRG589" s="285"/>
      <c r="LRH589" s="285"/>
      <c r="LRI589" s="285"/>
      <c r="LRJ589" s="285"/>
      <c r="LRK589" s="285"/>
      <c r="LRL589" s="285"/>
      <c r="LRM589" s="285"/>
      <c r="LRN589" s="285"/>
      <c r="LRO589" s="285"/>
      <c r="LRP589" s="285"/>
      <c r="LRQ589" s="285"/>
      <c r="LRR589" s="285"/>
      <c r="LRS589" s="285"/>
      <c r="LRT589" s="285"/>
      <c r="LRU589" s="285"/>
      <c r="LRV589" s="285"/>
      <c r="LRW589" s="285"/>
      <c r="LRX589" s="285"/>
      <c r="LRY589" s="285"/>
      <c r="LRZ589" s="285"/>
      <c r="LSA589" s="285"/>
      <c r="LSB589" s="285"/>
      <c r="LSC589" s="285"/>
      <c r="LSD589" s="285"/>
      <c r="LSE589" s="285"/>
      <c r="LSF589" s="285"/>
      <c r="LSG589" s="285"/>
      <c r="LSH589" s="285"/>
      <c r="LSI589" s="285"/>
      <c r="LSJ589" s="285"/>
      <c r="LSK589" s="285"/>
      <c r="LSL589" s="285"/>
      <c r="LSM589" s="285"/>
      <c r="LSN589" s="285"/>
      <c r="LSO589" s="285"/>
      <c r="LSP589" s="285"/>
      <c r="LSQ589" s="285"/>
      <c r="LSR589" s="285"/>
      <c r="LSS589" s="285"/>
      <c r="LST589" s="285"/>
      <c r="LSU589" s="285"/>
      <c r="LSV589" s="285"/>
      <c r="LSW589" s="285"/>
      <c r="LSX589" s="285"/>
      <c r="LSY589" s="285"/>
      <c r="LSZ589" s="285"/>
      <c r="LTA589" s="285"/>
      <c r="LTB589" s="285"/>
      <c r="LTC589" s="285"/>
      <c r="LTD589" s="285"/>
      <c r="LTE589" s="285"/>
      <c r="LTF589" s="285"/>
      <c r="LTG589" s="285"/>
      <c r="LTH589" s="285"/>
      <c r="LTI589" s="285"/>
      <c r="LTJ589" s="285"/>
      <c r="LTK589" s="285"/>
      <c r="LTL589" s="285"/>
      <c r="LTM589" s="285"/>
      <c r="LTN589" s="285"/>
      <c r="LTO589" s="285"/>
      <c r="LTP589" s="285"/>
      <c r="LTQ589" s="285"/>
      <c r="LTR589" s="285"/>
      <c r="LTS589" s="285"/>
      <c r="LTT589" s="285"/>
      <c r="LTU589" s="285"/>
      <c r="LTV589" s="285"/>
      <c r="LTW589" s="285"/>
      <c r="LTX589" s="285"/>
      <c r="LTY589" s="285"/>
      <c r="LTZ589" s="285"/>
      <c r="LUA589" s="285"/>
      <c r="LUB589" s="285"/>
      <c r="LUC589" s="285"/>
      <c r="LUD589" s="285"/>
      <c r="LUE589" s="285"/>
      <c r="LUF589" s="285"/>
      <c r="LUG589" s="285"/>
      <c r="LUH589" s="285"/>
      <c r="LUI589" s="285"/>
      <c r="LUJ589" s="285"/>
      <c r="LUK589" s="285"/>
      <c r="LUL589" s="285"/>
      <c r="LUM589" s="285"/>
      <c r="LUN589" s="285"/>
      <c r="LUO589" s="285"/>
      <c r="LUP589" s="285"/>
      <c r="LUQ589" s="285"/>
      <c r="LUR589" s="285"/>
      <c r="LUS589" s="285"/>
      <c r="LUT589" s="285"/>
      <c r="LUU589" s="285"/>
      <c r="LUV589" s="285"/>
      <c r="LUW589" s="285"/>
      <c r="LUX589" s="285"/>
      <c r="LUY589" s="285"/>
      <c r="LUZ589" s="285"/>
      <c r="LVA589" s="285"/>
      <c r="LVB589" s="285"/>
      <c r="LVC589" s="285"/>
      <c r="LVD589" s="285"/>
      <c r="LVE589" s="285"/>
      <c r="LVF589" s="285"/>
      <c r="LVG589" s="285"/>
      <c r="LVH589" s="285"/>
      <c r="LVI589" s="285"/>
      <c r="LVJ589" s="285"/>
      <c r="LVK589" s="285"/>
      <c r="LVL589" s="285"/>
      <c r="LVM589" s="285"/>
      <c r="LVN589" s="285"/>
      <c r="LVO589" s="285"/>
      <c r="LVP589" s="285"/>
      <c r="LVQ589" s="285"/>
      <c r="LVR589" s="285"/>
      <c r="LVS589" s="285"/>
      <c r="LVT589" s="285"/>
      <c r="LVU589" s="285"/>
      <c r="LVV589" s="285"/>
      <c r="LVW589" s="285"/>
      <c r="LVX589" s="285"/>
      <c r="LVY589" s="285"/>
      <c r="LVZ589" s="285"/>
      <c r="LWA589" s="285"/>
      <c r="LWB589" s="285"/>
      <c r="LWC589" s="285"/>
      <c r="LWD589" s="285"/>
      <c r="LWE589" s="285"/>
      <c r="LWF589" s="285"/>
      <c r="LWG589" s="285"/>
      <c r="LWH589" s="285"/>
      <c r="LWI589" s="285"/>
      <c r="LWJ589" s="285"/>
      <c r="LWK589" s="285"/>
      <c r="LWL589" s="285"/>
      <c r="LWM589" s="285"/>
      <c r="LWN589" s="285"/>
      <c r="LWO589" s="285"/>
      <c r="LWP589" s="285"/>
      <c r="LWQ589" s="285"/>
      <c r="LWR589" s="285"/>
      <c r="LWS589" s="285"/>
      <c r="LWT589" s="285"/>
      <c r="LWU589" s="285"/>
      <c r="LWV589" s="285"/>
      <c r="LWW589" s="285"/>
      <c r="LWX589" s="285"/>
      <c r="LWY589" s="285"/>
      <c r="LWZ589" s="285"/>
      <c r="LXA589" s="285"/>
      <c r="LXB589" s="285"/>
      <c r="LXC589" s="285"/>
      <c r="LXD589" s="285"/>
      <c r="LXE589" s="285"/>
      <c r="LXF589" s="285"/>
      <c r="LXG589" s="285"/>
      <c r="LXH589" s="285"/>
      <c r="LXI589" s="285"/>
      <c r="LXJ589" s="285"/>
      <c r="LXK589" s="285"/>
      <c r="LXL589" s="285"/>
      <c r="LXM589" s="285"/>
      <c r="LXN589" s="285"/>
      <c r="LXO589" s="285"/>
      <c r="LXP589" s="285"/>
      <c r="LXQ589" s="285"/>
      <c r="LXR589" s="285"/>
      <c r="LXS589" s="285"/>
      <c r="LXT589" s="285"/>
      <c r="LXU589" s="285"/>
      <c r="LXV589" s="285"/>
      <c r="LXW589" s="285"/>
      <c r="LXX589" s="285"/>
      <c r="LXY589" s="285"/>
      <c r="LXZ589" s="285"/>
      <c r="LYA589" s="285"/>
      <c r="LYB589" s="285"/>
      <c r="LYC589" s="285"/>
      <c r="LYD589" s="285"/>
      <c r="LYE589" s="285"/>
      <c r="LYF589" s="285"/>
      <c r="LYG589" s="285"/>
      <c r="LYH589" s="285"/>
      <c r="LYI589" s="285"/>
      <c r="LYJ589" s="285"/>
      <c r="LYK589" s="285"/>
      <c r="LYL589" s="285"/>
      <c r="LYM589" s="285"/>
      <c r="LYN589" s="285"/>
      <c r="LYO589" s="285"/>
      <c r="LYP589" s="285"/>
      <c r="LYQ589" s="285"/>
      <c r="LYR589" s="285"/>
      <c r="LYS589" s="285"/>
      <c r="LYT589" s="285"/>
      <c r="LYU589" s="285"/>
      <c r="LYV589" s="285"/>
      <c r="LYW589" s="285"/>
      <c r="LYX589" s="285"/>
      <c r="LYY589" s="285"/>
      <c r="LYZ589" s="285"/>
      <c r="LZA589" s="285"/>
      <c r="LZB589" s="285"/>
      <c r="LZC589" s="285"/>
      <c r="LZD589" s="285"/>
      <c r="LZE589" s="285"/>
      <c r="LZF589" s="285"/>
      <c r="LZG589" s="285"/>
      <c r="LZH589" s="285"/>
      <c r="LZI589" s="285"/>
      <c r="LZJ589" s="285"/>
      <c r="LZK589" s="285"/>
      <c r="LZL589" s="285"/>
      <c r="LZM589" s="285"/>
      <c r="LZN589" s="285"/>
      <c r="LZO589" s="285"/>
      <c r="LZP589" s="285"/>
      <c r="LZQ589" s="285"/>
      <c r="LZR589" s="285"/>
      <c r="LZS589" s="285"/>
      <c r="LZT589" s="285"/>
      <c r="LZU589" s="285"/>
      <c r="LZV589" s="285"/>
      <c r="LZW589" s="285"/>
      <c r="LZX589" s="285"/>
      <c r="LZY589" s="285"/>
      <c r="LZZ589" s="285"/>
      <c r="MAA589" s="285"/>
      <c r="MAB589" s="285"/>
      <c r="MAC589" s="285"/>
      <c r="MAD589" s="285"/>
      <c r="MAE589" s="285"/>
      <c r="MAF589" s="285"/>
      <c r="MAG589" s="285"/>
      <c r="MAH589" s="285"/>
      <c r="MAI589" s="285"/>
      <c r="MAJ589" s="285"/>
      <c r="MAK589" s="285"/>
      <c r="MAL589" s="285"/>
      <c r="MAM589" s="285"/>
      <c r="MAN589" s="285"/>
      <c r="MAO589" s="285"/>
      <c r="MAP589" s="285"/>
      <c r="MAQ589" s="285"/>
      <c r="MAR589" s="285"/>
      <c r="MAS589" s="285"/>
      <c r="MAT589" s="285"/>
      <c r="MAU589" s="285"/>
      <c r="MAV589" s="285"/>
      <c r="MAW589" s="285"/>
      <c r="MAX589" s="285"/>
      <c r="MAY589" s="285"/>
      <c r="MAZ589" s="285"/>
      <c r="MBA589" s="285"/>
      <c r="MBB589" s="285"/>
      <c r="MBC589" s="285"/>
      <c r="MBD589" s="285"/>
      <c r="MBE589" s="285"/>
      <c r="MBF589" s="285"/>
      <c r="MBG589" s="285"/>
      <c r="MBH589" s="285"/>
      <c r="MBI589" s="285"/>
      <c r="MBJ589" s="285"/>
      <c r="MBK589" s="285"/>
      <c r="MBL589" s="285"/>
      <c r="MBM589" s="285"/>
      <c r="MBN589" s="285"/>
      <c r="MBO589" s="285"/>
      <c r="MBP589" s="285"/>
      <c r="MBQ589" s="285"/>
      <c r="MBR589" s="285"/>
      <c r="MBS589" s="285"/>
      <c r="MBT589" s="285"/>
      <c r="MBU589" s="285"/>
      <c r="MBV589" s="285"/>
      <c r="MBW589" s="285"/>
      <c r="MBX589" s="285"/>
      <c r="MBY589" s="285"/>
      <c r="MBZ589" s="285"/>
      <c r="MCA589" s="285"/>
      <c r="MCB589" s="285"/>
      <c r="MCC589" s="285"/>
      <c r="MCD589" s="285"/>
      <c r="MCE589" s="285"/>
      <c r="MCF589" s="285"/>
      <c r="MCG589" s="285"/>
      <c r="MCH589" s="285"/>
      <c r="MCI589" s="285"/>
      <c r="MCJ589" s="285"/>
      <c r="MCK589" s="285"/>
      <c r="MCL589" s="285"/>
      <c r="MCM589" s="285"/>
      <c r="MCN589" s="285"/>
      <c r="MCO589" s="285"/>
      <c r="MCP589" s="285"/>
      <c r="MCQ589" s="285"/>
      <c r="MCR589" s="285"/>
      <c r="MCS589" s="285"/>
      <c r="MCT589" s="285"/>
      <c r="MCU589" s="285"/>
      <c r="MCV589" s="285"/>
      <c r="MCW589" s="285"/>
      <c r="MCX589" s="285"/>
      <c r="MCY589" s="285"/>
      <c r="MCZ589" s="285"/>
      <c r="MDA589" s="285"/>
      <c r="MDB589" s="285"/>
      <c r="MDC589" s="285"/>
      <c r="MDD589" s="285"/>
      <c r="MDE589" s="285"/>
      <c r="MDF589" s="285"/>
      <c r="MDG589" s="285"/>
      <c r="MDH589" s="285"/>
      <c r="MDI589" s="285"/>
      <c r="MDJ589" s="285"/>
      <c r="MDK589" s="285"/>
      <c r="MDL589" s="285"/>
      <c r="MDM589" s="285"/>
      <c r="MDN589" s="285"/>
      <c r="MDO589" s="285"/>
      <c r="MDP589" s="285"/>
      <c r="MDQ589" s="285"/>
      <c r="MDR589" s="285"/>
      <c r="MDS589" s="285"/>
      <c r="MDT589" s="285"/>
      <c r="MDU589" s="285"/>
      <c r="MDV589" s="285"/>
      <c r="MDW589" s="285"/>
      <c r="MDX589" s="285"/>
      <c r="MDY589" s="285"/>
      <c r="MDZ589" s="285"/>
      <c r="MEA589" s="285"/>
      <c r="MEB589" s="285"/>
      <c r="MEC589" s="285"/>
      <c r="MED589" s="285"/>
      <c r="MEE589" s="285"/>
      <c r="MEF589" s="285"/>
      <c r="MEG589" s="285"/>
      <c r="MEH589" s="285"/>
      <c r="MEI589" s="285"/>
      <c r="MEJ589" s="285"/>
      <c r="MEK589" s="285"/>
      <c r="MEL589" s="285"/>
      <c r="MEM589" s="285"/>
      <c r="MEN589" s="285"/>
      <c r="MEO589" s="285"/>
      <c r="MEP589" s="285"/>
      <c r="MEQ589" s="285"/>
      <c r="MER589" s="285"/>
      <c r="MES589" s="285"/>
      <c r="MET589" s="285"/>
      <c r="MEU589" s="285"/>
      <c r="MEV589" s="285"/>
      <c r="MEW589" s="285"/>
      <c r="MEX589" s="285"/>
      <c r="MEY589" s="285"/>
      <c r="MEZ589" s="285"/>
      <c r="MFA589" s="285"/>
      <c r="MFB589" s="285"/>
      <c r="MFC589" s="285"/>
      <c r="MFD589" s="285"/>
      <c r="MFE589" s="285"/>
      <c r="MFF589" s="285"/>
      <c r="MFG589" s="285"/>
      <c r="MFH589" s="285"/>
      <c r="MFI589" s="285"/>
      <c r="MFJ589" s="285"/>
      <c r="MFK589" s="285"/>
      <c r="MFL589" s="285"/>
      <c r="MFM589" s="285"/>
      <c r="MFN589" s="285"/>
      <c r="MFO589" s="285"/>
      <c r="MFP589" s="285"/>
      <c r="MFQ589" s="285"/>
      <c r="MFR589" s="285"/>
      <c r="MFS589" s="285"/>
      <c r="MFT589" s="285"/>
      <c r="MFU589" s="285"/>
      <c r="MFV589" s="285"/>
      <c r="MFW589" s="285"/>
      <c r="MFX589" s="285"/>
      <c r="MFY589" s="285"/>
      <c r="MFZ589" s="285"/>
      <c r="MGA589" s="285"/>
      <c r="MGB589" s="285"/>
      <c r="MGC589" s="285"/>
      <c r="MGD589" s="285"/>
      <c r="MGE589" s="285"/>
      <c r="MGF589" s="285"/>
      <c r="MGG589" s="285"/>
      <c r="MGH589" s="285"/>
      <c r="MGI589" s="285"/>
      <c r="MGJ589" s="285"/>
      <c r="MGK589" s="285"/>
      <c r="MGL589" s="285"/>
      <c r="MGM589" s="285"/>
      <c r="MGN589" s="285"/>
      <c r="MGO589" s="285"/>
      <c r="MGP589" s="285"/>
      <c r="MGQ589" s="285"/>
      <c r="MGR589" s="285"/>
      <c r="MGS589" s="285"/>
      <c r="MGT589" s="285"/>
      <c r="MGU589" s="285"/>
      <c r="MGV589" s="285"/>
      <c r="MGW589" s="285"/>
      <c r="MGX589" s="285"/>
      <c r="MGY589" s="285"/>
      <c r="MGZ589" s="285"/>
      <c r="MHA589" s="285"/>
      <c r="MHB589" s="285"/>
      <c r="MHC589" s="285"/>
      <c r="MHD589" s="285"/>
      <c r="MHE589" s="285"/>
      <c r="MHF589" s="285"/>
      <c r="MHG589" s="285"/>
      <c r="MHH589" s="285"/>
      <c r="MHI589" s="285"/>
      <c r="MHJ589" s="285"/>
      <c r="MHK589" s="285"/>
      <c r="MHL589" s="285"/>
      <c r="MHM589" s="285"/>
      <c r="MHN589" s="285"/>
      <c r="MHO589" s="285"/>
      <c r="MHP589" s="285"/>
      <c r="MHQ589" s="285"/>
      <c r="MHR589" s="285"/>
      <c r="MHS589" s="285"/>
      <c r="MHT589" s="285"/>
      <c r="MHU589" s="285"/>
      <c r="MHV589" s="285"/>
      <c r="MHW589" s="285"/>
      <c r="MHX589" s="285"/>
      <c r="MHY589" s="285"/>
      <c r="MHZ589" s="285"/>
      <c r="MIA589" s="285"/>
      <c r="MIB589" s="285"/>
      <c r="MIC589" s="285"/>
      <c r="MID589" s="285"/>
      <c r="MIE589" s="285"/>
      <c r="MIF589" s="285"/>
      <c r="MIG589" s="285"/>
      <c r="MIH589" s="285"/>
      <c r="MII589" s="285"/>
      <c r="MIJ589" s="285"/>
      <c r="MIK589" s="285"/>
      <c r="MIL589" s="285"/>
      <c r="MIM589" s="285"/>
      <c r="MIN589" s="285"/>
      <c r="MIO589" s="285"/>
      <c r="MIP589" s="285"/>
      <c r="MIQ589" s="285"/>
      <c r="MIR589" s="285"/>
      <c r="MIS589" s="285"/>
      <c r="MIT589" s="285"/>
      <c r="MIU589" s="285"/>
      <c r="MIV589" s="285"/>
      <c r="MIW589" s="285"/>
      <c r="MIX589" s="285"/>
      <c r="MIY589" s="285"/>
      <c r="MIZ589" s="285"/>
      <c r="MJA589" s="285"/>
      <c r="MJB589" s="285"/>
      <c r="MJC589" s="285"/>
      <c r="MJD589" s="285"/>
      <c r="MJE589" s="285"/>
      <c r="MJF589" s="285"/>
      <c r="MJG589" s="285"/>
      <c r="MJH589" s="285"/>
      <c r="MJI589" s="285"/>
      <c r="MJJ589" s="285"/>
      <c r="MJK589" s="285"/>
      <c r="MJL589" s="285"/>
      <c r="MJM589" s="285"/>
      <c r="MJN589" s="285"/>
      <c r="MJO589" s="285"/>
      <c r="MJP589" s="285"/>
      <c r="MJQ589" s="285"/>
      <c r="MJR589" s="285"/>
      <c r="MJS589" s="285"/>
      <c r="MJT589" s="285"/>
      <c r="MJU589" s="285"/>
      <c r="MJV589" s="285"/>
      <c r="MJW589" s="285"/>
      <c r="MJX589" s="285"/>
      <c r="MJY589" s="285"/>
      <c r="MJZ589" s="285"/>
      <c r="MKA589" s="285"/>
      <c r="MKB589" s="285"/>
      <c r="MKC589" s="285"/>
      <c r="MKD589" s="285"/>
      <c r="MKE589" s="285"/>
      <c r="MKF589" s="285"/>
      <c r="MKG589" s="285"/>
      <c r="MKH589" s="285"/>
      <c r="MKI589" s="285"/>
      <c r="MKJ589" s="285"/>
      <c r="MKK589" s="285"/>
      <c r="MKL589" s="285"/>
      <c r="MKM589" s="285"/>
      <c r="MKN589" s="285"/>
      <c r="MKO589" s="285"/>
      <c r="MKP589" s="285"/>
      <c r="MKQ589" s="285"/>
      <c r="MKR589" s="285"/>
      <c r="MKS589" s="285"/>
      <c r="MKT589" s="285"/>
      <c r="MKU589" s="285"/>
      <c r="MKV589" s="285"/>
      <c r="MKW589" s="285"/>
      <c r="MKX589" s="285"/>
      <c r="MKY589" s="285"/>
      <c r="MKZ589" s="285"/>
      <c r="MLA589" s="285"/>
      <c r="MLB589" s="285"/>
      <c r="MLC589" s="285"/>
      <c r="MLD589" s="285"/>
      <c r="MLE589" s="285"/>
      <c r="MLF589" s="285"/>
      <c r="MLG589" s="285"/>
      <c r="MLH589" s="285"/>
      <c r="MLI589" s="285"/>
      <c r="MLJ589" s="285"/>
      <c r="MLK589" s="285"/>
      <c r="MLL589" s="285"/>
      <c r="MLM589" s="285"/>
      <c r="MLN589" s="285"/>
      <c r="MLO589" s="285"/>
      <c r="MLP589" s="285"/>
      <c r="MLQ589" s="285"/>
      <c r="MLR589" s="285"/>
      <c r="MLS589" s="285"/>
      <c r="MLT589" s="285"/>
      <c r="MLU589" s="285"/>
      <c r="MLV589" s="285"/>
      <c r="MLW589" s="285"/>
      <c r="MLX589" s="285"/>
      <c r="MLY589" s="285"/>
      <c r="MLZ589" s="285"/>
      <c r="MMA589" s="285"/>
      <c r="MMB589" s="285"/>
      <c r="MMC589" s="285"/>
      <c r="MMD589" s="285"/>
      <c r="MME589" s="285"/>
      <c r="MMF589" s="285"/>
      <c r="MMG589" s="285"/>
      <c r="MMH589" s="285"/>
      <c r="MMI589" s="285"/>
      <c r="MMJ589" s="285"/>
      <c r="MMK589" s="285"/>
      <c r="MML589" s="285"/>
      <c r="MMM589" s="285"/>
      <c r="MMN589" s="285"/>
      <c r="MMO589" s="285"/>
      <c r="MMP589" s="285"/>
      <c r="MMQ589" s="285"/>
      <c r="MMR589" s="285"/>
      <c r="MMS589" s="285"/>
      <c r="MMT589" s="285"/>
      <c r="MMU589" s="285"/>
      <c r="MMV589" s="285"/>
      <c r="MMW589" s="285"/>
      <c r="MMX589" s="285"/>
      <c r="MMY589" s="285"/>
      <c r="MMZ589" s="285"/>
      <c r="MNA589" s="285"/>
      <c r="MNB589" s="285"/>
      <c r="MNC589" s="285"/>
      <c r="MND589" s="285"/>
      <c r="MNE589" s="285"/>
      <c r="MNF589" s="285"/>
      <c r="MNG589" s="285"/>
      <c r="MNH589" s="285"/>
      <c r="MNI589" s="285"/>
      <c r="MNJ589" s="285"/>
      <c r="MNK589" s="285"/>
      <c r="MNL589" s="285"/>
      <c r="MNM589" s="285"/>
      <c r="MNN589" s="285"/>
      <c r="MNO589" s="285"/>
      <c r="MNP589" s="285"/>
      <c r="MNQ589" s="285"/>
      <c r="MNR589" s="285"/>
      <c r="MNS589" s="285"/>
      <c r="MNT589" s="285"/>
      <c r="MNU589" s="285"/>
      <c r="MNV589" s="285"/>
      <c r="MNW589" s="285"/>
      <c r="MNX589" s="285"/>
      <c r="MNY589" s="285"/>
      <c r="MNZ589" s="285"/>
      <c r="MOA589" s="285"/>
      <c r="MOB589" s="285"/>
      <c r="MOC589" s="285"/>
      <c r="MOD589" s="285"/>
      <c r="MOE589" s="285"/>
      <c r="MOF589" s="285"/>
      <c r="MOG589" s="285"/>
      <c r="MOH589" s="285"/>
      <c r="MOI589" s="285"/>
      <c r="MOJ589" s="285"/>
      <c r="MOK589" s="285"/>
      <c r="MOL589" s="285"/>
      <c r="MOM589" s="285"/>
      <c r="MON589" s="285"/>
      <c r="MOO589" s="285"/>
      <c r="MOP589" s="285"/>
      <c r="MOQ589" s="285"/>
      <c r="MOR589" s="285"/>
      <c r="MOS589" s="285"/>
      <c r="MOT589" s="285"/>
      <c r="MOU589" s="285"/>
      <c r="MOV589" s="285"/>
      <c r="MOW589" s="285"/>
      <c r="MOX589" s="285"/>
      <c r="MOY589" s="285"/>
      <c r="MOZ589" s="285"/>
      <c r="MPA589" s="285"/>
      <c r="MPB589" s="285"/>
      <c r="MPC589" s="285"/>
      <c r="MPD589" s="285"/>
      <c r="MPE589" s="285"/>
      <c r="MPF589" s="285"/>
      <c r="MPG589" s="285"/>
      <c r="MPH589" s="285"/>
      <c r="MPI589" s="285"/>
      <c r="MPJ589" s="285"/>
      <c r="MPK589" s="285"/>
      <c r="MPL589" s="285"/>
      <c r="MPM589" s="285"/>
      <c r="MPN589" s="285"/>
      <c r="MPO589" s="285"/>
      <c r="MPP589" s="285"/>
      <c r="MPQ589" s="285"/>
      <c r="MPR589" s="285"/>
      <c r="MPS589" s="285"/>
      <c r="MPT589" s="285"/>
      <c r="MPU589" s="285"/>
      <c r="MPV589" s="285"/>
      <c r="MPW589" s="285"/>
      <c r="MPX589" s="285"/>
      <c r="MPY589" s="285"/>
      <c r="MPZ589" s="285"/>
      <c r="MQA589" s="285"/>
      <c r="MQB589" s="285"/>
      <c r="MQC589" s="285"/>
      <c r="MQD589" s="285"/>
      <c r="MQE589" s="285"/>
      <c r="MQF589" s="285"/>
      <c r="MQG589" s="285"/>
      <c r="MQH589" s="285"/>
      <c r="MQI589" s="285"/>
      <c r="MQJ589" s="285"/>
      <c r="MQK589" s="285"/>
      <c r="MQL589" s="285"/>
      <c r="MQM589" s="285"/>
      <c r="MQN589" s="285"/>
      <c r="MQO589" s="285"/>
      <c r="MQP589" s="285"/>
      <c r="MQQ589" s="285"/>
      <c r="MQR589" s="285"/>
      <c r="MQS589" s="285"/>
      <c r="MQT589" s="285"/>
      <c r="MQU589" s="285"/>
      <c r="MQV589" s="285"/>
      <c r="MQW589" s="285"/>
      <c r="MQX589" s="285"/>
      <c r="MQY589" s="285"/>
      <c r="MQZ589" s="285"/>
      <c r="MRA589" s="285"/>
      <c r="MRB589" s="285"/>
      <c r="MRC589" s="285"/>
      <c r="MRD589" s="285"/>
      <c r="MRE589" s="285"/>
      <c r="MRF589" s="285"/>
      <c r="MRG589" s="285"/>
      <c r="MRH589" s="285"/>
      <c r="MRI589" s="285"/>
      <c r="MRJ589" s="285"/>
      <c r="MRK589" s="285"/>
      <c r="MRL589" s="285"/>
      <c r="MRM589" s="285"/>
      <c r="MRN589" s="285"/>
      <c r="MRO589" s="285"/>
      <c r="MRP589" s="285"/>
      <c r="MRQ589" s="285"/>
      <c r="MRR589" s="285"/>
      <c r="MRS589" s="285"/>
      <c r="MRT589" s="285"/>
      <c r="MRU589" s="285"/>
      <c r="MRV589" s="285"/>
      <c r="MRW589" s="285"/>
      <c r="MRX589" s="285"/>
      <c r="MRY589" s="285"/>
      <c r="MRZ589" s="285"/>
      <c r="MSA589" s="285"/>
      <c r="MSB589" s="285"/>
      <c r="MSC589" s="285"/>
      <c r="MSD589" s="285"/>
      <c r="MSE589" s="285"/>
      <c r="MSF589" s="285"/>
      <c r="MSG589" s="285"/>
      <c r="MSH589" s="285"/>
      <c r="MSI589" s="285"/>
      <c r="MSJ589" s="285"/>
      <c r="MSK589" s="285"/>
      <c r="MSL589" s="285"/>
      <c r="MSM589" s="285"/>
      <c r="MSN589" s="285"/>
      <c r="MSO589" s="285"/>
      <c r="MSP589" s="285"/>
      <c r="MSQ589" s="285"/>
      <c r="MSR589" s="285"/>
      <c r="MSS589" s="285"/>
      <c r="MST589" s="285"/>
      <c r="MSU589" s="285"/>
      <c r="MSV589" s="285"/>
      <c r="MSW589" s="285"/>
      <c r="MSX589" s="285"/>
      <c r="MSY589" s="285"/>
      <c r="MSZ589" s="285"/>
      <c r="MTA589" s="285"/>
      <c r="MTB589" s="285"/>
      <c r="MTC589" s="285"/>
      <c r="MTD589" s="285"/>
      <c r="MTE589" s="285"/>
      <c r="MTF589" s="285"/>
      <c r="MTG589" s="285"/>
      <c r="MTH589" s="285"/>
      <c r="MTI589" s="285"/>
      <c r="MTJ589" s="285"/>
      <c r="MTK589" s="285"/>
      <c r="MTL589" s="285"/>
      <c r="MTM589" s="285"/>
      <c r="MTN589" s="285"/>
      <c r="MTO589" s="285"/>
      <c r="MTP589" s="285"/>
      <c r="MTQ589" s="285"/>
      <c r="MTR589" s="285"/>
      <c r="MTS589" s="285"/>
      <c r="MTT589" s="285"/>
      <c r="MTU589" s="285"/>
      <c r="MTV589" s="285"/>
      <c r="MTW589" s="285"/>
      <c r="MTX589" s="285"/>
      <c r="MTY589" s="285"/>
      <c r="MTZ589" s="285"/>
      <c r="MUA589" s="285"/>
      <c r="MUB589" s="285"/>
      <c r="MUC589" s="285"/>
      <c r="MUD589" s="285"/>
      <c r="MUE589" s="285"/>
      <c r="MUF589" s="285"/>
      <c r="MUG589" s="285"/>
      <c r="MUH589" s="285"/>
      <c r="MUI589" s="285"/>
      <c r="MUJ589" s="285"/>
      <c r="MUK589" s="285"/>
      <c r="MUL589" s="285"/>
      <c r="MUM589" s="285"/>
      <c r="MUN589" s="285"/>
      <c r="MUO589" s="285"/>
      <c r="MUP589" s="285"/>
      <c r="MUQ589" s="285"/>
      <c r="MUR589" s="285"/>
      <c r="MUS589" s="285"/>
      <c r="MUT589" s="285"/>
      <c r="MUU589" s="285"/>
      <c r="MUV589" s="285"/>
      <c r="MUW589" s="285"/>
      <c r="MUX589" s="285"/>
      <c r="MUY589" s="285"/>
      <c r="MUZ589" s="285"/>
      <c r="MVA589" s="285"/>
      <c r="MVB589" s="285"/>
      <c r="MVC589" s="285"/>
      <c r="MVD589" s="285"/>
      <c r="MVE589" s="285"/>
      <c r="MVF589" s="285"/>
      <c r="MVG589" s="285"/>
      <c r="MVH589" s="285"/>
      <c r="MVI589" s="285"/>
      <c r="MVJ589" s="285"/>
      <c r="MVK589" s="285"/>
      <c r="MVL589" s="285"/>
      <c r="MVM589" s="285"/>
      <c r="MVN589" s="285"/>
      <c r="MVO589" s="285"/>
      <c r="MVP589" s="285"/>
      <c r="MVQ589" s="285"/>
      <c r="MVR589" s="285"/>
      <c r="MVS589" s="285"/>
      <c r="MVT589" s="285"/>
      <c r="MVU589" s="285"/>
      <c r="MVV589" s="285"/>
      <c r="MVW589" s="285"/>
      <c r="MVX589" s="285"/>
      <c r="MVY589" s="285"/>
      <c r="MVZ589" s="285"/>
      <c r="MWA589" s="285"/>
      <c r="MWB589" s="285"/>
      <c r="MWC589" s="285"/>
      <c r="MWD589" s="285"/>
      <c r="MWE589" s="285"/>
      <c r="MWF589" s="285"/>
      <c r="MWG589" s="285"/>
      <c r="MWH589" s="285"/>
      <c r="MWI589" s="285"/>
      <c r="MWJ589" s="285"/>
      <c r="MWK589" s="285"/>
      <c r="MWL589" s="285"/>
      <c r="MWM589" s="285"/>
      <c r="MWN589" s="285"/>
      <c r="MWO589" s="285"/>
      <c r="MWP589" s="285"/>
      <c r="MWQ589" s="285"/>
      <c r="MWR589" s="285"/>
      <c r="MWS589" s="285"/>
      <c r="MWT589" s="285"/>
      <c r="MWU589" s="285"/>
      <c r="MWV589" s="285"/>
      <c r="MWW589" s="285"/>
      <c r="MWX589" s="285"/>
      <c r="MWY589" s="285"/>
      <c r="MWZ589" s="285"/>
      <c r="MXA589" s="285"/>
      <c r="MXB589" s="285"/>
      <c r="MXC589" s="285"/>
      <c r="MXD589" s="285"/>
      <c r="MXE589" s="285"/>
      <c r="MXF589" s="285"/>
      <c r="MXG589" s="285"/>
      <c r="MXH589" s="285"/>
      <c r="MXI589" s="285"/>
      <c r="MXJ589" s="285"/>
      <c r="MXK589" s="285"/>
      <c r="MXL589" s="285"/>
      <c r="MXM589" s="285"/>
      <c r="MXN589" s="285"/>
      <c r="MXO589" s="285"/>
      <c r="MXP589" s="285"/>
      <c r="MXQ589" s="285"/>
      <c r="MXR589" s="285"/>
      <c r="MXS589" s="285"/>
      <c r="MXT589" s="285"/>
      <c r="MXU589" s="285"/>
      <c r="MXV589" s="285"/>
      <c r="MXW589" s="285"/>
      <c r="MXX589" s="285"/>
      <c r="MXY589" s="285"/>
      <c r="MXZ589" s="285"/>
      <c r="MYA589" s="285"/>
      <c r="MYB589" s="285"/>
      <c r="MYC589" s="285"/>
      <c r="MYD589" s="285"/>
      <c r="MYE589" s="285"/>
      <c r="MYF589" s="285"/>
      <c r="MYG589" s="285"/>
      <c r="MYH589" s="285"/>
      <c r="MYI589" s="285"/>
      <c r="MYJ589" s="285"/>
      <c r="MYK589" s="285"/>
      <c r="MYL589" s="285"/>
      <c r="MYM589" s="285"/>
      <c r="MYN589" s="285"/>
      <c r="MYO589" s="285"/>
      <c r="MYP589" s="285"/>
      <c r="MYQ589" s="285"/>
      <c r="MYR589" s="285"/>
      <c r="MYS589" s="285"/>
      <c r="MYT589" s="285"/>
      <c r="MYU589" s="285"/>
      <c r="MYV589" s="285"/>
      <c r="MYW589" s="285"/>
      <c r="MYX589" s="285"/>
      <c r="MYY589" s="285"/>
      <c r="MYZ589" s="285"/>
      <c r="MZA589" s="285"/>
      <c r="MZB589" s="285"/>
      <c r="MZC589" s="285"/>
      <c r="MZD589" s="285"/>
      <c r="MZE589" s="285"/>
      <c r="MZF589" s="285"/>
      <c r="MZG589" s="285"/>
      <c r="MZH589" s="285"/>
      <c r="MZI589" s="285"/>
      <c r="MZJ589" s="285"/>
      <c r="MZK589" s="285"/>
      <c r="MZL589" s="285"/>
      <c r="MZM589" s="285"/>
      <c r="MZN589" s="285"/>
      <c r="MZO589" s="285"/>
      <c r="MZP589" s="285"/>
      <c r="MZQ589" s="285"/>
      <c r="MZR589" s="285"/>
      <c r="MZS589" s="285"/>
      <c r="MZT589" s="285"/>
      <c r="MZU589" s="285"/>
      <c r="MZV589" s="285"/>
      <c r="MZW589" s="285"/>
      <c r="MZX589" s="285"/>
      <c r="MZY589" s="285"/>
      <c r="MZZ589" s="285"/>
      <c r="NAA589" s="285"/>
      <c r="NAB589" s="285"/>
      <c r="NAC589" s="285"/>
      <c r="NAD589" s="285"/>
      <c r="NAE589" s="285"/>
      <c r="NAF589" s="285"/>
      <c r="NAG589" s="285"/>
      <c r="NAH589" s="285"/>
      <c r="NAI589" s="285"/>
      <c r="NAJ589" s="285"/>
      <c r="NAK589" s="285"/>
      <c r="NAL589" s="285"/>
      <c r="NAM589" s="285"/>
      <c r="NAN589" s="285"/>
      <c r="NAO589" s="285"/>
      <c r="NAP589" s="285"/>
      <c r="NAQ589" s="285"/>
      <c r="NAR589" s="285"/>
      <c r="NAS589" s="285"/>
      <c r="NAT589" s="285"/>
      <c r="NAU589" s="285"/>
      <c r="NAV589" s="285"/>
      <c r="NAW589" s="285"/>
      <c r="NAX589" s="285"/>
      <c r="NAY589" s="285"/>
      <c r="NAZ589" s="285"/>
      <c r="NBA589" s="285"/>
      <c r="NBB589" s="285"/>
      <c r="NBC589" s="285"/>
      <c r="NBD589" s="285"/>
      <c r="NBE589" s="285"/>
      <c r="NBF589" s="285"/>
      <c r="NBG589" s="285"/>
      <c r="NBH589" s="285"/>
      <c r="NBI589" s="285"/>
      <c r="NBJ589" s="285"/>
      <c r="NBK589" s="285"/>
      <c r="NBL589" s="285"/>
      <c r="NBM589" s="285"/>
      <c r="NBN589" s="285"/>
      <c r="NBO589" s="285"/>
      <c r="NBP589" s="285"/>
      <c r="NBQ589" s="285"/>
      <c r="NBR589" s="285"/>
      <c r="NBS589" s="285"/>
      <c r="NBT589" s="285"/>
      <c r="NBU589" s="285"/>
      <c r="NBV589" s="285"/>
      <c r="NBW589" s="285"/>
      <c r="NBX589" s="285"/>
      <c r="NBY589" s="285"/>
      <c r="NBZ589" s="285"/>
      <c r="NCA589" s="285"/>
      <c r="NCB589" s="285"/>
      <c r="NCC589" s="285"/>
      <c r="NCD589" s="285"/>
      <c r="NCE589" s="285"/>
      <c r="NCF589" s="285"/>
      <c r="NCG589" s="285"/>
      <c r="NCH589" s="285"/>
      <c r="NCI589" s="285"/>
      <c r="NCJ589" s="285"/>
      <c r="NCK589" s="285"/>
      <c r="NCL589" s="285"/>
      <c r="NCM589" s="285"/>
      <c r="NCN589" s="285"/>
      <c r="NCO589" s="285"/>
      <c r="NCP589" s="285"/>
      <c r="NCQ589" s="285"/>
      <c r="NCR589" s="285"/>
      <c r="NCS589" s="285"/>
      <c r="NCT589" s="285"/>
      <c r="NCU589" s="285"/>
      <c r="NCV589" s="285"/>
      <c r="NCW589" s="285"/>
      <c r="NCX589" s="285"/>
      <c r="NCY589" s="285"/>
      <c r="NCZ589" s="285"/>
      <c r="NDA589" s="285"/>
      <c r="NDB589" s="285"/>
      <c r="NDC589" s="285"/>
      <c r="NDD589" s="285"/>
      <c r="NDE589" s="285"/>
      <c r="NDF589" s="285"/>
      <c r="NDG589" s="285"/>
      <c r="NDH589" s="285"/>
      <c r="NDI589" s="285"/>
      <c r="NDJ589" s="285"/>
      <c r="NDK589" s="285"/>
      <c r="NDL589" s="285"/>
      <c r="NDM589" s="285"/>
      <c r="NDN589" s="285"/>
      <c r="NDO589" s="285"/>
      <c r="NDP589" s="285"/>
      <c r="NDQ589" s="285"/>
      <c r="NDR589" s="285"/>
      <c r="NDS589" s="285"/>
      <c r="NDT589" s="285"/>
      <c r="NDU589" s="285"/>
      <c r="NDV589" s="285"/>
      <c r="NDW589" s="285"/>
      <c r="NDX589" s="285"/>
      <c r="NDY589" s="285"/>
      <c r="NDZ589" s="285"/>
      <c r="NEA589" s="285"/>
      <c r="NEB589" s="285"/>
      <c r="NEC589" s="285"/>
      <c r="NED589" s="285"/>
      <c r="NEE589" s="285"/>
      <c r="NEF589" s="285"/>
      <c r="NEG589" s="285"/>
      <c r="NEH589" s="285"/>
      <c r="NEI589" s="285"/>
      <c r="NEJ589" s="285"/>
      <c r="NEK589" s="285"/>
      <c r="NEL589" s="285"/>
      <c r="NEM589" s="285"/>
      <c r="NEN589" s="285"/>
      <c r="NEO589" s="285"/>
      <c r="NEP589" s="285"/>
      <c r="NEQ589" s="285"/>
      <c r="NER589" s="285"/>
      <c r="NES589" s="285"/>
      <c r="NET589" s="285"/>
      <c r="NEU589" s="285"/>
      <c r="NEV589" s="285"/>
      <c r="NEW589" s="285"/>
      <c r="NEX589" s="285"/>
      <c r="NEY589" s="285"/>
      <c r="NEZ589" s="285"/>
      <c r="NFA589" s="285"/>
      <c r="NFB589" s="285"/>
      <c r="NFC589" s="285"/>
      <c r="NFD589" s="285"/>
      <c r="NFE589" s="285"/>
      <c r="NFF589" s="285"/>
      <c r="NFG589" s="285"/>
      <c r="NFH589" s="285"/>
      <c r="NFI589" s="285"/>
      <c r="NFJ589" s="285"/>
      <c r="NFK589" s="285"/>
      <c r="NFL589" s="285"/>
      <c r="NFM589" s="285"/>
      <c r="NFN589" s="285"/>
      <c r="NFO589" s="285"/>
      <c r="NFP589" s="285"/>
      <c r="NFQ589" s="285"/>
      <c r="NFR589" s="285"/>
      <c r="NFS589" s="285"/>
      <c r="NFT589" s="285"/>
      <c r="NFU589" s="285"/>
      <c r="NFV589" s="285"/>
      <c r="NFW589" s="285"/>
      <c r="NFX589" s="285"/>
      <c r="NFY589" s="285"/>
      <c r="NFZ589" s="285"/>
      <c r="NGA589" s="285"/>
      <c r="NGB589" s="285"/>
      <c r="NGC589" s="285"/>
      <c r="NGD589" s="285"/>
      <c r="NGE589" s="285"/>
      <c r="NGF589" s="285"/>
      <c r="NGG589" s="285"/>
      <c r="NGH589" s="285"/>
      <c r="NGI589" s="285"/>
      <c r="NGJ589" s="285"/>
      <c r="NGK589" s="285"/>
      <c r="NGL589" s="285"/>
      <c r="NGM589" s="285"/>
      <c r="NGN589" s="285"/>
      <c r="NGO589" s="285"/>
      <c r="NGP589" s="285"/>
      <c r="NGQ589" s="285"/>
      <c r="NGR589" s="285"/>
      <c r="NGS589" s="285"/>
      <c r="NGT589" s="285"/>
      <c r="NGU589" s="285"/>
      <c r="NGV589" s="285"/>
      <c r="NGW589" s="285"/>
      <c r="NGX589" s="285"/>
      <c r="NGY589" s="285"/>
      <c r="NGZ589" s="285"/>
      <c r="NHA589" s="285"/>
      <c r="NHB589" s="285"/>
      <c r="NHC589" s="285"/>
      <c r="NHD589" s="285"/>
      <c r="NHE589" s="285"/>
      <c r="NHF589" s="285"/>
      <c r="NHG589" s="285"/>
      <c r="NHH589" s="285"/>
      <c r="NHI589" s="285"/>
      <c r="NHJ589" s="285"/>
      <c r="NHK589" s="285"/>
      <c r="NHL589" s="285"/>
      <c r="NHM589" s="285"/>
      <c r="NHN589" s="285"/>
      <c r="NHO589" s="285"/>
      <c r="NHP589" s="285"/>
      <c r="NHQ589" s="285"/>
      <c r="NHR589" s="285"/>
      <c r="NHS589" s="285"/>
      <c r="NHT589" s="285"/>
      <c r="NHU589" s="285"/>
      <c r="NHV589" s="285"/>
      <c r="NHW589" s="285"/>
      <c r="NHX589" s="285"/>
      <c r="NHY589" s="285"/>
      <c r="NHZ589" s="285"/>
      <c r="NIA589" s="285"/>
      <c r="NIB589" s="285"/>
      <c r="NIC589" s="285"/>
      <c r="NID589" s="285"/>
      <c r="NIE589" s="285"/>
      <c r="NIF589" s="285"/>
      <c r="NIG589" s="285"/>
      <c r="NIH589" s="285"/>
      <c r="NII589" s="285"/>
      <c r="NIJ589" s="285"/>
      <c r="NIK589" s="285"/>
      <c r="NIL589" s="285"/>
      <c r="NIM589" s="285"/>
      <c r="NIN589" s="285"/>
      <c r="NIO589" s="285"/>
      <c r="NIP589" s="285"/>
      <c r="NIQ589" s="285"/>
      <c r="NIR589" s="285"/>
      <c r="NIS589" s="285"/>
      <c r="NIT589" s="285"/>
      <c r="NIU589" s="285"/>
      <c r="NIV589" s="285"/>
      <c r="NIW589" s="285"/>
      <c r="NIX589" s="285"/>
      <c r="NIY589" s="285"/>
      <c r="NIZ589" s="285"/>
      <c r="NJA589" s="285"/>
      <c r="NJB589" s="285"/>
      <c r="NJC589" s="285"/>
      <c r="NJD589" s="285"/>
      <c r="NJE589" s="285"/>
      <c r="NJF589" s="285"/>
      <c r="NJG589" s="285"/>
      <c r="NJH589" s="285"/>
      <c r="NJI589" s="285"/>
      <c r="NJJ589" s="285"/>
      <c r="NJK589" s="285"/>
      <c r="NJL589" s="285"/>
      <c r="NJM589" s="285"/>
      <c r="NJN589" s="285"/>
      <c r="NJO589" s="285"/>
      <c r="NJP589" s="285"/>
      <c r="NJQ589" s="285"/>
      <c r="NJR589" s="285"/>
      <c r="NJS589" s="285"/>
      <c r="NJT589" s="285"/>
      <c r="NJU589" s="285"/>
      <c r="NJV589" s="285"/>
      <c r="NJW589" s="285"/>
      <c r="NJX589" s="285"/>
      <c r="NJY589" s="285"/>
      <c r="NJZ589" s="285"/>
      <c r="NKA589" s="285"/>
      <c r="NKB589" s="285"/>
      <c r="NKC589" s="285"/>
      <c r="NKD589" s="285"/>
      <c r="NKE589" s="285"/>
      <c r="NKF589" s="285"/>
      <c r="NKG589" s="285"/>
      <c r="NKH589" s="285"/>
      <c r="NKI589" s="285"/>
      <c r="NKJ589" s="285"/>
      <c r="NKK589" s="285"/>
      <c r="NKL589" s="285"/>
      <c r="NKM589" s="285"/>
      <c r="NKN589" s="285"/>
      <c r="NKO589" s="285"/>
      <c r="NKP589" s="285"/>
      <c r="NKQ589" s="285"/>
      <c r="NKR589" s="285"/>
      <c r="NKS589" s="285"/>
      <c r="NKT589" s="285"/>
      <c r="NKU589" s="285"/>
      <c r="NKV589" s="285"/>
      <c r="NKW589" s="285"/>
      <c r="NKX589" s="285"/>
      <c r="NKY589" s="285"/>
      <c r="NKZ589" s="285"/>
      <c r="NLA589" s="285"/>
      <c r="NLB589" s="285"/>
      <c r="NLC589" s="285"/>
      <c r="NLD589" s="285"/>
      <c r="NLE589" s="285"/>
      <c r="NLF589" s="285"/>
      <c r="NLG589" s="285"/>
      <c r="NLH589" s="285"/>
      <c r="NLI589" s="285"/>
      <c r="NLJ589" s="285"/>
      <c r="NLK589" s="285"/>
      <c r="NLL589" s="285"/>
      <c r="NLM589" s="285"/>
      <c r="NLN589" s="285"/>
      <c r="NLO589" s="285"/>
      <c r="NLP589" s="285"/>
      <c r="NLQ589" s="285"/>
      <c r="NLR589" s="285"/>
      <c r="NLS589" s="285"/>
      <c r="NLT589" s="285"/>
      <c r="NLU589" s="285"/>
      <c r="NLV589" s="285"/>
      <c r="NLW589" s="285"/>
      <c r="NLX589" s="285"/>
      <c r="NLY589" s="285"/>
      <c r="NLZ589" s="285"/>
      <c r="NMA589" s="285"/>
      <c r="NMB589" s="285"/>
      <c r="NMC589" s="285"/>
      <c r="NMD589" s="285"/>
      <c r="NME589" s="285"/>
      <c r="NMF589" s="285"/>
      <c r="NMG589" s="285"/>
      <c r="NMH589" s="285"/>
      <c r="NMI589" s="285"/>
      <c r="NMJ589" s="285"/>
      <c r="NMK589" s="285"/>
      <c r="NML589" s="285"/>
      <c r="NMM589" s="285"/>
      <c r="NMN589" s="285"/>
      <c r="NMO589" s="285"/>
      <c r="NMP589" s="285"/>
      <c r="NMQ589" s="285"/>
      <c r="NMR589" s="285"/>
      <c r="NMS589" s="285"/>
      <c r="NMT589" s="285"/>
      <c r="NMU589" s="285"/>
      <c r="NMV589" s="285"/>
      <c r="NMW589" s="285"/>
      <c r="NMX589" s="285"/>
      <c r="NMY589" s="285"/>
      <c r="NMZ589" s="285"/>
      <c r="NNA589" s="285"/>
      <c r="NNB589" s="285"/>
      <c r="NNC589" s="285"/>
      <c r="NND589" s="285"/>
      <c r="NNE589" s="285"/>
      <c r="NNF589" s="285"/>
      <c r="NNG589" s="285"/>
      <c r="NNH589" s="285"/>
      <c r="NNI589" s="285"/>
      <c r="NNJ589" s="285"/>
      <c r="NNK589" s="285"/>
      <c r="NNL589" s="285"/>
      <c r="NNM589" s="285"/>
      <c r="NNN589" s="285"/>
      <c r="NNO589" s="285"/>
      <c r="NNP589" s="285"/>
      <c r="NNQ589" s="285"/>
      <c r="NNR589" s="285"/>
      <c r="NNS589" s="285"/>
      <c r="NNT589" s="285"/>
      <c r="NNU589" s="285"/>
      <c r="NNV589" s="285"/>
      <c r="NNW589" s="285"/>
      <c r="NNX589" s="285"/>
      <c r="NNY589" s="285"/>
      <c r="NNZ589" s="285"/>
      <c r="NOA589" s="285"/>
      <c r="NOB589" s="285"/>
      <c r="NOC589" s="285"/>
      <c r="NOD589" s="285"/>
      <c r="NOE589" s="285"/>
      <c r="NOF589" s="285"/>
      <c r="NOG589" s="285"/>
      <c r="NOH589" s="285"/>
      <c r="NOI589" s="285"/>
      <c r="NOJ589" s="285"/>
      <c r="NOK589" s="285"/>
      <c r="NOL589" s="285"/>
      <c r="NOM589" s="285"/>
      <c r="NON589" s="285"/>
      <c r="NOO589" s="285"/>
      <c r="NOP589" s="285"/>
      <c r="NOQ589" s="285"/>
      <c r="NOR589" s="285"/>
      <c r="NOS589" s="285"/>
      <c r="NOT589" s="285"/>
      <c r="NOU589" s="285"/>
      <c r="NOV589" s="285"/>
      <c r="NOW589" s="285"/>
      <c r="NOX589" s="285"/>
      <c r="NOY589" s="285"/>
      <c r="NOZ589" s="285"/>
      <c r="NPA589" s="285"/>
      <c r="NPB589" s="285"/>
      <c r="NPC589" s="285"/>
      <c r="NPD589" s="285"/>
      <c r="NPE589" s="285"/>
      <c r="NPF589" s="285"/>
      <c r="NPG589" s="285"/>
      <c r="NPH589" s="285"/>
      <c r="NPI589" s="285"/>
      <c r="NPJ589" s="285"/>
      <c r="NPK589" s="285"/>
      <c r="NPL589" s="285"/>
      <c r="NPM589" s="285"/>
      <c r="NPN589" s="285"/>
      <c r="NPO589" s="285"/>
      <c r="NPP589" s="285"/>
      <c r="NPQ589" s="285"/>
      <c r="NPR589" s="285"/>
      <c r="NPS589" s="285"/>
      <c r="NPT589" s="285"/>
      <c r="NPU589" s="285"/>
      <c r="NPV589" s="285"/>
      <c r="NPW589" s="285"/>
      <c r="NPX589" s="285"/>
      <c r="NPY589" s="285"/>
      <c r="NPZ589" s="285"/>
      <c r="NQA589" s="285"/>
      <c r="NQB589" s="285"/>
      <c r="NQC589" s="285"/>
      <c r="NQD589" s="285"/>
      <c r="NQE589" s="285"/>
      <c r="NQF589" s="285"/>
      <c r="NQG589" s="285"/>
      <c r="NQH589" s="285"/>
      <c r="NQI589" s="285"/>
      <c r="NQJ589" s="285"/>
      <c r="NQK589" s="285"/>
      <c r="NQL589" s="285"/>
      <c r="NQM589" s="285"/>
      <c r="NQN589" s="285"/>
      <c r="NQO589" s="285"/>
      <c r="NQP589" s="285"/>
      <c r="NQQ589" s="285"/>
      <c r="NQR589" s="285"/>
      <c r="NQS589" s="285"/>
      <c r="NQT589" s="285"/>
      <c r="NQU589" s="285"/>
      <c r="NQV589" s="285"/>
      <c r="NQW589" s="285"/>
      <c r="NQX589" s="285"/>
      <c r="NQY589" s="285"/>
      <c r="NQZ589" s="285"/>
      <c r="NRA589" s="285"/>
      <c r="NRB589" s="285"/>
      <c r="NRC589" s="285"/>
      <c r="NRD589" s="285"/>
      <c r="NRE589" s="285"/>
      <c r="NRF589" s="285"/>
      <c r="NRG589" s="285"/>
      <c r="NRH589" s="285"/>
      <c r="NRI589" s="285"/>
      <c r="NRJ589" s="285"/>
      <c r="NRK589" s="285"/>
      <c r="NRL589" s="285"/>
      <c r="NRM589" s="285"/>
      <c r="NRN589" s="285"/>
      <c r="NRO589" s="285"/>
      <c r="NRP589" s="285"/>
      <c r="NRQ589" s="285"/>
      <c r="NRR589" s="285"/>
      <c r="NRS589" s="285"/>
      <c r="NRT589" s="285"/>
      <c r="NRU589" s="285"/>
      <c r="NRV589" s="285"/>
      <c r="NRW589" s="285"/>
      <c r="NRX589" s="285"/>
      <c r="NRY589" s="285"/>
      <c r="NRZ589" s="285"/>
      <c r="NSA589" s="285"/>
      <c r="NSB589" s="285"/>
      <c r="NSC589" s="285"/>
      <c r="NSD589" s="285"/>
      <c r="NSE589" s="285"/>
      <c r="NSF589" s="285"/>
      <c r="NSG589" s="285"/>
      <c r="NSH589" s="285"/>
      <c r="NSI589" s="285"/>
      <c r="NSJ589" s="285"/>
      <c r="NSK589" s="285"/>
      <c r="NSL589" s="285"/>
      <c r="NSM589" s="285"/>
      <c r="NSN589" s="285"/>
      <c r="NSO589" s="285"/>
      <c r="NSP589" s="285"/>
      <c r="NSQ589" s="285"/>
      <c r="NSR589" s="285"/>
      <c r="NSS589" s="285"/>
      <c r="NST589" s="285"/>
      <c r="NSU589" s="285"/>
      <c r="NSV589" s="285"/>
      <c r="NSW589" s="285"/>
      <c r="NSX589" s="285"/>
      <c r="NSY589" s="285"/>
      <c r="NSZ589" s="285"/>
      <c r="NTA589" s="285"/>
      <c r="NTB589" s="285"/>
      <c r="NTC589" s="285"/>
      <c r="NTD589" s="285"/>
      <c r="NTE589" s="285"/>
      <c r="NTF589" s="285"/>
      <c r="NTG589" s="285"/>
      <c r="NTH589" s="285"/>
      <c r="NTI589" s="285"/>
      <c r="NTJ589" s="285"/>
      <c r="NTK589" s="285"/>
      <c r="NTL589" s="285"/>
      <c r="NTM589" s="285"/>
      <c r="NTN589" s="285"/>
      <c r="NTO589" s="285"/>
      <c r="NTP589" s="285"/>
      <c r="NTQ589" s="285"/>
      <c r="NTR589" s="285"/>
      <c r="NTS589" s="285"/>
      <c r="NTT589" s="285"/>
      <c r="NTU589" s="285"/>
      <c r="NTV589" s="285"/>
      <c r="NTW589" s="285"/>
      <c r="NTX589" s="285"/>
      <c r="NTY589" s="285"/>
      <c r="NTZ589" s="285"/>
      <c r="NUA589" s="285"/>
      <c r="NUB589" s="285"/>
      <c r="NUC589" s="285"/>
      <c r="NUD589" s="285"/>
      <c r="NUE589" s="285"/>
      <c r="NUF589" s="285"/>
      <c r="NUG589" s="285"/>
      <c r="NUH589" s="285"/>
      <c r="NUI589" s="285"/>
      <c r="NUJ589" s="285"/>
      <c r="NUK589" s="285"/>
      <c r="NUL589" s="285"/>
      <c r="NUM589" s="285"/>
      <c r="NUN589" s="285"/>
      <c r="NUO589" s="285"/>
      <c r="NUP589" s="285"/>
      <c r="NUQ589" s="285"/>
      <c r="NUR589" s="285"/>
      <c r="NUS589" s="285"/>
      <c r="NUT589" s="285"/>
      <c r="NUU589" s="285"/>
      <c r="NUV589" s="285"/>
      <c r="NUW589" s="285"/>
      <c r="NUX589" s="285"/>
      <c r="NUY589" s="285"/>
      <c r="NUZ589" s="285"/>
      <c r="NVA589" s="285"/>
      <c r="NVB589" s="285"/>
      <c r="NVC589" s="285"/>
      <c r="NVD589" s="285"/>
      <c r="NVE589" s="285"/>
      <c r="NVF589" s="285"/>
      <c r="NVG589" s="285"/>
      <c r="NVH589" s="285"/>
      <c r="NVI589" s="285"/>
      <c r="NVJ589" s="285"/>
      <c r="NVK589" s="285"/>
      <c r="NVL589" s="285"/>
      <c r="NVM589" s="285"/>
      <c r="NVN589" s="285"/>
      <c r="NVO589" s="285"/>
      <c r="NVP589" s="285"/>
      <c r="NVQ589" s="285"/>
      <c r="NVR589" s="285"/>
      <c r="NVS589" s="285"/>
      <c r="NVT589" s="285"/>
      <c r="NVU589" s="285"/>
      <c r="NVV589" s="285"/>
      <c r="NVW589" s="285"/>
      <c r="NVX589" s="285"/>
      <c r="NVY589" s="285"/>
      <c r="NVZ589" s="285"/>
      <c r="NWA589" s="285"/>
      <c r="NWB589" s="285"/>
      <c r="NWC589" s="285"/>
      <c r="NWD589" s="285"/>
      <c r="NWE589" s="285"/>
      <c r="NWF589" s="285"/>
      <c r="NWG589" s="285"/>
      <c r="NWH589" s="285"/>
      <c r="NWI589" s="285"/>
      <c r="NWJ589" s="285"/>
      <c r="NWK589" s="285"/>
      <c r="NWL589" s="285"/>
      <c r="NWM589" s="285"/>
      <c r="NWN589" s="285"/>
      <c r="NWO589" s="285"/>
      <c r="NWP589" s="285"/>
      <c r="NWQ589" s="285"/>
      <c r="NWR589" s="285"/>
      <c r="NWS589" s="285"/>
      <c r="NWT589" s="285"/>
      <c r="NWU589" s="285"/>
      <c r="NWV589" s="285"/>
      <c r="NWW589" s="285"/>
      <c r="NWX589" s="285"/>
      <c r="NWY589" s="285"/>
      <c r="NWZ589" s="285"/>
      <c r="NXA589" s="285"/>
      <c r="NXB589" s="285"/>
      <c r="NXC589" s="285"/>
      <c r="NXD589" s="285"/>
      <c r="NXE589" s="285"/>
      <c r="NXF589" s="285"/>
      <c r="NXG589" s="285"/>
      <c r="NXH589" s="285"/>
      <c r="NXI589" s="285"/>
      <c r="NXJ589" s="285"/>
      <c r="NXK589" s="285"/>
      <c r="NXL589" s="285"/>
      <c r="NXM589" s="285"/>
      <c r="NXN589" s="285"/>
      <c r="NXO589" s="285"/>
      <c r="NXP589" s="285"/>
      <c r="NXQ589" s="285"/>
      <c r="NXR589" s="285"/>
      <c r="NXS589" s="285"/>
      <c r="NXT589" s="285"/>
      <c r="NXU589" s="285"/>
      <c r="NXV589" s="285"/>
      <c r="NXW589" s="285"/>
      <c r="NXX589" s="285"/>
      <c r="NXY589" s="285"/>
      <c r="NXZ589" s="285"/>
      <c r="NYA589" s="285"/>
      <c r="NYB589" s="285"/>
      <c r="NYC589" s="285"/>
      <c r="NYD589" s="285"/>
      <c r="NYE589" s="285"/>
      <c r="NYF589" s="285"/>
      <c r="NYG589" s="285"/>
      <c r="NYH589" s="285"/>
      <c r="NYI589" s="285"/>
      <c r="NYJ589" s="285"/>
      <c r="NYK589" s="285"/>
      <c r="NYL589" s="285"/>
      <c r="NYM589" s="285"/>
      <c r="NYN589" s="285"/>
      <c r="NYO589" s="285"/>
      <c r="NYP589" s="285"/>
      <c r="NYQ589" s="285"/>
      <c r="NYR589" s="285"/>
      <c r="NYS589" s="285"/>
      <c r="NYT589" s="285"/>
      <c r="NYU589" s="285"/>
      <c r="NYV589" s="285"/>
      <c r="NYW589" s="285"/>
      <c r="NYX589" s="285"/>
      <c r="NYY589" s="285"/>
      <c r="NYZ589" s="285"/>
      <c r="NZA589" s="285"/>
      <c r="NZB589" s="285"/>
      <c r="NZC589" s="285"/>
      <c r="NZD589" s="285"/>
      <c r="NZE589" s="285"/>
      <c r="NZF589" s="285"/>
      <c r="NZG589" s="285"/>
      <c r="NZH589" s="285"/>
      <c r="NZI589" s="285"/>
      <c r="NZJ589" s="285"/>
      <c r="NZK589" s="285"/>
      <c r="NZL589" s="285"/>
      <c r="NZM589" s="285"/>
      <c r="NZN589" s="285"/>
      <c r="NZO589" s="285"/>
      <c r="NZP589" s="285"/>
      <c r="NZQ589" s="285"/>
      <c r="NZR589" s="285"/>
      <c r="NZS589" s="285"/>
      <c r="NZT589" s="285"/>
      <c r="NZU589" s="285"/>
      <c r="NZV589" s="285"/>
      <c r="NZW589" s="285"/>
      <c r="NZX589" s="285"/>
      <c r="NZY589" s="285"/>
      <c r="NZZ589" s="285"/>
      <c r="OAA589" s="285"/>
      <c r="OAB589" s="285"/>
      <c r="OAC589" s="285"/>
      <c r="OAD589" s="285"/>
      <c r="OAE589" s="285"/>
      <c r="OAF589" s="285"/>
      <c r="OAG589" s="285"/>
      <c r="OAH589" s="285"/>
      <c r="OAI589" s="285"/>
      <c r="OAJ589" s="285"/>
      <c r="OAK589" s="285"/>
      <c r="OAL589" s="285"/>
      <c r="OAM589" s="285"/>
      <c r="OAN589" s="285"/>
      <c r="OAO589" s="285"/>
      <c r="OAP589" s="285"/>
      <c r="OAQ589" s="285"/>
      <c r="OAR589" s="285"/>
      <c r="OAS589" s="285"/>
      <c r="OAT589" s="285"/>
      <c r="OAU589" s="285"/>
      <c r="OAV589" s="285"/>
      <c r="OAW589" s="285"/>
      <c r="OAX589" s="285"/>
      <c r="OAY589" s="285"/>
      <c r="OAZ589" s="285"/>
      <c r="OBA589" s="285"/>
      <c r="OBB589" s="285"/>
      <c r="OBC589" s="285"/>
      <c r="OBD589" s="285"/>
      <c r="OBE589" s="285"/>
      <c r="OBF589" s="285"/>
      <c r="OBG589" s="285"/>
      <c r="OBH589" s="285"/>
      <c r="OBI589" s="285"/>
      <c r="OBJ589" s="285"/>
      <c r="OBK589" s="285"/>
      <c r="OBL589" s="285"/>
      <c r="OBM589" s="285"/>
      <c r="OBN589" s="285"/>
      <c r="OBO589" s="285"/>
      <c r="OBP589" s="285"/>
      <c r="OBQ589" s="285"/>
      <c r="OBR589" s="285"/>
      <c r="OBS589" s="285"/>
      <c r="OBT589" s="285"/>
      <c r="OBU589" s="285"/>
      <c r="OBV589" s="285"/>
      <c r="OBW589" s="285"/>
      <c r="OBX589" s="285"/>
      <c r="OBY589" s="285"/>
      <c r="OBZ589" s="285"/>
      <c r="OCA589" s="285"/>
      <c r="OCB589" s="285"/>
      <c r="OCC589" s="285"/>
      <c r="OCD589" s="285"/>
      <c r="OCE589" s="285"/>
      <c r="OCF589" s="285"/>
      <c r="OCG589" s="285"/>
      <c r="OCH589" s="285"/>
      <c r="OCI589" s="285"/>
      <c r="OCJ589" s="285"/>
      <c r="OCK589" s="285"/>
      <c r="OCL589" s="285"/>
      <c r="OCM589" s="285"/>
      <c r="OCN589" s="285"/>
      <c r="OCO589" s="285"/>
      <c r="OCP589" s="285"/>
      <c r="OCQ589" s="285"/>
      <c r="OCR589" s="285"/>
      <c r="OCS589" s="285"/>
      <c r="OCT589" s="285"/>
      <c r="OCU589" s="285"/>
      <c r="OCV589" s="285"/>
      <c r="OCW589" s="285"/>
      <c r="OCX589" s="285"/>
      <c r="OCY589" s="285"/>
      <c r="OCZ589" s="285"/>
      <c r="ODA589" s="285"/>
      <c r="ODB589" s="285"/>
      <c r="ODC589" s="285"/>
      <c r="ODD589" s="285"/>
      <c r="ODE589" s="285"/>
      <c r="ODF589" s="285"/>
      <c r="ODG589" s="285"/>
      <c r="ODH589" s="285"/>
      <c r="ODI589" s="285"/>
      <c r="ODJ589" s="285"/>
      <c r="ODK589" s="285"/>
      <c r="ODL589" s="285"/>
      <c r="ODM589" s="285"/>
      <c r="ODN589" s="285"/>
      <c r="ODO589" s="285"/>
      <c r="ODP589" s="285"/>
      <c r="ODQ589" s="285"/>
      <c r="ODR589" s="285"/>
      <c r="ODS589" s="285"/>
      <c r="ODT589" s="285"/>
      <c r="ODU589" s="285"/>
      <c r="ODV589" s="285"/>
      <c r="ODW589" s="285"/>
      <c r="ODX589" s="285"/>
      <c r="ODY589" s="285"/>
      <c r="ODZ589" s="285"/>
      <c r="OEA589" s="285"/>
      <c r="OEB589" s="285"/>
      <c r="OEC589" s="285"/>
      <c r="OED589" s="285"/>
      <c r="OEE589" s="285"/>
      <c r="OEF589" s="285"/>
      <c r="OEG589" s="285"/>
      <c r="OEH589" s="285"/>
      <c r="OEI589" s="285"/>
      <c r="OEJ589" s="285"/>
      <c r="OEK589" s="285"/>
      <c r="OEL589" s="285"/>
      <c r="OEM589" s="285"/>
      <c r="OEN589" s="285"/>
      <c r="OEO589" s="285"/>
      <c r="OEP589" s="285"/>
      <c r="OEQ589" s="285"/>
      <c r="OER589" s="285"/>
      <c r="OES589" s="285"/>
      <c r="OET589" s="285"/>
      <c r="OEU589" s="285"/>
      <c r="OEV589" s="285"/>
      <c r="OEW589" s="285"/>
      <c r="OEX589" s="285"/>
      <c r="OEY589" s="285"/>
      <c r="OEZ589" s="285"/>
      <c r="OFA589" s="285"/>
      <c r="OFB589" s="285"/>
      <c r="OFC589" s="285"/>
      <c r="OFD589" s="285"/>
      <c r="OFE589" s="285"/>
      <c r="OFF589" s="285"/>
      <c r="OFG589" s="285"/>
      <c r="OFH589" s="285"/>
      <c r="OFI589" s="285"/>
      <c r="OFJ589" s="285"/>
      <c r="OFK589" s="285"/>
      <c r="OFL589" s="285"/>
      <c r="OFM589" s="285"/>
      <c r="OFN589" s="285"/>
      <c r="OFO589" s="285"/>
      <c r="OFP589" s="285"/>
      <c r="OFQ589" s="285"/>
      <c r="OFR589" s="285"/>
      <c r="OFS589" s="285"/>
      <c r="OFT589" s="285"/>
      <c r="OFU589" s="285"/>
      <c r="OFV589" s="285"/>
      <c r="OFW589" s="285"/>
      <c r="OFX589" s="285"/>
      <c r="OFY589" s="285"/>
      <c r="OFZ589" s="285"/>
      <c r="OGA589" s="285"/>
      <c r="OGB589" s="285"/>
      <c r="OGC589" s="285"/>
      <c r="OGD589" s="285"/>
      <c r="OGE589" s="285"/>
      <c r="OGF589" s="285"/>
      <c r="OGG589" s="285"/>
      <c r="OGH589" s="285"/>
      <c r="OGI589" s="285"/>
      <c r="OGJ589" s="285"/>
      <c r="OGK589" s="285"/>
      <c r="OGL589" s="285"/>
      <c r="OGM589" s="285"/>
      <c r="OGN589" s="285"/>
      <c r="OGO589" s="285"/>
      <c r="OGP589" s="285"/>
      <c r="OGQ589" s="285"/>
      <c r="OGR589" s="285"/>
      <c r="OGS589" s="285"/>
      <c r="OGT589" s="285"/>
      <c r="OGU589" s="285"/>
      <c r="OGV589" s="285"/>
      <c r="OGW589" s="285"/>
      <c r="OGX589" s="285"/>
      <c r="OGY589" s="285"/>
      <c r="OGZ589" s="285"/>
      <c r="OHA589" s="285"/>
      <c r="OHB589" s="285"/>
      <c r="OHC589" s="285"/>
      <c r="OHD589" s="285"/>
      <c r="OHE589" s="285"/>
      <c r="OHF589" s="285"/>
      <c r="OHG589" s="285"/>
      <c r="OHH589" s="285"/>
      <c r="OHI589" s="285"/>
      <c r="OHJ589" s="285"/>
      <c r="OHK589" s="285"/>
      <c r="OHL589" s="285"/>
      <c r="OHM589" s="285"/>
      <c r="OHN589" s="285"/>
      <c r="OHO589" s="285"/>
      <c r="OHP589" s="285"/>
      <c r="OHQ589" s="285"/>
      <c r="OHR589" s="285"/>
      <c r="OHS589" s="285"/>
      <c r="OHT589" s="285"/>
      <c r="OHU589" s="285"/>
      <c r="OHV589" s="285"/>
      <c r="OHW589" s="285"/>
      <c r="OHX589" s="285"/>
      <c r="OHY589" s="285"/>
      <c r="OHZ589" s="285"/>
      <c r="OIA589" s="285"/>
      <c r="OIB589" s="285"/>
      <c r="OIC589" s="285"/>
      <c r="OID589" s="285"/>
      <c r="OIE589" s="285"/>
      <c r="OIF589" s="285"/>
      <c r="OIG589" s="285"/>
      <c r="OIH589" s="285"/>
      <c r="OII589" s="285"/>
      <c r="OIJ589" s="285"/>
      <c r="OIK589" s="285"/>
      <c r="OIL589" s="285"/>
      <c r="OIM589" s="285"/>
      <c r="OIN589" s="285"/>
      <c r="OIO589" s="285"/>
      <c r="OIP589" s="285"/>
      <c r="OIQ589" s="285"/>
      <c r="OIR589" s="285"/>
      <c r="OIS589" s="285"/>
      <c r="OIT589" s="285"/>
      <c r="OIU589" s="285"/>
      <c r="OIV589" s="285"/>
      <c r="OIW589" s="285"/>
      <c r="OIX589" s="285"/>
      <c r="OIY589" s="285"/>
      <c r="OIZ589" s="285"/>
      <c r="OJA589" s="285"/>
      <c r="OJB589" s="285"/>
      <c r="OJC589" s="285"/>
      <c r="OJD589" s="285"/>
      <c r="OJE589" s="285"/>
      <c r="OJF589" s="285"/>
      <c r="OJG589" s="285"/>
      <c r="OJH589" s="285"/>
      <c r="OJI589" s="285"/>
      <c r="OJJ589" s="285"/>
      <c r="OJK589" s="285"/>
      <c r="OJL589" s="285"/>
      <c r="OJM589" s="285"/>
      <c r="OJN589" s="285"/>
      <c r="OJO589" s="285"/>
      <c r="OJP589" s="285"/>
      <c r="OJQ589" s="285"/>
      <c r="OJR589" s="285"/>
      <c r="OJS589" s="285"/>
      <c r="OJT589" s="285"/>
      <c r="OJU589" s="285"/>
      <c r="OJV589" s="285"/>
      <c r="OJW589" s="285"/>
      <c r="OJX589" s="285"/>
      <c r="OJY589" s="285"/>
      <c r="OJZ589" s="285"/>
      <c r="OKA589" s="285"/>
      <c r="OKB589" s="285"/>
      <c r="OKC589" s="285"/>
      <c r="OKD589" s="285"/>
      <c r="OKE589" s="285"/>
      <c r="OKF589" s="285"/>
      <c r="OKG589" s="285"/>
      <c r="OKH589" s="285"/>
      <c r="OKI589" s="285"/>
      <c r="OKJ589" s="285"/>
      <c r="OKK589" s="285"/>
      <c r="OKL589" s="285"/>
      <c r="OKM589" s="285"/>
      <c r="OKN589" s="285"/>
      <c r="OKO589" s="285"/>
      <c r="OKP589" s="285"/>
      <c r="OKQ589" s="285"/>
      <c r="OKR589" s="285"/>
      <c r="OKS589" s="285"/>
      <c r="OKT589" s="285"/>
      <c r="OKU589" s="285"/>
      <c r="OKV589" s="285"/>
      <c r="OKW589" s="285"/>
      <c r="OKX589" s="285"/>
      <c r="OKY589" s="285"/>
      <c r="OKZ589" s="285"/>
      <c r="OLA589" s="285"/>
      <c r="OLB589" s="285"/>
      <c r="OLC589" s="285"/>
      <c r="OLD589" s="285"/>
      <c r="OLE589" s="285"/>
      <c r="OLF589" s="285"/>
      <c r="OLG589" s="285"/>
      <c r="OLH589" s="285"/>
      <c r="OLI589" s="285"/>
      <c r="OLJ589" s="285"/>
      <c r="OLK589" s="285"/>
      <c r="OLL589" s="285"/>
      <c r="OLM589" s="285"/>
      <c r="OLN589" s="285"/>
      <c r="OLO589" s="285"/>
      <c r="OLP589" s="285"/>
      <c r="OLQ589" s="285"/>
      <c r="OLR589" s="285"/>
      <c r="OLS589" s="285"/>
      <c r="OLT589" s="285"/>
      <c r="OLU589" s="285"/>
      <c r="OLV589" s="285"/>
      <c r="OLW589" s="285"/>
      <c r="OLX589" s="285"/>
      <c r="OLY589" s="285"/>
      <c r="OLZ589" s="285"/>
      <c r="OMA589" s="285"/>
      <c r="OMB589" s="285"/>
      <c r="OMC589" s="285"/>
      <c r="OMD589" s="285"/>
      <c r="OME589" s="285"/>
      <c r="OMF589" s="285"/>
      <c r="OMG589" s="285"/>
      <c r="OMH589" s="285"/>
      <c r="OMI589" s="285"/>
      <c r="OMJ589" s="285"/>
      <c r="OMK589" s="285"/>
      <c r="OML589" s="285"/>
      <c r="OMM589" s="285"/>
      <c r="OMN589" s="285"/>
      <c r="OMO589" s="285"/>
      <c r="OMP589" s="285"/>
      <c r="OMQ589" s="285"/>
      <c r="OMR589" s="285"/>
      <c r="OMS589" s="285"/>
      <c r="OMT589" s="285"/>
      <c r="OMU589" s="285"/>
      <c r="OMV589" s="285"/>
      <c r="OMW589" s="285"/>
      <c r="OMX589" s="285"/>
      <c r="OMY589" s="285"/>
      <c r="OMZ589" s="285"/>
      <c r="ONA589" s="285"/>
      <c r="ONB589" s="285"/>
      <c r="ONC589" s="285"/>
      <c r="OND589" s="285"/>
      <c r="ONE589" s="285"/>
      <c r="ONF589" s="285"/>
      <c r="ONG589" s="285"/>
      <c r="ONH589" s="285"/>
      <c r="ONI589" s="285"/>
      <c r="ONJ589" s="285"/>
      <c r="ONK589" s="285"/>
      <c r="ONL589" s="285"/>
      <c r="ONM589" s="285"/>
      <c r="ONN589" s="285"/>
      <c r="ONO589" s="285"/>
      <c r="ONP589" s="285"/>
      <c r="ONQ589" s="285"/>
      <c r="ONR589" s="285"/>
      <c r="ONS589" s="285"/>
      <c r="ONT589" s="285"/>
      <c r="ONU589" s="285"/>
      <c r="ONV589" s="285"/>
      <c r="ONW589" s="285"/>
      <c r="ONX589" s="285"/>
      <c r="ONY589" s="285"/>
      <c r="ONZ589" s="285"/>
      <c r="OOA589" s="285"/>
      <c r="OOB589" s="285"/>
      <c r="OOC589" s="285"/>
      <c r="OOD589" s="285"/>
      <c r="OOE589" s="285"/>
      <c r="OOF589" s="285"/>
      <c r="OOG589" s="285"/>
      <c r="OOH589" s="285"/>
      <c r="OOI589" s="285"/>
      <c r="OOJ589" s="285"/>
      <c r="OOK589" s="285"/>
      <c r="OOL589" s="285"/>
      <c r="OOM589" s="285"/>
      <c r="OON589" s="285"/>
      <c r="OOO589" s="285"/>
      <c r="OOP589" s="285"/>
      <c r="OOQ589" s="285"/>
      <c r="OOR589" s="285"/>
      <c r="OOS589" s="285"/>
      <c r="OOT589" s="285"/>
      <c r="OOU589" s="285"/>
      <c r="OOV589" s="285"/>
      <c r="OOW589" s="285"/>
      <c r="OOX589" s="285"/>
      <c r="OOY589" s="285"/>
      <c r="OOZ589" s="285"/>
      <c r="OPA589" s="285"/>
      <c r="OPB589" s="285"/>
      <c r="OPC589" s="285"/>
      <c r="OPD589" s="285"/>
      <c r="OPE589" s="285"/>
      <c r="OPF589" s="285"/>
      <c r="OPG589" s="285"/>
      <c r="OPH589" s="285"/>
      <c r="OPI589" s="285"/>
      <c r="OPJ589" s="285"/>
      <c r="OPK589" s="285"/>
      <c r="OPL589" s="285"/>
      <c r="OPM589" s="285"/>
      <c r="OPN589" s="285"/>
      <c r="OPO589" s="285"/>
      <c r="OPP589" s="285"/>
      <c r="OPQ589" s="285"/>
      <c r="OPR589" s="285"/>
      <c r="OPS589" s="285"/>
      <c r="OPT589" s="285"/>
      <c r="OPU589" s="285"/>
      <c r="OPV589" s="285"/>
      <c r="OPW589" s="285"/>
      <c r="OPX589" s="285"/>
      <c r="OPY589" s="285"/>
      <c r="OPZ589" s="285"/>
      <c r="OQA589" s="285"/>
      <c r="OQB589" s="285"/>
      <c r="OQC589" s="285"/>
      <c r="OQD589" s="285"/>
      <c r="OQE589" s="285"/>
      <c r="OQF589" s="285"/>
      <c r="OQG589" s="285"/>
      <c r="OQH589" s="285"/>
      <c r="OQI589" s="285"/>
      <c r="OQJ589" s="285"/>
      <c r="OQK589" s="285"/>
      <c r="OQL589" s="285"/>
      <c r="OQM589" s="285"/>
      <c r="OQN589" s="285"/>
      <c r="OQO589" s="285"/>
      <c r="OQP589" s="285"/>
      <c r="OQQ589" s="285"/>
      <c r="OQR589" s="285"/>
      <c r="OQS589" s="285"/>
      <c r="OQT589" s="285"/>
      <c r="OQU589" s="285"/>
      <c r="OQV589" s="285"/>
      <c r="OQW589" s="285"/>
      <c r="OQX589" s="285"/>
      <c r="OQY589" s="285"/>
      <c r="OQZ589" s="285"/>
      <c r="ORA589" s="285"/>
      <c r="ORB589" s="285"/>
      <c r="ORC589" s="285"/>
      <c r="ORD589" s="285"/>
      <c r="ORE589" s="285"/>
      <c r="ORF589" s="285"/>
      <c r="ORG589" s="285"/>
      <c r="ORH589" s="285"/>
      <c r="ORI589" s="285"/>
      <c r="ORJ589" s="285"/>
      <c r="ORK589" s="285"/>
      <c r="ORL589" s="285"/>
      <c r="ORM589" s="285"/>
      <c r="ORN589" s="285"/>
      <c r="ORO589" s="285"/>
      <c r="ORP589" s="285"/>
      <c r="ORQ589" s="285"/>
      <c r="ORR589" s="285"/>
      <c r="ORS589" s="285"/>
      <c r="ORT589" s="285"/>
      <c r="ORU589" s="285"/>
      <c r="ORV589" s="285"/>
      <c r="ORW589" s="285"/>
      <c r="ORX589" s="285"/>
      <c r="ORY589" s="285"/>
      <c r="ORZ589" s="285"/>
      <c r="OSA589" s="285"/>
      <c r="OSB589" s="285"/>
      <c r="OSC589" s="285"/>
      <c r="OSD589" s="285"/>
      <c r="OSE589" s="285"/>
      <c r="OSF589" s="285"/>
      <c r="OSG589" s="285"/>
      <c r="OSH589" s="285"/>
      <c r="OSI589" s="285"/>
      <c r="OSJ589" s="285"/>
      <c r="OSK589" s="285"/>
      <c r="OSL589" s="285"/>
      <c r="OSM589" s="285"/>
      <c r="OSN589" s="285"/>
      <c r="OSO589" s="285"/>
      <c r="OSP589" s="285"/>
      <c r="OSQ589" s="285"/>
      <c r="OSR589" s="285"/>
      <c r="OSS589" s="285"/>
      <c r="OST589" s="285"/>
      <c r="OSU589" s="285"/>
      <c r="OSV589" s="285"/>
      <c r="OSW589" s="285"/>
      <c r="OSX589" s="285"/>
      <c r="OSY589" s="285"/>
      <c r="OSZ589" s="285"/>
      <c r="OTA589" s="285"/>
      <c r="OTB589" s="285"/>
      <c r="OTC589" s="285"/>
      <c r="OTD589" s="285"/>
      <c r="OTE589" s="285"/>
      <c r="OTF589" s="285"/>
      <c r="OTG589" s="285"/>
      <c r="OTH589" s="285"/>
      <c r="OTI589" s="285"/>
      <c r="OTJ589" s="285"/>
      <c r="OTK589" s="285"/>
      <c r="OTL589" s="285"/>
      <c r="OTM589" s="285"/>
      <c r="OTN589" s="285"/>
      <c r="OTO589" s="285"/>
      <c r="OTP589" s="285"/>
      <c r="OTQ589" s="285"/>
      <c r="OTR589" s="285"/>
      <c r="OTS589" s="285"/>
      <c r="OTT589" s="285"/>
      <c r="OTU589" s="285"/>
      <c r="OTV589" s="285"/>
      <c r="OTW589" s="285"/>
      <c r="OTX589" s="285"/>
      <c r="OTY589" s="285"/>
      <c r="OTZ589" s="285"/>
      <c r="OUA589" s="285"/>
      <c r="OUB589" s="285"/>
      <c r="OUC589" s="285"/>
      <c r="OUD589" s="285"/>
      <c r="OUE589" s="285"/>
      <c r="OUF589" s="285"/>
      <c r="OUG589" s="285"/>
      <c r="OUH589" s="285"/>
      <c r="OUI589" s="285"/>
      <c r="OUJ589" s="285"/>
      <c r="OUK589" s="285"/>
      <c r="OUL589" s="285"/>
      <c r="OUM589" s="285"/>
      <c r="OUN589" s="285"/>
      <c r="OUO589" s="285"/>
      <c r="OUP589" s="285"/>
      <c r="OUQ589" s="285"/>
      <c r="OUR589" s="285"/>
      <c r="OUS589" s="285"/>
      <c r="OUT589" s="285"/>
      <c r="OUU589" s="285"/>
      <c r="OUV589" s="285"/>
      <c r="OUW589" s="285"/>
      <c r="OUX589" s="285"/>
      <c r="OUY589" s="285"/>
      <c r="OUZ589" s="285"/>
      <c r="OVA589" s="285"/>
      <c r="OVB589" s="285"/>
      <c r="OVC589" s="285"/>
      <c r="OVD589" s="285"/>
      <c r="OVE589" s="285"/>
      <c r="OVF589" s="285"/>
      <c r="OVG589" s="285"/>
      <c r="OVH589" s="285"/>
      <c r="OVI589" s="285"/>
      <c r="OVJ589" s="285"/>
      <c r="OVK589" s="285"/>
      <c r="OVL589" s="285"/>
      <c r="OVM589" s="285"/>
      <c r="OVN589" s="285"/>
      <c r="OVO589" s="285"/>
      <c r="OVP589" s="285"/>
      <c r="OVQ589" s="285"/>
      <c r="OVR589" s="285"/>
      <c r="OVS589" s="285"/>
      <c r="OVT589" s="285"/>
      <c r="OVU589" s="285"/>
      <c r="OVV589" s="285"/>
      <c r="OVW589" s="285"/>
      <c r="OVX589" s="285"/>
      <c r="OVY589" s="285"/>
      <c r="OVZ589" s="285"/>
      <c r="OWA589" s="285"/>
      <c r="OWB589" s="285"/>
      <c r="OWC589" s="285"/>
      <c r="OWD589" s="285"/>
      <c r="OWE589" s="285"/>
      <c r="OWF589" s="285"/>
      <c r="OWG589" s="285"/>
      <c r="OWH589" s="285"/>
      <c r="OWI589" s="285"/>
      <c r="OWJ589" s="285"/>
      <c r="OWK589" s="285"/>
      <c r="OWL589" s="285"/>
      <c r="OWM589" s="285"/>
      <c r="OWN589" s="285"/>
      <c r="OWO589" s="285"/>
      <c r="OWP589" s="285"/>
      <c r="OWQ589" s="285"/>
      <c r="OWR589" s="285"/>
      <c r="OWS589" s="285"/>
      <c r="OWT589" s="285"/>
      <c r="OWU589" s="285"/>
      <c r="OWV589" s="285"/>
      <c r="OWW589" s="285"/>
      <c r="OWX589" s="285"/>
      <c r="OWY589" s="285"/>
      <c r="OWZ589" s="285"/>
      <c r="OXA589" s="285"/>
      <c r="OXB589" s="285"/>
      <c r="OXC589" s="285"/>
      <c r="OXD589" s="285"/>
      <c r="OXE589" s="285"/>
      <c r="OXF589" s="285"/>
      <c r="OXG589" s="285"/>
      <c r="OXH589" s="285"/>
      <c r="OXI589" s="285"/>
      <c r="OXJ589" s="285"/>
      <c r="OXK589" s="285"/>
      <c r="OXL589" s="285"/>
      <c r="OXM589" s="285"/>
      <c r="OXN589" s="285"/>
      <c r="OXO589" s="285"/>
      <c r="OXP589" s="285"/>
      <c r="OXQ589" s="285"/>
      <c r="OXR589" s="285"/>
      <c r="OXS589" s="285"/>
      <c r="OXT589" s="285"/>
      <c r="OXU589" s="285"/>
      <c r="OXV589" s="285"/>
      <c r="OXW589" s="285"/>
      <c r="OXX589" s="285"/>
      <c r="OXY589" s="285"/>
      <c r="OXZ589" s="285"/>
      <c r="OYA589" s="285"/>
      <c r="OYB589" s="285"/>
      <c r="OYC589" s="285"/>
      <c r="OYD589" s="285"/>
      <c r="OYE589" s="285"/>
      <c r="OYF589" s="285"/>
      <c r="OYG589" s="285"/>
      <c r="OYH589" s="285"/>
      <c r="OYI589" s="285"/>
      <c r="OYJ589" s="285"/>
      <c r="OYK589" s="285"/>
      <c r="OYL589" s="285"/>
      <c r="OYM589" s="285"/>
      <c r="OYN589" s="285"/>
      <c r="OYO589" s="285"/>
      <c r="OYP589" s="285"/>
      <c r="OYQ589" s="285"/>
      <c r="OYR589" s="285"/>
      <c r="OYS589" s="285"/>
      <c r="OYT589" s="285"/>
      <c r="OYU589" s="285"/>
      <c r="OYV589" s="285"/>
      <c r="OYW589" s="285"/>
      <c r="OYX589" s="285"/>
      <c r="OYY589" s="285"/>
      <c r="OYZ589" s="285"/>
      <c r="OZA589" s="285"/>
      <c r="OZB589" s="285"/>
      <c r="OZC589" s="285"/>
      <c r="OZD589" s="285"/>
      <c r="OZE589" s="285"/>
      <c r="OZF589" s="285"/>
      <c r="OZG589" s="285"/>
      <c r="OZH589" s="285"/>
      <c r="OZI589" s="285"/>
      <c r="OZJ589" s="285"/>
      <c r="OZK589" s="285"/>
      <c r="OZL589" s="285"/>
      <c r="OZM589" s="285"/>
      <c r="OZN589" s="285"/>
      <c r="OZO589" s="285"/>
      <c r="OZP589" s="285"/>
      <c r="OZQ589" s="285"/>
      <c r="OZR589" s="285"/>
      <c r="OZS589" s="285"/>
      <c r="OZT589" s="285"/>
      <c r="OZU589" s="285"/>
      <c r="OZV589" s="285"/>
      <c r="OZW589" s="285"/>
      <c r="OZX589" s="285"/>
      <c r="OZY589" s="285"/>
      <c r="OZZ589" s="285"/>
      <c r="PAA589" s="285"/>
      <c r="PAB589" s="285"/>
      <c r="PAC589" s="285"/>
      <c r="PAD589" s="285"/>
      <c r="PAE589" s="285"/>
      <c r="PAF589" s="285"/>
      <c r="PAG589" s="285"/>
      <c r="PAH589" s="285"/>
      <c r="PAI589" s="285"/>
      <c r="PAJ589" s="285"/>
      <c r="PAK589" s="285"/>
      <c r="PAL589" s="285"/>
      <c r="PAM589" s="285"/>
      <c r="PAN589" s="285"/>
      <c r="PAO589" s="285"/>
      <c r="PAP589" s="285"/>
      <c r="PAQ589" s="285"/>
      <c r="PAR589" s="285"/>
      <c r="PAS589" s="285"/>
      <c r="PAT589" s="285"/>
      <c r="PAU589" s="285"/>
      <c r="PAV589" s="285"/>
      <c r="PAW589" s="285"/>
      <c r="PAX589" s="285"/>
      <c r="PAY589" s="285"/>
      <c r="PAZ589" s="285"/>
      <c r="PBA589" s="285"/>
      <c r="PBB589" s="285"/>
      <c r="PBC589" s="285"/>
      <c r="PBD589" s="285"/>
      <c r="PBE589" s="285"/>
      <c r="PBF589" s="285"/>
      <c r="PBG589" s="285"/>
      <c r="PBH589" s="285"/>
      <c r="PBI589" s="285"/>
      <c r="PBJ589" s="285"/>
      <c r="PBK589" s="285"/>
      <c r="PBL589" s="285"/>
      <c r="PBM589" s="285"/>
      <c r="PBN589" s="285"/>
      <c r="PBO589" s="285"/>
      <c r="PBP589" s="285"/>
      <c r="PBQ589" s="285"/>
      <c r="PBR589" s="285"/>
      <c r="PBS589" s="285"/>
      <c r="PBT589" s="285"/>
      <c r="PBU589" s="285"/>
      <c r="PBV589" s="285"/>
      <c r="PBW589" s="285"/>
      <c r="PBX589" s="285"/>
      <c r="PBY589" s="285"/>
      <c r="PBZ589" s="285"/>
      <c r="PCA589" s="285"/>
      <c r="PCB589" s="285"/>
      <c r="PCC589" s="285"/>
      <c r="PCD589" s="285"/>
      <c r="PCE589" s="285"/>
      <c r="PCF589" s="285"/>
      <c r="PCG589" s="285"/>
      <c r="PCH589" s="285"/>
      <c r="PCI589" s="285"/>
      <c r="PCJ589" s="285"/>
      <c r="PCK589" s="285"/>
      <c r="PCL589" s="285"/>
      <c r="PCM589" s="285"/>
      <c r="PCN589" s="285"/>
      <c r="PCO589" s="285"/>
      <c r="PCP589" s="285"/>
      <c r="PCQ589" s="285"/>
      <c r="PCR589" s="285"/>
      <c r="PCS589" s="285"/>
      <c r="PCT589" s="285"/>
      <c r="PCU589" s="285"/>
      <c r="PCV589" s="285"/>
      <c r="PCW589" s="285"/>
      <c r="PCX589" s="285"/>
      <c r="PCY589" s="285"/>
      <c r="PCZ589" s="285"/>
      <c r="PDA589" s="285"/>
      <c r="PDB589" s="285"/>
      <c r="PDC589" s="285"/>
      <c r="PDD589" s="285"/>
      <c r="PDE589" s="285"/>
      <c r="PDF589" s="285"/>
      <c r="PDG589" s="285"/>
      <c r="PDH589" s="285"/>
      <c r="PDI589" s="285"/>
      <c r="PDJ589" s="285"/>
      <c r="PDK589" s="285"/>
      <c r="PDL589" s="285"/>
      <c r="PDM589" s="285"/>
      <c r="PDN589" s="285"/>
      <c r="PDO589" s="285"/>
      <c r="PDP589" s="285"/>
      <c r="PDQ589" s="285"/>
      <c r="PDR589" s="285"/>
      <c r="PDS589" s="285"/>
      <c r="PDT589" s="285"/>
      <c r="PDU589" s="285"/>
      <c r="PDV589" s="285"/>
      <c r="PDW589" s="285"/>
      <c r="PDX589" s="285"/>
      <c r="PDY589" s="285"/>
      <c r="PDZ589" s="285"/>
      <c r="PEA589" s="285"/>
      <c r="PEB589" s="285"/>
      <c r="PEC589" s="285"/>
      <c r="PED589" s="285"/>
      <c r="PEE589" s="285"/>
      <c r="PEF589" s="285"/>
      <c r="PEG589" s="285"/>
      <c r="PEH589" s="285"/>
      <c r="PEI589" s="285"/>
      <c r="PEJ589" s="285"/>
      <c r="PEK589" s="285"/>
      <c r="PEL589" s="285"/>
      <c r="PEM589" s="285"/>
      <c r="PEN589" s="285"/>
      <c r="PEO589" s="285"/>
      <c r="PEP589" s="285"/>
      <c r="PEQ589" s="285"/>
      <c r="PER589" s="285"/>
      <c r="PES589" s="285"/>
      <c r="PET589" s="285"/>
      <c r="PEU589" s="285"/>
      <c r="PEV589" s="285"/>
      <c r="PEW589" s="285"/>
      <c r="PEX589" s="285"/>
      <c r="PEY589" s="285"/>
      <c r="PEZ589" s="285"/>
      <c r="PFA589" s="285"/>
      <c r="PFB589" s="285"/>
      <c r="PFC589" s="285"/>
      <c r="PFD589" s="285"/>
      <c r="PFE589" s="285"/>
      <c r="PFF589" s="285"/>
      <c r="PFG589" s="285"/>
      <c r="PFH589" s="285"/>
      <c r="PFI589" s="285"/>
      <c r="PFJ589" s="285"/>
      <c r="PFK589" s="285"/>
      <c r="PFL589" s="285"/>
      <c r="PFM589" s="285"/>
      <c r="PFN589" s="285"/>
      <c r="PFO589" s="285"/>
      <c r="PFP589" s="285"/>
      <c r="PFQ589" s="285"/>
      <c r="PFR589" s="285"/>
      <c r="PFS589" s="285"/>
      <c r="PFT589" s="285"/>
      <c r="PFU589" s="285"/>
      <c r="PFV589" s="285"/>
      <c r="PFW589" s="285"/>
      <c r="PFX589" s="285"/>
      <c r="PFY589" s="285"/>
      <c r="PFZ589" s="285"/>
      <c r="PGA589" s="285"/>
      <c r="PGB589" s="285"/>
      <c r="PGC589" s="285"/>
      <c r="PGD589" s="285"/>
      <c r="PGE589" s="285"/>
      <c r="PGF589" s="285"/>
      <c r="PGG589" s="285"/>
      <c r="PGH589" s="285"/>
      <c r="PGI589" s="285"/>
      <c r="PGJ589" s="285"/>
      <c r="PGK589" s="285"/>
      <c r="PGL589" s="285"/>
      <c r="PGM589" s="285"/>
      <c r="PGN589" s="285"/>
      <c r="PGO589" s="285"/>
      <c r="PGP589" s="285"/>
      <c r="PGQ589" s="285"/>
      <c r="PGR589" s="285"/>
      <c r="PGS589" s="285"/>
      <c r="PGT589" s="285"/>
      <c r="PGU589" s="285"/>
      <c r="PGV589" s="285"/>
      <c r="PGW589" s="285"/>
      <c r="PGX589" s="285"/>
      <c r="PGY589" s="285"/>
      <c r="PGZ589" s="285"/>
      <c r="PHA589" s="285"/>
      <c r="PHB589" s="285"/>
      <c r="PHC589" s="285"/>
      <c r="PHD589" s="285"/>
      <c r="PHE589" s="285"/>
      <c r="PHF589" s="285"/>
      <c r="PHG589" s="285"/>
      <c r="PHH589" s="285"/>
      <c r="PHI589" s="285"/>
      <c r="PHJ589" s="285"/>
      <c r="PHK589" s="285"/>
      <c r="PHL589" s="285"/>
      <c r="PHM589" s="285"/>
      <c r="PHN589" s="285"/>
      <c r="PHO589" s="285"/>
      <c r="PHP589" s="285"/>
      <c r="PHQ589" s="285"/>
      <c r="PHR589" s="285"/>
      <c r="PHS589" s="285"/>
      <c r="PHT589" s="285"/>
      <c r="PHU589" s="285"/>
      <c r="PHV589" s="285"/>
      <c r="PHW589" s="285"/>
      <c r="PHX589" s="285"/>
      <c r="PHY589" s="285"/>
      <c r="PHZ589" s="285"/>
      <c r="PIA589" s="285"/>
      <c r="PIB589" s="285"/>
      <c r="PIC589" s="285"/>
      <c r="PID589" s="285"/>
      <c r="PIE589" s="285"/>
      <c r="PIF589" s="285"/>
      <c r="PIG589" s="285"/>
      <c r="PIH589" s="285"/>
      <c r="PII589" s="285"/>
      <c r="PIJ589" s="285"/>
      <c r="PIK589" s="285"/>
      <c r="PIL589" s="285"/>
      <c r="PIM589" s="285"/>
      <c r="PIN589" s="285"/>
      <c r="PIO589" s="285"/>
      <c r="PIP589" s="285"/>
      <c r="PIQ589" s="285"/>
      <c r="PIR589" s="285"/>
      <c r="PIS589" s="285"/>
      <c r="PIT589" s="285"/>
      <c r="PIU589" s="285"/>
      <c r="PIV589" s="285"/>
      <c r="PIW589" s="285"/>
      <c r="PIX589" s="285"/>
      <c r="PIY589" s="285"/>
      <c r="PIZ589" s="285"/>
      <c r="PJA589" s="285"/>
      <c r="PJB589" s="285"/>
      <c r="PJC589" s="285"/>
      <c r="PJD589" s="285"/>
      <c r="PJE589" s="285"/>
      <c r="PJF589" s="285"/>
      <c r="PJG589" s="285"/>
      <c r="PJH589" s="285"/>
      <c r="PJI589" s="285"/>
      <c r="PJJ589" s="285"/>
      <c r="PJK589" s="285"/>
      <c r="PJL589" s="285"/>
      <c r="PJM589" s="285"/>
      <c r="PJN589" s="285"/>
      <c r="PJO589" s="285"/>
      <c r="PJP589" s="285"/>
      <c r="PJQ589" s="285"/>
      <c r="PJR589" s="285"/>
      <c r="PJS589" s="285"/>
      <c r="PJT589" s="285"/>
      <c r="PJU589" s="285"/>
      <c r="PJV589" s="285"/>
      <c r="PJW589" s="285"/>
      <c r="PJX589" s="285"/>
      <c r="PJY589" s="285"/>
      <c r="PJZ589" s="285"/>
      <c r="PKA589" s="285"/>
      <c r="PKB589" s="285"/>
      <c r="PKC589" s="285"/>
      <c r="PKD589" s="285"/>
      <c r="PKE589" s="285"/>
      <c r="PKF589" s="285"/>
      <c r="PKG589" s="285"/>
      <c r="PKH589" s="285"/>
      <c r="PKI589" s="285"/>
      <c r="PKJ589" s="285"/>
      <c r="PKK589" s="285"/>
      <c r="PKL589" s="285"/>
      <c r="PKM589" s="285"/>
      <c r="PKN589" s="285"/>
      <c r="PKO589" s="285"/>
      <c r="PKP589" s="285"/>
      <c r="PKQ589" s="285"/>
      <c r="PKR589" s="285"/>
      <c r="PKS589" s="285"/>
      <c r="PKT589" s="285"/>
      <c r="PKU589" s="285"/>
      <c r="PKV589" s="285"/>
      <c r="PKW589" s="285"/>
      <c r="PKX589" s="285"/>
      <c r="PKY589" s="285"/>
      <c r="PKZ589" s="285"/>
      <c r="PLA589" s="285"/>
      <c r="PLB589" s="285"/>
      <c r="PLC589" s="285"/>
      <c r="PLD589" s="285"/>
      <c r="PLE589" s="285"/>
      <c r="PLF589" s="285"/>
      <c r="PLG589" s="285"/>
      <c r="PLH589" s="285"/>
      <c r="PLI589" s="285"/>
      <c r="PLJ589" s="285"/>
      <c r="PLK589" s="285"/>
      <c r="PLL589" s="285"/>
      <c r="PLM589" s="285"/>
      <c r="PLN589" s="285"/>
      <c r="PLO589" s="285"/>
      <c r="PLP589" s="285"/>
      <c r="PLQ589" s="285"/>
      <c r="PLR589" s="285"/>
      <c r="PLS589" s="285"/>
      <c r="PLT589" s="285"/>
      <c r="PLU589" s="285"/>
      <c r="PLV589" s="285"/>
      <c r="PLW589" s="285"/>
      <c r="PLX589" s="285"/>
      <c r="PLY589" s="285"/>
      <c r="PLZ589" s="285"/>
      <c r="PMA589" s="285"/>
      <c r="PMB589" s="285"/>
      <c r="PMC589" s="285"/>
      <c r="PMD589" s="285"/>
      <c r="PME589" s="285"/>
      <c r="PMF589" s="285"/>
      <c r="PMG589" s="285"/>
      <c r="PMH589" s="285"/>
      <c r="PMI589" s="285"/>
      <c r="PMJ589" s="285"/>
      <c r="PMK589" s="285"/>
      <c r="PML589" s="285"/>
      <c r="PMM589" s="285"/>
      <c r="PMN589" s="285"/>
      <c r="PMO589" s="285"/>
      <c r="PMP589" s="285"/>
      <c r="PMQ589" s="285"/>
      <c r="PMR589" s="285"/>
      <c r="PMS589" s="285"/>
      <c r="PMT589" s="285"/>
      <c r="PMU589" s="285"/>
      <c r="PMV589" s="285"/>
      <c r="PMW589" s="285"/>
      <c r="PMX589" s="285"/>
      <c r="PMY589" s="285"/>
      <c r="PMZ589" s="285"/>
      <c r="PNA589" s="285"/>
      <c r="PNB589" s="285"/>
      <c r="PNC589" s="285"/>
      <c r="PND589" s="285"/>
      <c r="PNE589" s="285"/>
      <c r="PNF589" s="285"/>
      <c r="PNG589" s="285"/>
      <c r="PNH589" s="285"/>
      <c r="PNI589" s="285"/>
      <c r="PNJ589" s="285"/>
      <c r="PNK589" s="285"/>
      <c r="PNL589" s="285"/>
      <c r="PNM589" s="285"/>
      <c r="PNN589" s="285"/>
      <c r="PNO589" s="285"/>
      <c r="PNP589" s="285"/>
      <c r="PNQ589" s="285"/>
      <c r="PNR589" s="285"/>
      <c r="PNS589" s="285"/>
      <c r="PNT589" s="285"/>
      <c r="PNU589" s="285"/>
      <c r="PNV589" s="285"/>
      <c r="PNW589" s="285"/>
      <c r="PNX589" s="285"/>
      <c r="PNY589" s="285"/>
      <c r="PNZ589" s="285"/>
      <c r="POA589" s="285"/>
      <c r="POB589" s="285"/>
      <c r="POC589" s="285"/>
      <c r="POD589" s="285"/>
      <c r="POE589" s="285"/>
      <c r="POF589" s="285"/>
      <c r="POG589" s="285"/>
      <c r="POH589" s="285"/>
      <c r="POI589" s="285"/>
      <c r="POJ589" s="285"/>
      <c r="POK589" s="285"/>
      <c r="POL589" s="285"/>
      <c r="POM589" s="285"/>
      <c r="PON589" s="285"/>
      <c r="POO589" s="285"/>
      <c r="POP589" s="285"/>
      <c r="POQ589" s="285"/>
      <c r="POR589" s="285"/>
      <c r="POS589" s="285"/>
      <c r="POT589" s="285"/>
      <c r="POU589" s="285"/>
      <c r="POV589" s="285"/>
      <c r="POW589" s="285"/>
      <c r="POX589" s="285"/>
      <c r="POY589" s="285"/>
      <c r="POZ589" s="285"/>
      <c r="PPA589" s="285"/>
      <c r="PPB589" s="285"/>
      <c r="PPC589" s="285"/>
      <c r="PPD589" s="285"/>
      <c r="PPE589" s="285"/>
      <c r="PPF589" s="285"/>
      <c r="PPG589" s="285"/>
      <c r="PPH589" s="285"/>
      <c r="PPI589" s="285"/>
      <c r="PPJ589" s="285"/>
      <c r="PPK589" s="285"/>
      <c r="PPL589" s="285"/>
      <c r="PPM589" s="285"/>
      <c r="PPN589" s="285"/>
      <c r="PPO589" s="285"/>
      <c r="PPP589" s="285"/>
      <c r="PPQ589" s="285"/>
      <c r="PPR589" s="285"/>
      <c r="PPS589" s="285"/>
      <c r="PPT589" s="285"/>
      <c r="PPU589" s="285"/>
      <c r="PPV589" s="285"/>
      <c r="PPW589" s="285"/>
      <c r="PPX589" s="285"/>
      <c r="PPY589" s="285"/>
      <c r="PPZ589" s="285"/>
      <c r="PQA589" s="285"/>
      <c r="PQB589" s="285"/>
      <c r="PQC589" s="285"/>
      <c r="PQD589" s="285"/>
      <c r="PQE589" s="285"/>
      <c r="PQF589" s="285"/>
      <c r="PQG589" s="285"/>
      <c r="PQH589" s="285"/>
      <c r="PQI589" s="285"/>
      <c r="PQJ589" s="285"/>
      <c r="PQK589" s="285"/>
      <c r="PQL589" s="285"/>
      <c r="PQM589" s="285"/>
      <c r="PQN589" s="285"/>
      <c r="PQO589" s="285"/>
      <c r="PQP589" s="285"/>
      <c r="PQQ589" s="285"/>
      <c r="PQR589" s="285"/>
      <c r="PQS589" s="285"/>
      <c r="PQT589" s="285"/>
      <c r="PQU589" s="285"/>
      <c r="PQV589" s="285"/>
      <c r="PQW589" s="285"/>
      <c r="PQX589" s="285"/>
      <c r="PQY589" s="285"/>
      <c r="PQZ589" s="285"/>
      <c r="PRA589" s="285"/>
      <c r="PRB589" s="285"/>
      <c r="PRC589" s="285"/>
      <c r="PRD589" s="285"/>
      <c r="PRE589" s="285"/>
      <c r="PRF589" s="285"/>
      <c r="PRG589" s="285"/>
      <c r="PRH589" s="285"/>
      <c r="PRI589" s="285"/>
      <c r="PRJ589" s="285"/>
      <c r="PRK589" s="285"/>
      <c r="PRL589" s="285"/>
      <c r="PRM589" s="285"/>
      <c r="PRN589" s="285"/>
      <c r="PRO589" s="285"/>
      <c r="PRP589" s="285"/>
      <c r="PRQ589" s="285"/>
      <c r="PRR589" s="285"/>
      <c r="PRS589" s="285"/>
      <c r="PRT589" s="285"/>
      <c r="PRU589" s="285"/>
      <c r="PRV589" s="285"/>
      <c r="PRW589" s="285"/>
      <c r="PRX589" s="285"/>
      <c r="PRY589" s="285"/>
      <c r="PRZ589" s="285"/>
      <c r="PSA589" s="285"/>
      <c r="PSB589" s="285"/>
      <c r="PSC589" s="285"/>
      <c r="PSD589" s="285"/>
      <c r="PSE589" s="285"/>
      <c r="PSF589" s="285"/>
      <c r="PSG589" s="285"/>
      <c r="PSH589" s="285"/>
      <c r="PSI589" s="285"/>
      <c r="PSJ589" s="285"/>
      <c r="PSK589" s="285"/>
      <c r="PSL589" s="285"/>
      <c r="PSM589" s="285"/>
      <c r="PSN589" s="285"/>
      <c r="PSO589" s="285"/>
      <c r="PSP589" s="285"/>
      <c r="PSQ589" s="285"/>
      <c r="PSR589" s="285"/>
      <c r="PSS589" s="285"/>
      <c r="PST589" s="285"/>
      <c r="PSU589" s="285"/>
      <c r="PSV589" s="285"/>
      <c r="PSW589" s="285"/>
      <c r="PSX589" s="285"/>
      <c r="PSY589" s="285"/>
      <c r="PSZ589" s="285"/>
      <c r="PTA589" s="285"/>
      <c r="PTB589" s="285"/>
      <c r="PTC589" s="285"/>
      <c r="PTD589" s="285"/>
      <c r="PTE589" s="285"/>
      <c r="PTF589" s="285"/>
      <c r="PTG589" s="285"/>
      <c r="PTH589" s="285"/>
      <c r="PTI589" s="285"/>
      <c r="PTJ589" s="285"/>
      <c r="PTK589" s="285"/>
      <c r="PTL589" s="285"/>
      <c r="PTM589" s="285"/>
      <c r="PTN589" s="285"/>
      <c r="PTO589" s="285"/>
      <c r="PTP589" s="285"/>
      <c r="PTQ589" s="285"/>
      <c r="PTR589" s="285"/>
      <c r="PTS589" s="285"/>
      <c r="PTT589" s="285"/>
      <c r="PTU589" s="285"/>
      <c r="PTV589" s="285"/>
      <c r="PTW589" s="285"/>
      <c r="PTX589" s="285"/>
      <c r="PTY589" s="285"/>
      <c r="PTZ589" s="285"/>
      <c r="PUA589" s="285"/>
      <c r="PUB589" s="285"/>
      <c r="PUC589" s="285"/>
      <c r="PUD589" s="285"/>
      <c r="PUE589" s="285"/>
      <c r="PUF589" s="285"/>
      <c r="PUG589" s="285"/>
      <c r="PUH589" s="285"/>
      <c r="PUI589" s="285"/>
      <c r="PUJ589" s="285"/>
      <c r="PUK589" s="285"/>
      <c r="PUL589" s="285"/>
      <c r="PUM589" s="285"/>
      <c r="PUN589" s="285"/>
      <c r="PUO589" s="285"/>
      <c r="PUP589" s="285"/>
      <c r="PUQ589" s="285"/>
      <c r="PUR589" s="285"/>
      <c r="PUS589" s="285"/>
      <c r="PUT589" s="285"/>
      <c r="PUU589" s="285"/>
      <c r="PUV589" s="285"/>
      <c r="PUW589" s="285"/>
      <c r="PUX589" s="285"/>
      <c r="PUY589" s="285"/>
      <c r="PUZ589" s="285"/>
      <c r="PVA589" s="285"/>
      <c r="PVB589" s="285"/>
      <c r="PVC589" s="285"/>
      <c r="PVD589" s="285"/>
      <c r="PVE589" s="285"/>
      <c r="PVF589" s="285"/>
      <c r="PVG589" s="285"/>
      <c r="PVH589" s="285"/>
      <c r="PVI589" s="285"/>
      <c r="PVJ589" s="285"/>
      <c r="PVK589" s="285"/>
      <c r="PVL589" s="285"/>
      <c r="PVM589" s="285"/>
      <c r="PVN589" s="285"/>
      <c r="PVO589" s="285"/>
      <c r="PVP589" s="285"/>
      <c r="PVQ589" s="285"/>
      <c r="PVR589" s="285"/>
      <c r="PVS589" s="285"/>
      <c r="PVT589" s="285"/>
      <c r="PVU589" s="285"/>
      <c r="PVV589" s="285"/>
      <c r="PVW589" s="285"/>
      <c r="PVX589" s="285"/>
      <c r="PVY589" s="285"/>
      <c r="PVZ589" s="285"/>
      <c r="PWA589" s="285"/>
      <c r="PWB589" s="285"/>
      <c r="PWC589" s="285"/>
      <c r="PWD589" s="285"/>
      <c r="PWE589" s="285"/>
      <c r="PWF589" s="285"/>
      <c r="PWG589" s="285"/>
      <c r="PWH589" s="285"/>
      <c r="PWI589" s="285"/>
      <c r="PWJ589" s="285"/>
      <c r="PWK589" s="285"/>
      <c r="PWL589" s="285"/>
      <c r="PWM589" s="285"/>
      <c r="PWN589" s="285"/>
      <c r="PWO589" s="285"/>
      <c r="PWP589" s="285"/>
      <c r="PWQ589" s="285"/>
      <c r="PWR589" s="285"/>
      <c r="PWS589" s="285"/>
      <c r="PWT589" s="285"/>
      <c r="PWU589" s="285"/>
      <c r="PWV589" s="285"/>
      <c r="PWW589" s="285"/>
      <c r="PWX589" s="285"/>
      <c r="PWY589" s="285"/>
      <c r="PWZ589" s="285"/>
      <c r="PXA589" s="285"/>
      <c r="PXB589" s="285"/>
      <c r="PXC589" s="285"/>
      <c r="PXD589" s="285"/>
      <c r="PXE589" s="285"/>
      <c r="PXF589" s="285"/>
      <c r="PXG589" s="285"/>
      <c r="PXH589" s="285"/>
      <c r="PXI589" s="285"/>
      <c r="PXJ589" s="285"/>
      <c r="PXK589" s="285"/>
      <c r="PXL589" s="285"/>
      <c r="PXM589" s="285"/>
      <c r="PXN589" s="285"/>
      <c r="PXO589" s="285"/>
      <c r="PXP589" s="285"/>
      <c r="PXQ589" s="285"/>
      <c r="PXR589" s="285"/>
      <c r="PXS589" s="285"/>
      <c r="PXT589" s="285"/>
      <c r="PXU589" s="285"/>
      <c r="PXV589" s="285"/>
      <c r="PXW589" s="285"/>
      <c r="PXX589" s="285"/>
      <c r="PXY589" s="285"/>
      <c r="PXZ589" s="285"/>
      <c r="PYA589" s="285"/>
      <c r="PYB589" s="285"/>
      <c r="PYC589" s="285"/>
      <c r="PYD589" s="285"/>
      <c r="PYE589" s="285"/>
      <c r="PYF589" s="285"/>
      <c r="PYG589" s="285"/>
      <c r="PYH589" s="285"/>
      <c r="PYI589" s="285"/>
      <c r="PYJ589" s="285"/>
      <c r="PYK589" s="285"/>
      <c r="PYL589" s="285"/>
      <c r="PYM589" s="285"/>
      <c r="PYN589" s="285"/>
      <c r="PYO589" s="285"/>
      <c r="PYP589" s="285"/>
      <c r="PYQ589" s="285"/>
      <c r="PYR589" s="285"/>
      <c r="PYS589" s="285"/>
      <c r="PYT589" s="285"/>
      <c r="PYU589" s="285"/>
      <c r="PYV589" s="285"/>
      <c r="PYW589" s="285"/>
      <c r="PYX589" s="285"/>
      <c r="PYY589" s="285"/>
      <c r="PYZ589" s="285"/>
      <c r="PZA589" s="285"/>
      <c r="PZB589" s="285"/>
      <c r="PZC589" s="285"/>
      <c r="PZD589" s="285"/>
      <c r="PZE589" s="285"/>
      <c r="PZF589" s="285"/>
      <c r="PZG589" s="285"/>
      <c r="PZH589" s="285"/>
      <c r="PZI589" s="285"/>
      <c r="PZJ589" s="285"/>
      <c r="PZK589" s="285"/>
      <c r="PZL589" s="285"/>
      <c r="PZM589" s="285"/>
      <c r="PZN589" s="285"/>
      <c r="PZO589" s="285"/>
      <c r="PZP589" s="285"/>
      <c r="PZQ589" s="285"/>
      <c r="PZR589" s="285"/>
      <c r="PZS589" s="285"/>
      <c r="PZT589" s="285"/>
      <c r="PZU589" s="285"/>
      <c r="PZV589" s="285"/>
      <c r="PZW589" s="285"/>
      <c r="PZX589" s="285"/>
      <c r="PZY589" s="285"/>
      <c r="PZZ589" s="285"/>
      <c r="QAA589" s="285"/>
      <c r="QAB589" s="285"/>
      <c r="QAC589" s="285"/>
      <c r="QAD589" s="285"/>
      <c r="QAE589" s="285"/>
      <c r="QAF589" s="285"/>
      <c r="QAG589" s="285"/>
      <c r="QAH589" s="285"/>
      <c r="QAI589" s="285"/>
      <c r="QAJ589" s="285"/>
      <c r="QAK589" s="285"/>
      <c r="QAL589" s="285"/>
      <c r="QAM589" s="285"/>
      <c r="QAN589" s="285"/>
      <c r="QAO589" s="285"/>
      <c r="QAP589" s="285"/>
      <c r="QAQ589" s="285"/>
      <c r="QAR589" s="285"/>
      <c r="QAS589" s="285"/>
      <c r="QAT589" s="285"/>
      <c r="QAU589" s="285"/>
      <c r="QAV589" s="285"/>
      <c r="QAW589" s="285"/>
      <c r="QAX589" s="285"/>
      <c r="QAY589" s="285"/>
      <c r="QAZ589" s="285"/>
      <c r="QBA589" s="285"/>
      <c r="QBB589" s="285"/>
      <c r="QBC589" s="285"/>
      <c r="QBD589" s="285"/>
      <c r="QBE589" s="285"/>
      <c r="QBF589" s="285"/>
      <c r="QBG589" s="285"/>
      <c r="QBH589" s="285"/>
      <c r="QBI589" s="285"/>
      <c r="QBJ589" s="285"/>
      <c r="QBK589" s="285"/>
      <c r="QBL589" s="285"/>
      <c r="QBM589" s="285"/>
      <c r="QBN589" s="285"/>
      <c r="QBO589" s="285"/>
      <c r="QBP589" s="285"/>
      <c r="QBQ589" s="285"/>
      <c r="QBR589" s="285"/>
      <c r="QBS589" s="285"/>
      <c r="QBT589" s="285"/>
      <c r="QBU589" s="285"/>
      <c r="QBV589" s="285"/>
      <c r="QBW589" s="285"/>
      <c r="QBX589" s="285"/>
      <c r="QBY589" s="285"/>
      <c r="QBZ589" s="285"/>
      <c r="QCA589" s="285"/>
      <c r="QCB589" s="285"/>
      <c r="QCC589" s="285"/>
      <c r="QCD589" s="285"/>
      <c r="QCE589" s="285"/>
      <c r="QCF589" s="285"/>
      <c r="QCG589" s="285"/>
      <c r="QCH589" s="285"/>
      <c r="QCI589" s="285"/>
      <c r="QCJ589" s="285"/>
      <c r="QCK589" s="285"/>
      <c r="QCL589" s="285"/>
      <c r="QCM589" s="285"/>
      <c r="QCN589" s="285"/>
      <c r="QCO589" s="285"/>
      <c r="QCP589" s="285"/>
      <c r="QCQ589" s="285"/>
      <c r="QCR589" s="285"/>
      <c r="QCS589" s="285"/>
      <c r="QCT589" s="285"/>
      <c r="QCU589" s="285"/>
      <c r="QCV589" s="285"/>
      <c r="QCW589" s="285"/>
      <c r="QCX589" s="285"/>
      <c r="QCY589" s="285"/>
      <c r="QCZ589" s="285"/>
      <c r="QDA589" s="285"/>
      <c r="QDB589" s="285"/>
      <c r="QDC589" s="285"/>
      <c r="QDD589" s="285"/>
      <c r="QDE589" s="285"/>
      <c r="QDF589" s="285"/>
      <c r="QDG589" s="285"/>
      <c r="QDH589" s="285"/>
      <c r="QDI589" s="285"/>
      <c r="QDJ589" s="285"/>
      <c r="QDK589" s="285"/>
      <c r="QDL589" s="285"/>
      <c r="QDM589" s="285"/>
      <c r="QDN589" s="285"/>
      <c r="QDO589" s="285"/>
      <c r="QDP589" s="285"/>
      <c r="QDQ589" s="285"/>
      <c r="QDR589" s="285"/>
      <c r="QDS589" s="285"/>
      <c r="QDT589" s="285"/>
      <c r="QDU589" s="285"/>
      <c r="QDV589" s="285"/>
      <c r="QDW589" s="285"/>
      <c r="QDX589" s="285"/>
      <c r="QDY589" s="285"/>
      <c r="QDZ589" s="285"/>
      <c r="QEA589" s="285"/>
      <c r="QEB589" s="285"/>
      <c r="QEC589" s="285"/>
      <c r="QED589" s="285"/>
      <c r="QEE589" s="285"/>
      <c r="QEF589" s="285"/>
      <c r="QEG589" s="285"/>
      <c r="QEH589" s="285"/>
      <c r="QEI589" s="285"/>
      <c r="QEJ589" s="285"/>
      <c r="QEK589" s="285"/>
      <c r="QEL589" s="285"/>
      <c r="QEM589" s="285"/>
      <c r="QEN589" s="285"/>
      <c r="QEO589" s="285"/>
      <c r="QEP589" s="285"/>
      <c r="QEQ589" s="285"/>
      <c r="QER589" s="285"/>
      <c r="QES589" s="285"/>
      <c r="QET589" s="285"/>
      <c r="QEU589" s="285"/>
      <c r="QEV589" s="285"/>
      <c r="QEW589" s="285"/>
      <c r="QEX589" s="285"/>
      <c r="QEY589" s="285"/>
      <c r="QEZ589" s="285"/>
      <c r="QFA589" s="285"/>
      <c r="QFB589" s="285"/>
      <c r="QFC589" s="285"/>
      <c r="QFD589" s="285"/>
      <c r="QFE589" s="285"/>
      <c r="QFF589" s="285"/>
      <c r="QFG589" s="285"/>
      <c r="QFH589" s="285"/>
      <c r="QFI589" s="285"/>
      <c r="QFJ589" s="285"/>
      <c r="QFK589" s="285"/>
      <c r="QFL589" s="285"/>
      <c r="QFM589" s="285"/>
      <c r="QFN589" s="285"/>
      <c r="QFO589" s="285"/>
      <c r="QFP589" s="285"/>
      <c r="QFQ589" s="285"/>
      <c r="QFR589" s="285"/>
      <c r="QFS589" s="285"/>
      <c r="QFT589" s="285"/>
      <c r="QFU589" s="285"/>
      <c r="QFV589" s="285"/>
      <c r="QFW589" s="285"/>
      <c r="QFX589" s="285"/>
      <c r="QFY589" s="285"/>
      <c r="QFZ589" s="285"/>
      <c r="QGA589" s="285"/>
      <c r="QGB589" s="285"/>
      <c r="QGC589" s="285"/>
      <c r="QGD589" s="285"/>
      <c r="QGE589" s="285"/>
      <c r="QGF589" s="285"/>
      <c r="QGG589" s="285"/>
      <c r="QGH589" s="285"/>
      <c r="QGI589" s="285"/>
      <c r="QGJ589" s="285"/>
      <c r="QGK589" s="285"/>
      <c r="QGL589" s="285"/>
      <c r="QGM589" s="285"/>
      <c r="QGN589" s="285"/>
      <c r="QGO589" s="285"/>
      <c r="QGP589" s="285"/>
      <c r="QGQ589" s="285"/>
      <c r="QGR589" s="285"/>
      <c r="QGS589" s="285"/>
      <c r="QGT589" s="285"/>
      <c r="QGU589" s="285"/>
      <c r="QGV589" s="285"/>
      <c r="QGW589" s="285"/>
      <c r="QGX589" s="285"/>
      <c r="QGY589" s="285"/>
      <c r="QGZ589" s="285"/>
      <c r="QHA589" s="285"/>
      <c r="QHB589" s="285"/>
      <c r="QHC589" s="285"/>
      <c r="QHD589" s="285"/>
      <c r="QHE589" s="285"/>
      <c r="QHF589" s="285"/>
      <c r="QHG589" s="285"/>
      <c r="QHH589" s="285"/>
      <c r="QHI589" s="285"/>
      <c r="QHJ589" s="285"/>
      <c r="QHK589" s="285"/>
      <c r="QHL589" s="285"/>
      <c r="QHM589" s="285"/>
      <c r="QHN589" s="285"/>
      <c r="QHO589" s="285"/>
      <c r="QHP589" s="285"/>
      <c r="QHQ589" s="285"/>
      <c r="QHR589" s="285"/>
      <c r="QHS589" s="285"/>
      <c r="QHT589" s="285"/>
      <c r="QHU589" s="285"/>
      <c r="QHV589" s="285"/>
      <c r="QHW589" s="285"/>
      <c r="QHX589" s="285"/>
      <c r="QHY589" s="285"/>
      <c r="QHZ589" s="285"/>
      <c r="QIA589" s="285"/>
      <c r="QIB589" s="285"/>
      <c r="QIC589" s="285"/>
      <c r="QID589" s="285"/>
      <c r="QIE589" s="285"/>
      <c r="QIF589" s="285"/>
      <c r="QIG589" s="285"/>
      <c r="QIH589" s="285"/>
      <c r="QII589" s="285"/>
      <c r="QIJ589" s="285"/>
      <c r="QIK589" s="285"/>
      <c r="QIL589" s="285"/>
      <c r="QIM589" s="285"/>
      <c r="QIN589" s="285"/>
      <c r="QIO589" s="285"/>
      <c r="QIP589" s="285"/>
      <c r="QIQ589" s="285"/>
      <c r="QIR589" s="285"/>
      <c r="QIS589" s="285"/>
      <c r="QIT589" s="285"/>
      <c r="QIU589" s="285"/>
      <c r="QIV589" s="285"/>
      <c r="QIW589" s="285"/>
      <c r="QIX589" s="285"/>
      <c r="QIY589" s="285"/>
      <c r="QIZ589" s="285"/>
      <c r="QJA589" s="285"/>
      <c r="QJB589" s="285"/>
      <c r="QJC589" s="285"/>
      <c r="QJD589" s="285"/>
      <c r="QJE589" s="285"/>
      <c r="QJF589" s="285"/>
      <c r="QJG589" s="285"/>
      <c r="QJH589" s="285"/>
      <c r="QJI589" s="285"/>
      <c r="QJJ589" s="285"/>
      <c r="QJK589" s="285"/>
      <c r="QJL589" s="285"/>
      <c r="QJM589" s="285"/>
      <c r="QJN589" s="285"/>
      <c r="QJO589" s="285"/>
      <c r="QJP589" s="285"/>
      <c r="QJQ589" s="285"/>
      <c r="QJR589" s="285"/>
      <c r="QJS589" s="285"/>
      <c r="QJT589" s="285"/>
      <c r="QJU589" s="285"/>
      <c r="QJV589" s="285"/>
      <c r="QJW589" s="285"/>
      <c r="QJX589" s="285"/>
      <c r="QJY589" s="285"/>
      <c r="QJZ589" s="285"/>
      <c r="QKA589" s="285"/>
      <c r="QKB589" s="285"/>
      <c r="QKC589" s="285"/>
      <c r="QKD589" s="285"/>
      <c r="QKE589" s="285"/>
      <c r="QKF589" s="285"/>
      <c r="QKG589" s="285"/>
      <c r="QKH589" s="285"/>
      <c r="QKI589" s="285"/>
      <c r="QKJ589" s="285"/>
      <c r="QKK589" s="285"/>
      <c r="QKL589" s="285"/>
      <c r="QKM589" s="285"/>
      <c r="QKN589" s="285"/>
      <c r="QKO589" s="285"/>
      <c r="QKP589" s="285"/>
      <c r="QKQ589" s="285"/>
      <c r="QKR589" s="285"/>
      <c r="QKS589" s="285"/>
      <c r="QKT589" s="285"/>
      <c r="QKU589" s="285"/>
      <c r="QKV589" s="285"/>
      <c r="QKW589" s="285"/>
      <c r="QKX589" s="285"/>
      <c r="QKY589" s="285"/>
      <c r="QKZ589" s="285"/>
      <c r="QLA589" s="285"/>
      <c r="QLB589" s="285"/>
      <c r="QLC589" s="285"/>
      <c r="QLD589" s="285"/>
      <c r="QLE589" s="285"/>
      <c r="QLF589" s="285"/>
      <c r="QLG589" s="285"/>
      <c r="QLH589" s="285"/>
      <c r="QLI589" s="285"/>
      <c r="QLJ589" s="285"/>
      <c r="QLK589" s="285"/>
      <c r="QLL589" s="285"/>
      <c r="QLM589" s="285"/>
      <c r="QLN589" s="285"/>
      <c r="QLO589" s="285"/>
      <c r="QLP589" s="285"/>
      <c r="QLQ589" s="285"/>
      <c r="QLR589" s="285"/>
      <c r="QLS589" s="285"/>
      <c r="QLT589" s="285"/>
      <c r="QLU589" s="285"/>
      <c r="QLV589" s="285"/>
      <c r="QLW589" s="285"/>
      <c r="QLX589" s="285"/>
      <c r="QLY589" s="285"/>
      <c r="QLZ589" s="285"/>
      <c r="QMA589" s="285"/>
      <c r="QMB589" s="285"/>
      <c r="QMC589" s="285"/>
      <c r="QMD589" s="285"/>
      <c r="QME589" s="285"/>
      <c r="QMF589" s="285"/>
      <c r="QMG589" s="285"/>
      <c r="QMH589" s="285"/>
      <c r="QMI589" s="285"/>
      <c r="QMJ589" s="285"/>
      <c r="QMK589" s="285"/>
      <c r="QML589" s="285"/>
      <c r="QMM589" s="285"/>
      <c r="QMN589" s="285"/>
      <c r="QMO589" s="285"/>
      <c r="QMP589" s="285"/>
      <c r="QMQ589" s="285"/>
      <c r="QMR589" s="285"/>
      <c r="QMS589" s="285"/>
      <c r="QMT589" s="285"/>
      <c r="QMU589" s="285"/>
      <c r="QMV589" s="285"/>
      <c r="QMW589" s="285"/>
      <c r="QMX589" s="285"/>
      <c r="QMY589" s="285"/>
      <c r="QMZ589" s="285"/>
      <c r="QNA589" s="285"/>
      <c r="QNB589" s="285"/>
      <c r="QNC589" s="285"/>
      <c r="QND589" s="285"/>
      <c r="QNE589" s="285"/>
      <c r="QNF589" s="285"/>
      <c r="QNG589" s="285"/>
      <c r="QNH589" s="285"/>
      <c r="QNI589" s="285"/>
      <c r="QNJ589" s="285"/>
      <c r="QNK589" s="285"/>
      <c r="QNL589" s="285"/>
      <c r="QNM589" s="285"/>
      <c r="QNN589" s="285"/>
      <c r="QNO589" s="285"/>
      <c r="QNP589" s="285"/>
      <c r="QNQ589" s="285"/>
      <c r="QNR589" s="285"/>
      <c r="QNS589" s="285"/>
      <c r="QNT589" s="285"/>
      <c r="QNU589" s="285"/>
      <c r="QNV589" s="285"/>
      <c r="QNW589" s="285"/>
      <c r="QNX589" s="285"/>
      <c r="QNY589" s="285"/>
      <c r="QNZ589" s="285"/>
      <c r="QOA589" s="285"/>
      <c r="QOB589" s="285"/>
      <c r="QOC589" s="285"/>
      <c r="QOD589" s="285"/>
      <c r="QOE589" s="285"/>
      <c r="QOF589" s="285"/>
      <c r="QOG589" s="285"/>
      <c r="QOH589" s="285"/>
      <c r="QOI589" s="285"/>
      <c r="QOJ589" s="285"/>
      <c r="QOK589" s="285"/>
      <c r="QOL589" s="285"/>
      <c r="QOM589" s="285"/>
      <c r="QON589" s="285"/>
      <c r="QOO589" s="285"/>
      <c r="QOP589" s="285"/>
      <c r="QOQ589" s="285"/>
      <c r="QOR589" s="285"/>
      <c r="QOS589" s="285"/>
      <c r="QOT589" s="285"/>
      <c r="QOU589" s="285"/>
      <c r="QOV589" s="285"/>
      <c r="QOW589" s="285"/>
      <c r="QOX589" s="285"/>
      <c r="QOY589" s="285"/>
      <c r="QOZ589" s="285"/>
      <c r="QPA589" s="285"/>
      <c r="QPB589" s="285"/>
      <c r="QPC589" s="285"/>
      <c r="QPD589" s="285"/>
      <c r="QPE589" s="285"/>
      <c r="QPF589" s="285"/>
      <c r="QPG589" s="285"/>
      <c r="QPH589" s="285"/>
      <c r="QPI589" s="285"/>
      <c r="QPJ589" s="285"/>
      <c r="QPK589" s="285"/>
      <c r="QPL589" s="285"/>
      <c r="QPM589" s="285"/>
      <c r="QPN589" s="285"/>
      <c r="QPO589" s="285"/>
      <c r="QPP589" s="285"/>
      <c r="QPQ589" s="285"/>
      <c r="QPR589" s="285"/>
      <c r="QPS589" s="285"/>
      <c r="QPT589" s="285"/>
      <c r="QPU589" s="285"/>
      <c r="QPV589" s="285"/>
      <c r="QPW589" s="285"/>
      <c r="QPX589" s="285"/>
      <c r="QPY589" s="285"/>
      <c r="QPZ589" s="285"/>
      <c r="QQA589" s="285"/>
      <c r="QQB589" s="285"/>
      <c r="QQC589" s="285"/>
      <c r="QQD589" s="285"/>
      <c r="QQE589" s="285"/>
      <c r="QQF589" s="285"/>
      <c r="QQG589" s="285"/>
      <c r="QQH589" s="285"/>
      <c r="QQI589" s="285"/>
      <c r="QQJ589" s="285"/>
      <c r="QQK589" s="285"/>
      <c r="QQL589" s="285"/>
      <c r="QQM589" s="285"/>
      <c r="QQN589" s="285"/>
      <c r="QQO589" s="285"/>
      <c r="QQP589" s="285"/>
      <c r="QQQ589" s="285"/>
      <c r="QQR589" s="285"/>
      <c r="QQS589" s="285"/>
      <c r="QQT589" s="285"/>
      <c r="QQU589" s="285"/>
      <c r="QQV589" s="285"/>
      <c r="QQW589" s="285"/>
      <c r="QQX589" s="285"/>
      <c r="QQY589" s="285"/>
      <c r="QQZ589" s="285"/>
      <c r="QRA589" s="285"/>
      <c r="QRB589" s="285"/>
      <c r="QRC589" s="285"/>
      <c r="QRD589" s="285"/>
      <c r="QRE589" s="285"/>
      <c r="QRF589" s="285"/>
      <c r="QRG589" s="285"/>
      <c r="QRH589" s="285"/>
      <c r="QRI589" s="285"/>
      <c r="QRJ589" s="285"/>
      <c r="QRK589" s="285"/>
      <c r="QRL589" s="285"/>
      <c r="QRM589" s="285"/>
      <c r="QRN589" s="285"/>
      <c r="QRO589" s="285"/>
      <c r="QRP589" s="285"/>
      <c r="QRQ589" s="285"/>
      <c r="QRR589" s="285"/>
      <c r="QRS589" s="285"/>
      <c r="QRT589" s="285"/>
      <c r="QRU589" s="285"/>
      <c r="QRV589" s="285"/>
      <c r="QRW589" s="285"/>
      <c r="QRX589" s="285"/>
      <c r="QRY589" s="285"/>
      <c r="QRZ589" s="285"/>
      <c r="QSA589" s="285"/>
      <c r="QSB589" s="285"/>
      <c r="QSC589" s="285"/>
      <c r="QSD589" s="285"/>
      <c r="QSE589" s="285"/>
      <c r="QSF589" s="285"/>
      <c r="QSG589" s="285"/>
      <c r="QSH589" s="285"/>
      <c r="QSI589" s="285"/>
      <c r="QSJ589" s="285"/>
      <c r="QSK589" s="285"/>
      <c r="QSL589" s="285"/>
      <c r="QSM589" s="285"/>
      <c r="QSN589" s="285"/>
      <c r="QSO589" s="285"/>
      <c r="QSP589" s="285"/>
      <c r="QSQ589" s="285"/>
      <c r="QSR589" s="285"/>
      <c r="QSS589" s="285"/>
      <c r="QST589" s="285"/>
      <c r="QSU589" s="285"/>
      <c r="QSV589" s="285"/>
      <c r="QSW589" s="285"/>
      <c r="QSX589" s="285"/>
      <c r="QSY589" s="285"/>
      <c r="QSZ589" s="285"/>
      <c r="QTA589" s="285"/>
      <c r="QTB589" s="285"/>
      <c r="QTC589" s="285"/>
      <c r="QTD589" s="285"/>
      <c r="QTE589" s="285"/>
      <c r="QTF589" s="285"/>
      <c r="QTG589" s="285"/>
      <c r="QTH589" s="285"/>
      <c r="QTI589" s="285"/>
      <c r="QTJ589" s="285"/>
      <c r="QTK589" s="285"/>
      <c r="QTL589" s="285"/>
      <c r="QTM589" s="285"/>
      <c r="QTN589" s="285"/>
      <c r="QTO589" s="285"/>
      <c r="QTP589" s="285"/>
      <c r="QTQ589" s="285"/>
      <c r="QTR589" s="285"/>
      <c r="QTS589" s="285"/>
      <c r="QTT589" s="285"/>
      <c r="QTU589" s="285"/>
      <c r="QTV589" s="285"/>
      <c r="QTW589" s="285"/>
      <c r="QTX589" s="285"/>
      <c r="QTY589" s="285"/>
      <c r="QTZ589" s="285"/>
      <c r="QUA589" s="285"/>
      <c r="QUB589" s="285"/>
      <c r="QUC589" s="285"/>
      <c r="QUD589" s="285"/>
      <c r="QUE589" s="285"/>
      <c r="QUF589" s="285"/>
      <c r="QUG589" s="285"/>
      <c r="QUH589" s="285"/>
      <c r="QUI589" s="285"/>
      <c r="QUJ589" s="285"/>
      <c r="QUK589" s="285"/>
      <c r="QUL589" s="285"/>
      <c r="QUM589" s="285"/>
      <c r="QUN589" s="285"/>
      <c r="QUO589" s="285"/>
      <c r="QUP589" s="285"/>
      <c r="QUQ589" s="285"/>
      <c r="QUR589" s="285"/>
      <c r="QUS589" s="285"/>
      <c r="QUT589" s="285"/>
      <c r="QUU589" s="285"/>
      <c r="QUV589" s="285"/>
      <c r="QUW589" s="285"/>
      <c r="QUX589" s="285"/>
      <c r="QUY589" s="285"/>
      <c r="QUZ589" s="285"/>
      <c r="QVA589" s="285"/>
      <c r="QVB589" s="285"/>
      <c r="QVC589" s="285"/>
      <c r="QVD589" s="285"/>
      <c r="QVE589" s="285"/>
      <c r="QVF589" s="285"/>
      <c r="QVG589" s="285"/>
      <c r="QVH589" s="285"/>
      <c r="QVI589" s="285"/>
      <c r="QVJ589" s="285"/>
      <c r="QVK589" s="285"/>
      <c r="QVL589" s="285"/>
      <c r="QVM589" s="285"/>
      <c r="QVN589" s="285"/>
      <c r="QVO589" s="285"/>
      <c r="QVP589" s="285"/>
      <c r="QVQ589" s="285"/>
      <c r="QVR589" s="285"/>
      <c r="QVS589" s="285"/>
      <c r="QVT589" s="285"/>
      <c r="QVU589" s="285"/>
      <c r="QVV589" s="285"/>
      <c r="QVW589" s="285"/>
      <c r="QVX589" s="285"/>
      <c r="QVY589" s="285"/>
      <c r="QVZ589" s="285"/>
      <c r="QWA589" s="285"/>
      <c r="QWB589" s="285"/>
      <c r="QWC589" s="285"/>
      <c r="QWD589" s="285"/>
      <c r="QWE589" s="285"/>
      <c r="QWF589" s="285"/>
      <c r="QWG589" s="285"/>
      <c r="QWH589" s="285"/>
      <c r="QWI589" s="285"/>
      <c r="QWJ589" s="285"/>
      <c r="QWK589" s="285"/>
      <c r="QWL589" s="285"/>
      <c r="QWM589" s="285"/>
      <c r="QWN589" s="285"/>
      <c r="QWO589" s="285"/>
      <c r="QWP589" s="285"/>
      <c r="QWQ589" s="285"/>
      <c r="QWR589" s="285"/>
      <c r="QWS589" s="285"/>
      <c r="QWT589" s="285"/>
      <c r="QWU589" s="285"/>
      <c r="QWV589" s="285"/>
      <c r="QWW589" s="285"/>
      <c r="QWX589" s="285"/>
      <c r="QWY589" s="285"/>
      <c r="QWZ589" s="285"/>
      <c r="QXA589" s="285"/>
      <c r="QXB589" s="285"/>
      <c r="QXC589" s="285"/>
      <c r="QXD589" s="285"/>
      <c r="QXE589" s="285"/>
      <c r="QXF589" s="285"/>
      <c r="QXG589" s="285"/>
      <c r="QXH589" s="285"/>
      <c r="QXI589" s="285"/>
      <c r="QXJ589" s="285"/>
      <c r="QXK589" s="285"/>
      <c r="QXL589" s="285"/>
      <c r="QXM589" s="285"/>
      <c r="QXN589" s="285"/>
      <c r="QXO589" s="285"/>
      <c r="QXP589" s="285"/>
      <c r="QXQ589" s="285"/>
      <c r="QXR589" s="285"/>
      <c r="QXS589" s="285"/>
      <c r="QXT589" s="285"/>
      <c r="QXU589" s="285"/>
      <c r="QXV589" s="285"/>
      <c r="QXW589" s="285"/>
      <c r="QXX589" s="285"/>
      <c r="QXY589" s="285"/>
      <c r="QXZ589" s="285"/>
      <c r="QYA589" s="285"/>
      <c r="QYB589" s="285"/>
      <c r="QYC589" s="285"/>
      <c r="QYD589" s="285"/>
      <c r="QYE589" s="285"/>
      <c r="QYF589" s="285"/>
      <c r="QYG589" s="285"/>
      <c r="QYH589" s="285"/>
      <c r="QYI589" s="285"/>
      <c r="QYJ589" s="285"/>
      <c r="QYK589" s="285"/>
      <c r="QYL589" s="285"/>
      <c r="QYM589" s="285"/>
      <c r="QYN589" s="285"/>
      <c r="QYO589" s="285"/>
      <c r="QYP589" s="285"/>
      <c r="QYQ589" s="285"/>
      <c r="QYR589" s="285"/>
      <c r="QYS589" s="285"/>
      <c r="QYT589" s="285"/>
      <c r="QYU589" s="285"/>
      <c r="QYV589" s="285"/>
      <c r="QYW589" s="285"/>
      <c r="QYX589" s="285"/>
      <c r="QYY589" s="285"/>
      <c r="QYZ589" s="285"/>
      <c r="QZA589" s="285"/>
      <c r="QZB589" s="285"/>
      <c r="QZC589" s="285"/>
      <c r="QZD589" s="285"/>
      <c r="QZE589" s="285"/>
      <c r="QZF589" s="285"/>
      <c r="QZG589" s="285"/>
      <c r="QZH589" s="285"/>
      <c r="QZI589" s="285"/>
      <c r="QZJ589" s="285"/>
      <c r="QZK589" s="285"/>
      <c r="QZL589" s="285"/>
      <c r="QZM589" s="285"/>
      <c r="QZN589" s="285"/>
      <c r="QZO589" s="285"/>
      <c r="QZP589" s="285"/>
      <c r="QZQ589" s="285"/>
      <c r="QZR589" s="285"/>
      <c r="QZS589" s="285"/>
      <c r="QZT589" s="285"/>
      <c r="QZU589" s="285"/>
      <c r="QZV589" s="285"/>
      <c r="QZW589" s="285"/>
      <c r="QZX589" s="285"/>
      <c r="QZY589" s="285"/>
      <c r="QZZ589" s="285"/>
      <c r="RAA589" s="285"/>
      <c r="RAB589" s="285"/>
      <c r="RAC589" s="285"/>
      <c r="RAD589" s="285"/>
      <c r="RAE589" s="285"/>
      <c r="RAF589" s="285"/>
      <c r="RAG589" s="285"/>
      <c r="RAH589" s="285"/>
      <c r="RAI589" s="285"/>
      <c r="RAJ589" s="285"/>
      <c r="RAK589" s="285"/>
      <c r="RAL589" s="285"/>
      <c r="RAM589" s="285"/>
      <c r="RAN589" s="285"/>
      <c r="RAO589" s="285"/>
      <c r="RAP589" s="285"/>
      <c r="RAQ589" s="285"/>
      <c r="RAR589" s="285"/>
      <c r="RAS589" s="285"/>
      <c r="RAT589" s="285"/>
      <c r="RAU589" s="285"/>
      <c r="RAV589" s="285"/>
      <c r="RAW589" s="285"/>
      <c r="RAX589" s="285"/>
      <c r="RAY589" s="285"/>
      <c r="RAZ589" s="285"/>
      <c r="RBA589" s="285"/>
      <c r="RBB589" s="285"/>
      <c r="RBC589" s="285"/>
      <c r="RBD589" s="285"/>
      <c r="RBE589" s="285"/>
      <c r="RBF589" s="285"/>
      <c r="RBG589" s="285"/>
      <c r="RBH589" s="285"/>
      <c r="RBI589" s="285"/>
      <c r="RBJ589" s="285"/>
      <c r="RBK589" s="285"/>
      <c r="RBL589" s="285"/>
      <c r="RBM589" s="285"/>
      <c r="RBN589" s="285"/>
      <c r="RBO589" s="285"/>
      <c r="RBP589" s="285"/>
      <c r="RBQ589" s="285"/>
      <c r="RBR589" s="285"/>
      <c r="RBS589" s="285"/>
      <c r="RBT589" s="285"/>
      <c r="RBU589" s="285"/>
      <c r="RBV589" s="285"/>
      <c r="RBW589" s="285"/>
      <c r="RBX589" s="285"/>
      <c r="RBY589" s="285"/>
      <c r="RBZ589" s="285"/>
      <c r="RCA589" s="285"/>
      <c r="RCB589" s="285"/>
      <c r="RCC589" s="285"/>
      <c r="RCD589" s="285"/>
      <c r="RCE589" s="285"/>
      <c r="RCF589" s="285"/>
      <c r="RCG589" s="285"/>
      <c r="RCH589" s="285"/>
      <c r="RCI589" s="285"/>
      <c r="RCJ589" s="285"/>
      <c r="RCK589" s="285"/>
      <c r="RCL589" s="285"/>
      <c r="RCM589" s="285"/>
      <c r="RCN589" s="285"/>
      <c r="RCO589" s="285"/>
      <c r="RCP589" s="285"/>
      <c r="RCQ589" s="285"/>
      <c r="RCR589" s="285"/>
      <c r="RCS589" s="285"/>
      <c r="RCT589" s="285"/>
      <c r="RCU589" s="285"/>
      <c r="RCV589" s="285"/>
      <c r="RCW589" s="285"/>
      <c r="RCX589" s="285"/>
      <c r="RCY589" s="285"/>
      <c r="RCZ589" s="285"/>
      <c r="RDA589" s="285"/>
      <c r="RDB589" s="285"/>
      <c r="RDC589" s="285"/>
      <c r="RDD589" s="285"/>
      <c r="RDE589" s="285"/>
      <c r="RDF589" s="285"/>
      <c r="RDG589" s="285"/>
      <c r="RDH589" s="285"/>
      <c r="RDI589" s="285"/>
      <c r="RDJ589" s="285"/>
      <c r="RDK589" s="285"/>
      <c r="RDL589" s="285"/>
      <c r="RDM589" s="285"/>
      <c r="RDN589" s="285"/>
      <c r="RDO589" s="285"/>
      <c r="RDP589" s="285"/>
      <c r="RDQ589" s="285"/>
      <c r="RDR589" s="285"/>
      <c r="RDS589" s="285"/>
      <c r="RDT589" s="285"/>
      <c r="RDU589" s="285"/>
      <c r="RDV589" s="285"/>
      <c r="RDW589" s="285"/>
      <c r="RDX589" s="285"/>
      <c r="RDY589" s="285"/>
      <c r="RDZ589" s="285"/>
      <c r="REA589" s="285"/>
      <c r="REB589" s="285"/>
      <c r="REC589" s="285"/>
      <c r="RED589" s="285"/>
      <c r="REE589" s="285"/>
      <c r="REF589" s="285"/>
      <c r="REG589" s="285"/>
      <c r="REH589" s="285"/>
      <c r="REI589" s="285"/>
      <c r="REJ589" s="285"/>
      <c r="REK589" s="285"/>
      <c r="REL589" s="285"/>
      <c r="REM589" s="285"/>
      <c r="REN589" s="285"/>
      <c r="REO589" s="285"/>
      <c r="REP589" s="285"/>
      <c r="REQ589" s="285"/>
      <c r="RER589" s="285"/>
      <c r="RES589" s="285"/>
      <c r="RET589" s="285"/>
      <c r="REU589" s="285"/>
      <c r="REV589" s="285"/>
      <c r="REW589" s="285"/>
      <c r="REX589" s="285"/>
      <c r="REY589" s="285"/>
      <c r="REZ589" s="285"/>
      <c r="RFA589" s="285"/>
      <c r="RFB589" s="285"/>
      <c r="RFC589" s="285"/>
      <c r="RFD589" s="285"/>
      <c r="RFE589" s="285"/>
      <c r="RFF589" s="285"/>
      <c r="RFG589" s="285"/>
      <c r="RFH589" s="285"/>
      <c r="RFI589" s="285"/>
      <c r="RFJ589" s="285"/>
      <c r="RFK589" s="285"/>
      <c r="RFL589" s="285"/>
      <c r="RFM589" s="285"/>
      <c r="RFN589" s="285"/>
      <c r="RFO589" s="285"/>
      <c r="RFP589" s="285"/>
      <c r="RFQ589" s="285"/>
      <c r="RFR589" s="285"/>
      <c r="RFS589" s="285"/>
      <c r="RFT589" s="285"/>
      <c r="RFU589" s="285"/>
      <c r="RFV589" s="285"/>
      <c r="RFW589" s="285"/>
      <c r="RFX589" s="285"/>
      <c r="RFY589" s="285"/>
      <c r="RFZ589" s="285"/>
      <c r="RGA589" s="285"/>
      <c r="RGB589" s="285"/>
      <c r="RGC589" s="285"/>
      <c r="RGD589" s="285"/>
      <c r="RGE589" s="285"/>
      <c r="RGF589" s="285"/>
      <c r="RGG589" s="285"/>
      <c r="RGH589" s="285"/>
      <c r="RGI589" s="285"/>
      <c r="RGJ589" s="285"/>
      <c r="RGK589" s="285"/>
      <c r="RGL589" s="285"/>
      <c r="RGM589" s="285"/>
      <c r="RGN589" s="285"/>
      <c r="RGO589" s="285"/>
      <c r="RGP589" s="285"/>
      <c r="RGQ589" s="285"/>
      <c r="RGR589" s="285"/>
      <c r="RGS589" s="285"/>
      <c r="RGT589" s="285"/>
      <c r="RGU589" s="285"/>
      <c r="RGV589" s="285"/>
      <c r="RGW589" s="285"/>
      <c r="RGX589" s="285"/>
      <c r="RGY589" s="285"/>
      <c r="RGZ589" s="285"/>
      <c r="RHA589" s="285"/>
      <c r="RHB589" s="285"/>
      <c r="RHC589" s="285"/>
      <c r="RHD589" s="285"/>
      <c r="RHE589" s="285"/>
      <c r="RHF589" s="285"/>
      <c r="RHG589" s="285"/>
      <c r="RHH589" s="285"/>
      <c r="RHI589" s="285"/>
      <c r="RHJ589" s="285"/>
      <c r="RHK589" s="285"/>
      <c r="RHL589" s="285"/>
      <c r="RHM589" s="285"/>
      <c r="RHN589" s="285"/>
      <c r="RHO589" s="285"/>
      <c r="RHP589" s="285"/>
      <c r="RHQ589" s="285"/>
      <c r="RHR589" s="285"/>
      <c r="RHS589" s="285"/>
      <c r="RHT589" s="285"/>
      <c r="RHU589" s="285"/>
      <c r="RHV589" s="285"/>
      <c r="RHW589" s="285"/>
      <c r="RHX589" s="285"/>
      <c r="RHY589" s="285"/>
      <c r="RHZ589" s="285"/>
      <c r="RIA589" s="285"/>
      <c r="RIB589" s="285"/>
      <c r="RIC589" s="285"/>
      <c r="RID589" s="285"/>
      <c r="RIE589" s="285"/>
      <c r="RIF589" s="285"/>
      <c r="RIG589" s="285"/>
      <c r="RIH589" s="285"/>
      <c r="RII589" s="285"/>
      <c r="RIJ589" s="285"/>
      <c r="RIK589" s="285"/>
      <c r="RIL589" s="285"/>
      <c r="RIM589" s="285"/>
      <c r="RIN589" s="285"/>
      <c r="RIO589" s="285"/>
      <c r="RIP589" s="285"/>
      <c r="RIQ589" s="285"/>
      <c r="RIR589" s="285"/>
      <c r="RIS589" s="285"/>
      <c r="RIT589" s="285"/>
      <c r="RIU589" s="285"/>
      <c r="RIV589" s="285"/>
      <c r="RIW589" s="285"/>
      <c r="RIX589" s="285"/>
      <c r="RIY589" s="285"/>
      <c r="RIZ589" s="285"/>
      <c r="RJA589" s="285"/>
      <c r="RJB589" s="285"/>
      <c r="RJC589" s="285"/>
      <c r="RJD589" s="285"/>
      <c r="RJE589" s="285"/>
      <c r="RJF589" s="285"/>
      <c r="RJG589" s="285"/>
      <c r="RJH589" s="285"/>
      <c r="RJI589" s="285"/>
      <c r="RJJ589" s="285"/>
      <c r="RJK589" s="285"/>
      <c r="RJL589" s="285"/>
      <c r="RJM589" s="285"/>
      <c r="RJN589" s="285"/>
      <c r="RJO589" s="285"/>
      <c r="RJP589" s="285"/>
      <c r="RJQ589" s="285"/>
      <c r="RJR589" s="285"/>
      <c r="RJS589" s="285"/>
      <c r="RJT589" s="285"/>
      <c r="RJU589" s="285"/>
      <c r="RJV589" s="285"/>
      <c r="RJW589" s="285"/>
      <c r="RJX589" s="285"/>
      <c r="RJY589" s="285"/>
      <c r="RJZ589" s="285"/>
      <c r="RKA589" s="285"/>
      <c r="RKB589" s="285"/>
      <c r="RKC589" s="285"/>
      <c r="RKD589" s="285"/>
      <c r="RKE589" s="285"/>
      <c r="RKF589" s="285"/>
      <c r="RKG589" s="285"/>
      <c r="RKH589" s="285"/>
      <c r="RKI589" s="285"/>
      <c r="RKJ589" s="285"/>
      <c r="RKK589" s="285"/>
      <c r="RKL589" s="285"/>
      <c r="RKM589" s="285"/>
      <c r="RKN589" s="285"/>
      <c r="RKO589" s="285"/>
      <c r="RKP589" s="285"/>
      <c r="RKQ589" s="285"/>
      <c r="RKR589" s="285"/>
      <c r="RKS589" s="285"/>
      <c r="RKT589" s="285"/>
      <c r="RKU589" s="285"/>
      <c r="RKV589" s="285"/>
      <c r="RKW589" s="285"/>
      <c r="RKX589" s="285"/>
      <c r="RKY589" s="285"/>
      <c r="RKZ589" s="285"/>
      <c r="RLA589" s="285"/>
      <c r="RLB589" s="285"/>
      <c r="RLC589" s="285"/>
      <c r="RLD589" s="285"/>
      <c r="RLE589" s="285"/>
      <c r="RLF589" s="285"/>
      <c r="RLG589" s="285"/>
      <c r="RLH589" s="285"/>
      <c r="RLI589" s="285"/>
      <c r="RLJ589" s="285"/>
      <c r="RLK589" s="285"/>
      <c r="RLL589" s="285"/>
      <c r="RLM589" s="285"/>
      <c r="RLN589" s="285"/>
      <c r="RLO589" s="285"/>
      <c r="RLP589" s="285"/>
      <c r="RLQ589" s="285"/>
      <c r="RLR589" s="285"/>
      <c r="RLS589" s="285"/>
      <c r="RLT589" s="285"/>
      <c r="RLU589" s="285"/>
      <c r="RLV589" s="285"/>
      <c r="RLW589" s="285"/>
      <c r="RLX589" s="285"/>
      <c r="RLY589" s="285"/>
      <c r="RLZ589" s="285"/>
      <c r="RMA589" s="285"/>
      <c r="RMB589" s="285"/>
      <c r="RMC589" s="285"/>
      <c r="RMD589" s="285"/>
      <c r="RME589" s="285"/>
      <c r="RMF589" s="285"/>
      <c r="RMG589" s="285"/>
      <c r="RMH589" s="285"/>
      <c r="RMI589" s="285"/>
      <c r="RMJ589" s="285"/>
      <c r="RMK589" s="285"/>
      <c r="RML589" s="285"/>
      <c r="RMM589" s="285"/>
      <c r="RMN589" s="285"/>
      <c r="RMO589" s="285"/>
      <c r="RMP589" s="285"/>
      <c r="RMQ589" s="285"/>
      <c r="RMR589" s="285"/>
      <c r="RMS589" s="285"/>
      <c r="RMT589" s="285"/>
      <c r="RMU589" s="285"/>
      <c r="RMV589" s="285"/>
      <c r="RMW589" s="285"/>
      <c r="RMX589" s="285"/>
      <c r="RMY589" s="285"/>
      <c r="RMZ589" s="285"/>
      <c r="RNA589" s="285"/>
      <c r="RNB589" s="285"/>
      <c r="RNC589" s="285"/>
      <c r="RND589" s="285"/>
      <c r="RNE589" s="285"/>
      <c r="RNF589" s="285"/>
      <c r="RNG589" s="285"/>
      <c r="RNH589" s="285"/>
      <c r="RNI589" s="285"/>
      <c r="RNJ589" s="285"/>
      <c r="RNK589" s="285"/>
      <c r="RNL589" s="285"/>
      <c r="RNM589" s="285"/>
      <c r="RNN589" s="285"/>
      <c r="RNO589" s="285"/>
      <c r="RNP589" s="285"/>
      <c r="RNQ589" s="285"/>
      <c r="RNR589" s="285"/>
      <c r="RNS589" s="285"/>
      <c r="RNT589" s="285"/>
      <c r="RNU589" s="285"/>
      <c r="RNV589" s="285"/>
      <c r="RNW589" s="285"/>
      <c r="RNX589" s="285"/>
      <c r="RNY589" s="285"/>
      <c r="RNZ589" s="285"/>
      <c r="ROA589" s="285"/>
      <c r="ROB589" s="285"/>
      <c r="ROC589" s="285"/>
      <c r="ROD589" s="285"/>
      <c r="ROE589" s="285"/>
      <c r="ROF589" s="285"/>
      <c r="ROG589" s="285"/>
      <c r="ROH589" s="285"/>
      <c r="ROI589" s="285"/>
      <c r="ROJ589" s="285"/>
      <c r="ROK589" s="285"/>
      <c r="ROL589" s="285"/>
      <c r="ROM589" s="285"/>
      <c r="RON589" s="285"/>
      <c r="ROO589" s="285"/>
      <c r="ROP589" s="285"/>
      <c r="ROQ589" s="285"/>
      <c r="ROR589" s="285"/>
      <c r="ROS589" s="285"/>
      <c r="ROT589" s="285"/>
      <c r="ROU589" s="285"/>
      <c r="ROV589" s="285"/>
      <c r="ROW589" s="285"/>
      <c r="ROX589" s="285"/>
      <c r="ROY589" s="285"/>
      <c r="ROZ589" s="285"/>
      <c r="RPA589" s="285"/>
      <c r="RPB589" s="285"/>
      <c r="RPC589" s="285"/>
      <c r="RPD589" s="285"/>
      <c r="RPE589" s="285"/>
      <c r="RPF589" s="285"/>
      <c r="RPG589" s="285"/>
      <c r="RPH589" s="285"/>
      <c r="RPI589" s="285"/>
      <c r="RPJ589" s="285"/>
      <c r="RPK589" s="285"/>
      <c r="RPL589" s="285"/>
      <c r="RPM589" s="285"/>
      <c r="RPN589" s="285"/>
      <c r="RPO589" s="285"/>
      <c r="RPP589" s="285"/>
      <c r="RPQ589" s="285"/>
      <c r="RPR589" s="285"/>
      <c r="RPS589" s="285"/>
      <c r="RPT589" s="285"/>
      <c r="RPU589" s="285"/>
      <c r="RPV589" s="285"/>
      <c r="RPW589" s="285"/>
      <c r="RPX589" s="285"/>
      <c r="RPY589" s="285"/>
      <c r="RPZ589" s="285"/>
      <c r="RQA589" s="285"/>
      <c r="RQB589" s="285"/>
      <c r="RQC589" s="285"/>
      <c r="RQD589" s="285"/>
      <c r="RQE589" s="285"/>
      <c r="RQF589" s="285"/>
      <c r="RQG589" s="285"/>
      <c r="RQH589" s="285"/>
      <c r="RQI589" s="285"/>
      <c r="RQJ589" s="285"/>
      <c r="RQK589" s="285"/>
      <c r="RQL589" s="285"/>
      <c r="RQM589" s="285"/>
      <c r="RQN589" s="285"/>
      <c r="RQO589" s="285"/>
      <c r="RQP589" s="285"/>
      <c r="RQQ589" s="285"/>
      <c r="RQR589" s="285"/>
      <c r="RQS589" s="285"/>
      <c r="RQT589" s="285"/>
      <c r="RQU589" s="285"/>
      <c r="RQV589" s="285"/>
      <c r="RQW589" s="285"/>
      <c r="RQX589" s="285"/>
      <c r="RQY589" s="285"/>
      <c r="RQZ589" s="285"/>
      <c r="RRA589" s="285"/>
      <c r="RRB589" s="285"/>
      <c r="RRC589" s="285"/>
      <c r="RRD589" s="285"/>
      <c r="RRE589" s="285"/>
      <c r="RRF589" s="285"/>
      <c r="RRG589" s="285"/>
      <c r="RRH589" s="285"/>
      <c r="RRI589" s="285"/>
      <c r="RRJ589" s="285"/>
      <c r="RRK589" s="285"/>
      <c r="RRL589" s="285"/>
      <c r="RRM589" s="285"/>
      <c r="RRN589" s="285"/>
      <c r="RRO589" s="285"/>
      <c r="RRP589" s="285"/>
      <c r="RRQ589" s="285"/>
      <c r="RRR589" s="285"/>
      <c r="RRS589" s="285"/>
      <c r="RRT589" s="285"/>
      <c r="RRU589" s="285"/>
      <c r="RRV589" s="285"/>
      <c r="RRW589" s="285"/>
      <c r="RRX589" s="285"/>
      <c r="RRY589" s="285"/>
      <c r="RRZ589" s="285"/>
      <c r="RSA589" s="285"/>
      <c r="RSB589" s="285"/>
      <c r="RSC589" s="285"/>
      <c r="RSD589" s="285"/>
      <c r="RSE589" s="285"/>
      <c r="RSF589" s="285"/>
      <c r="RSG589" s="285"/>
      <c r="RSH589" s="285"/>
      <c r="RSI589" s="285"/>
      <c r="RSJ589" s="285"/>
      <c r="RSK589" s="285"/>
      <c r="RSL589" s="285"/>
      <c r="RSM589" s="285"/>
      <c r="RSN589" s="285"/>
      <c r="RSO589" s="285"/>
      <c r="RSP589" s="285"/>
      <c r="RSQ589" s="285"/>
      <c r="RSR589" s="285"/>
      <c r="RSS589" s="285"/>
      <c r="RST589" s="285"/>
      <c r="RSU589" s="285"/>
      <c r="RSV589" s="285"/>
      <c r="RSW589" s="285"/>
      <c r="RSX589" s="285"/>
      <c r="RSY589" s="285"/>
      <c r="RSZ589" s="285"/>
      <c r="RTA589" s="285"/>
      <c r="RTB589" s="285"/>
      <c r="RTC589" s="285"/>
      <c r="RTD589" s="285"/>
      <c r="RTE589" s="285"/>
      <c r="RTF589" s="285"/>
      <c r="RTG589" s="285"/>
      <c r="RTH589" s="285"/>
      <c r="RTI589" s="285"/>
      <c r="RTJ589" s="285"/>
      <c r="RTK589" s="285"/>
      <c r="RTL589" s="285"/>
      <c r="RTM589" s="285"/>
      <c r="RTN589" s="285"/>
      <c r="RTO589" s="285"/>
      <c r="RTP589" s="285"/>
      <c r="RTQ589" s="285"/>
      <c r="RTR589" s="285"/>
      <c r="RTS589" s="285"/>
      <c r="RTT589" s="285"/>
      <c r="RTU589" s="285"/>
      <c r="RTV589" s="285"/>
      <c r="RTW589" s="285"/>
      <c r="RTX589" s="285"/>
      <c r="RTY589" s="285"/>
      <c r="RTZ589" s="285"/>
      <c r="RUA589" s="285"/>
      <c r="RUB589" s="285"/>
      <c r="RUC589" s="285"/>
      <c r="RUD589" s="285"/>
      <c r="RUE589" s="285"/>
      <c r="RUF589" s="285"/>
      <c r="RUG589" s="285"/>
      <c r="RUH589" s="285"/>
      <c r="RUI589" s="285"/>
      <c r="RUJ589" s="285"/>
      <c r="RUK589" s="285"/>
      <c r="RUL589" s="285"/>
      <c r="RUM589" s="285"/>
      <c r="RUN589" s="285"/>
      <c r="RUO589" s="285"/>
      <c r="RUP589" s="285"/>
      <c r="RUQ589" s="285"/>
      <c r="RUR589" s="285"/>
      <c r="RUS589" s="285"/>
      <c r="RUT589" s="285"/>
      <c r="RUU589" s="285"/>
      <c r="RUV589" s="285"/>
      <c r="RUW589" s="285"/>
      <c r="RUX589" s="285"/>
      <c r="RUY589" s="285"/>
      <c r="RUZ589" s="285"/>
      <c r="RVA589" s="285"/>
      <c r="RVB589" s="285"/>
      <c r="RVC589" s="285"/>
      <c r="RVD589" s="285"/>
      <c r="RVE589" s="285"/>
      <c r="RVF589" s="285"/>
      <c r="RVG589" s="285"/>
      <c r="RVH589" s="285"/>
      <c r="RVI589" s="285"/>
      <c r="RVJ589" s="285"/>
      <c r="RVK589" s="285"/>
      <c r="RVL589" s="285"/>
      <c r="RVM589" s="285"/>
      <c r="RVN589" s="285"/>
      <c r="RVO589" s="285"/>
      <c r="RVP589" s="285"/>
      <c r="RVQ589" s="285"/>
      <c r="RVR589" s="285"/>
      <c r="RVS589" s="285"/>
      <c r="RVT589" s="285"/>
      <c r="RVU589" s="285"/>
      <c r="RVV589" s="285"/>
      <c r="RVW589" s="285"/>
      <c r="RVX589" s="285"/>
      <c r="RVY589" s="285"/>
      <c r="RVZ589" s="285"/>
      <c r="RWA589" s="285"/>
      <c r="RWB589" s="285"/>
      <c r="RWC589" s="285"/>
      <c r="RWD589" s="285"/>
      <c r="RWE589" s="285"/>
      <c r="RWF589" s="285"/>
      <c r="RWG589" s="285"/>
      <c r="RWH589" s="285"/>
      <c r="RWI589" s="285"/>
      <c r="RWJ589" s="285"/>
      <c r="RWK589" s="285"/>
      <c r="RWL589" s="285"/>
      <c r="RWM589" s="285"/>
      <c r="RWN589" s="285"/>
      <c r="RWO589" s="285"/>
      <c r="RWP589" s="285"/>
      <c r="RWQ589" s="285"/>
      <c r="RWR589" s="285"/>
      <c r="RWS589" s="285"/>
      <c r="RWT589" s="285"/>
      <c r="RWU589" s="285"/>
      <c r="RWV589" s="285"/>
      <c r="RWW589" s="285"/>
      <c r="RWX589" s="285"/>
      <c r="RWY589" s="285"/>
      <c r="RWZ589" s="285"/>
      <c r="RXA589" s="285"/>
      <c r="RXB589" s="285"/>
      <c r="RXC589" s="285"/>
      <c r="RXD589" s="285"/>
      <c r="RXE589" s="285"/>
      <c r="RXF589" s="285"/>
      <c r="RXG589" s="285"/>
      <c r="RXH589" s="285"/>
      <c r="RXI589" s="285"/>
      <c r="RXJ589" s="285"/>
      <c r="RXK589" s="285"/>
      <c r="RXL589" s="285"/>
      <c r="RXM589" s="285"/>
      <c r="RXN589" s="285"/>
      <c r="RXO589" s="285"/>
      <c r="RXP589" s="285"/>
      <c r="RXQ589" s="285"/>
      <c r="RXR589" s="285"/>
      <c r="RXS589" s="285"/>
      <c r="RXT589" s="285"/>
      <c r="RXU589" s="285"/>
      <c r="RXV589" s="285"/>
      <c r="RXW589" s="285"/>
      <c r="RXX589" s="285"/>
      <c r="RXY589" s="285"/>
      <c r="RXZ589" s="285"/>
      <c r="RYA589" s="285"/>
      <c r="RYB589" s="285"/>
      <c r="RYC589" s="285"/>
      <c r="RYD589" s="285"/>
      <c r="RYE589" s="285"/>
      <c r="RYF589" s="285"/>
      <c r="RYG589" s="285"/>
      <c r="RYH589" s="285"/>
      <c r="RYI589" s="285"/>
      <c r="RYJ589" s="285"/>
      <c r="RYK589" s="285"/>
      <c r="RYL589" s="285"/>
      <c r="RYM589" s="285"/>
      <c r="RYN589" s="285"/>
      <c r="RYO589" s="285"/>
      <c r="RYP589" s="285"/>
      <c r="RYQ589" s="285"/>
      <c r="RYR589" s="285"/>
      <c r="RYS589" s="285"/>
      <c r="RYT589" s="285"/>
      <c r="RYU589" s="285"/>
      <c r="RYV589" s="285"/>
      <c r="RYW589" s="285"/>
      <c r="RYX589" s="285"/>
      <c r="RYY589" s="285"/>
      <c r="RYZ589" s="285"/>
      <c r="RZA589" s="285"/>
      <c r="RZB589" s="285"/>
      <c r="RZC589" s="285"/>
      <c r="RZD589" s="285"/>
      <c r="RZE589" s="285"/>
      <c r="RZF589" s="285"/>
      <c r="RZG589" s="285"/>
      <c r="RZH589" s="285"/>
      <c r="RZI589" s="285"/>
      <c r="RZJ589" s="285"/>
      <c r="RZK589" s="285"/>
      <c r="RZL589" s="285"/>
      <c r="RZM589" s="285"/>
      <c r="RZN589" s="285"/>
      <c r="RZO589" s="285"/>
      <c r="RZP589" s="285"/>
      <c r="RZQ589" s="285"/>
      <c r="RZR589" s="285"/>
      <c r="RZS589" s="285"/>
      <c r="RZT589" s="285"/>
      <c r="RZU589" s="285"/>
      <c r="RZV589" s="285"/>
      <c r="RZW589" s="285"/>
      <c r="RZX589" s="285"/>
      <c r="RZY589" s="285"/>
      <c r="RZZ589" s="285"/>
      <c r="SAA589" s="285"/>
      <c r="SAB589" s="285"/>
      <c r="SAC589" s="285"/>
      <c r="SAD589" s="285"/>
      <c r="SAE589" s="285"/>
      <c r="SAF589" s="285"/>
      <c r="SAG589" s="285"/>
      <c r="SAH589" s="285"/>
      <c r="SAI589" s="285"/>
      <c r="SAJ589" s="285"/>
      <c r="SAK589" s="285"/>
      <c r="SAL589" s="285"/>
      <c r="SAM589" s="285"/>
      <c r="SAN589" s="285"/>
      <c r="SAO589" s="285"/>
      <c r="SAP589" s="285"/>
      <c r="SAQ589" s="285"/>
      <c r="SAR589" s="285"/>
      <c r="SAS589" s="285"/>
      <c r="SAT589" s="285"/>
      <c r="SAU589" s="285"/>
      <c r="SAV589" s="285"/>
      <c r="SAW589" s="285"/>
      <c r="SAX589" s="285"/>
      <c r="SAY589" s="285"/>
      <c r="SAZ589" s="285"/>
      <c r="SBA589" s="285"/>
      <c r="SBB589" s="285"/>
      <c r="SBC589" s="285"/>
      <c r="SBD589" s="285"/>
      <c r="SBE589" s="285"/>
      <c r="SBF589" s="285"/>
      <c r="SBG589" s="285"/>
      <c r="SBH589" s="285"/>
      <c r="SBI589" s="285"/>
      <c r="SBJ589" s="285"/>
      <c r="SBK589" s="285"/>
      <c r="SBL589" s="285"/>
      <c r="SBM589" s="285"/>
      <c r="SBN589" s="285"/>
      <c r="SBO589" s="285"/>
      <c r="SBP589" s="285"/>
      <c r="SBQ589" s="285"/>
      <c r="SBR589" s="285"/>
      <c r="SBS589" s="285"/>
      <c r="SBT589" s="285"/>
      <c r="SBU589" s="285"/>
      <c r="SBV589" s="285"/>
      <c r="SBW589" s="285"/>
      <c r="SBX589" s="285"/>
      <c r="SBY589" s="285"/>
      <c r="SBZ589" s="285"/>
      <c r="SCA589" s="285"/>
      <c r="SCB589" s="285"/>
      <c r="SCC589" s="285"/>
      <c r="SCD589" s="285"/>
      <c r="SCE589" s="285"/>
      <c r="SCF589" s="285"/>
      <c r="SCG589" s="285"/>
      <c r="SCH589" s="285"/>
      <c r="SCI589" s="285"/>
      <c r="SCJ589" s="285"/>
      <c r="SCK589" s="285"/>
      <c r="SCL589" s="285"/>
      <c r="SCM589" s="285"/>
      <c r="SCN589" s="285"/>
      <c r="SCO589" s="285"/>
      <c r="SCP589" s="285"/>
      <c r="SCQ589" s="285"/>
      <c r="SCR589" s="285"/>
      <c r="SCS589" s="285"/>
      <c r="SCT589" s="285"/>
      <c r="SCU589" s="285"/>
      <c r="SCV589" s="285"/>
      <c r="SCW589" s="285"/>
      <c r="SCX589" s="285"/>
      <c r="SCY589" s="285"/>
      <c r="SCZ589" s="285"/>
      <c r="SDA589" s="285"/>
      <c r="SDB589" s="285"/>
      <c r="SDC589" s="285"/>
      <c r="SDD589" s="285"/>
      <c r="SDE589" s="285"/>
      <c r="SDF589" s="285"/>
      <c r="SDG589" s="285"/>
      <c r="SDH589" s="285"/>
      <c r="SDI589" s="285"/>
      <c r="SDJ589" s="285"/>
      <c r="SDK589" s="285"/>
      <c r="SDL589" s="285"/>
      <c r="SDM589" s="285"/>
      <c r="SDN589" s="285"/>
      <c r="SDO589" s="285"/>
      <c r="SDP589" s="285"/>
      <c r="SDQ589" s="285"/>
      <c r="SDR589" s="285"/>
      <c r="SDS589" s="285"/>
      <c r="SDT589" s="285"/>
      <c r="SDU589" s="285"/>
      <c r="SDV589" s="285"/>
      <c r="SDW589" s="285"/>
      <c r="SDX589" s="285"/>
      <c r="SDY589" s="285"/>
      <c r="SDZ589" s="285"/>
      <c r="SEA589" s="285"/>
      <c r="SEB589" s="285"/>
      <c r="SEC589" s="285"/>
      <c r="SED589" s="285"/>
      <c r="SEE589" s="285"/>
      <c r="SEF589" s="285"/>
      <c r="SEG589" s="285"/>
      <c r="SEH589" s="285"/>
      <c r="SEI589" s="285"/>
      <c r="SEJ589" s="285"/>
      <c r="SEK589" s="285"/>
      <c r="SEL589" s="285"/>
      <c r="SEM589" s="285"/>
      <c r="SEN589" s="285"/>
      <c r="SEO589" s="285"/>
      <c r="SEP589" s="285"/>
      <c r="SEQ589" s="285"/>
      <c r="SER589" s="285"/>
      <c r="SES589" s="285"/>
      <c r="SET589" s="285"/>
      <c r="SEU589" s="285"/>
      <c r="SEV589" s="285"/>
      <c r="SEW589" s="285"/>
      <c r="SEX589" s="285"/>
      <c r="SEY589" s="285"/>
      <c r="SEZ589" s="285"/>
      <c r="SFA589" s="285"/>
      <c r="SFB589" s="285"/>
      <c r="SFC589" s="285"/>
      <c r="SFD589" s="285"/>
      <c r="SFE589" s="285"/>
      <c r="SFF589" s="285"/>
      <c r="SFG589" s="285"/>
      <c r="SFH589" s="285"/>
      <c r="SFI589" s="285"/>
      <c r="SFJ589" s="285"/>
      <c r="SFK589" s="285"/>
      <c r="SFL589" s="285"/>
      <c r="SFM589" s="285"/>
      <c r="SFN589" s="285"/>
      <c r="SFO589" s="285"/>
      <c r="SFP589" s="285"/>
      <c r="SFQ589" s="285"/>
      <c r="SFR589" s="285"/>
      <c r="SFS589" s="285"/>
      <c r="SFT589" s="285"/>
      <c r="SFU589" s="285"/>
      <c r="SFV589" s="285"/>
      <c r="SFW589" s="285"/>
      <c r="SFX589" s="285"/>
      <c r="SFY589" s="285"/>
      <c r="SFZ589" s="285"/>
      <c r="SGA589" s="285"/>
      <c r="SGB589" s="285"/>
      <c r="SGC589" s="285"/>
      <c r="SGD589" s="285"/>
      <c r="SGE589" s="285"/>
      <c r="SGF589" s="285"/>
      <c r="SGG589" s="285"/>
      <c r="SGH589" s="285"/>
      <c r="SGI589" s="285"/>
      <c r="SGJ589" s="285"/>
      <c r="SGK589" s="285"/>
      <c r="SGL589" s="285"/>
      <c r="SGM589" s="285"/>
      <c r="SGN589" s="285"/>
      <c r="SGO589" s="285"/>
      <c r="SGP589" s="285"/>
      <c r="SGQ589" s="285"/>
      <c r="SGR589" s="285"/>
      <c r="SGS589" s="285"/>
      <c r="SGT589" s="285"/>
      <c r="SGU589" s="285"/>
      <c r="SGV589" s="285"/>
      <c r="SGW589" s="285"/>
      <c r="SGX589" s="285"/>
      <c r="SGY589" s="285"/>
      <c r="SGZ589" s="285"/>
      <c r="SHA589" s="285"/>
      <c r="SHB589" s="285"/>
      <c r="SHC589" s="285"/>
      <c r="SHD589" s="285"/>
      <c r="SHE589" s="285"/>
      <c r="SHF589" s="285"/>
      <c r="SHG589" s="285"/>
      <c r="SHH589" s="285"/>
      <c r="SHI589" s="285"/>
      <c r="SHJ589" s="285"/>
      <c r="SHK589" s="285"/>
      <c r="SHL589" s="285"/>
      <c r="SHM589" s="285"/>
      <c r="SHN589" s="285"/>
      <c r="SHO589" s="285"/>
      <c r="SHP589" s="285"/>
      <c r="SHQ589" s="285"/>
      <c r="SHR589" s="285"/>
      <c r="SHS589" s="285"/>
      <c r="SHT589" s="285"/>
      <c r="SHU589" s="285"/>
      <c r="SHV589" s="285"/>
      <c r="SHW589" s="285"/>
      <c r="SHX589" s="285"/>
      <c r="SHY589" s="285"/>
      <c r="SHZ589" s="285"/>
      <c r="SIA589" s="285"/>
      <c r="SIB589" s="285"/>
      <c r="SIC589" s="285"/>
      <c r="SID589" s="285"/>
      <c r="SIE589" s="285"/>
      <c r="SIF589" s="285"/>
      <c r="SIG589" s="285"/>
      <c r="SIH589" s="285"/>
      <c r="SII589" s="285"/>
      <c r="SIJ589" s="285"/>
      <c r="SIK589" s="285"/>
      <c r="SIL589" s="285"/>
      <c r="SIM589" s="285"/>
      <c r="SIN589" s="285"/>
      <c r="SIO589" s="285"/>
      <c r="SIP589" s="285"/>
      <c r="SIQ589" s="285"/>
      <c r="SIR589" s="285"/>
      <c r="SIS589" s="285"/>
      <c r="SIT589" s="285"/>
      <c r="SIU589" s="285"/>
      <c r="SIV589" s="285"/>
      <c r="SIW589" s="285"/>
      <c r="SIX589" s="285"/>
      <c r="SIY589" s="285"/>
      <c r="SIZ589" s="285"/>
      <c r="SJA589" s="285"/>
      <c r="SJB589" s="285"/>
      <c r="SJC589" s="285"/>
      <c r="SJD589" s="285"/>
      <c r="SJE589" s="285"/>
      <c r="SJF589" s="285"/>
      <c r="SJG589" s="285"/>
      <c r="SJH589" s="285"/>
      <c r="SJI589" s="285"/>
      <c r="SJJ589" s="285"/>
      <c r="SJK589" s="285"/>
      <c r="SJL589" s="285"/>
      <c r="SJM589" s="285"/>
      <c r="SJN589" s="285"/>
      <c r="SJO589" s="285"/>
      <c r="SJP589" s="285"/>
      <c r="SJQ589" s="285"/>
      <c r="SJR589" s="285"/>
      <c r="SJS589" s="285"/>
      <c r="SJT589" s="285"/>
      <c r="SJU589" s="285"/>
      <c r="SJV589" s="285"/>
      <c r="SJW589" s="285"/>
      <c r="SJX589" s="285"/>
      <c r="SJY589" s="285"/>
      <c r="SJZ589" s="285"/>
      <c r="SKA589" s="285"/>
      <c r="SKB589" s="285"/>
      <c r="SKC589" s="285"/>
      <c r="SKD589" s="285"/>
      <c r="SKE589" s="285"/>
      <c r="SKF589" s="285"/>
      <c r="SKG589" s="285"/>
      <c r="SKH589" s="285"/>
      <c r="SKI589" s="285"/>
      <c r="SKJ589" s="285"/>
      <c r="SKK589" s="285"/>
      <c r="SKL589" s="285"/>
      <c r="SKM589" s="285"/>
      <c r="SKN589" s="285"/>
      <c r="SKO589" s="285"/>
      <c r="SKP589" s="285"/>
      <c r="SKQ589" s="285"/>
      <c r="SKR589" s="285"/>
      <c r="SKS589" s="285"/>
      <c r="SKT589" s="285"/>
      <c r="SKU589" s="285"/>
      <c r="SKV589" s="285"/>
      <c r="SKW589" s="285"/>
      <c r="SKX589" s="285"/>
      <c r="SKY589" s="285"/>
      <c r="SKZ589" s="285"/>
      <c r="SLA589" s="285"/>
      <c r="SLB589" s="285"/>
      <c r="SLC589" s="285"/>
      <c r="SLD589" s="285"/>
      <c r="SLE589" s="285"/>
      <c r="SLF589" s="285"/>
      <c r="SLG589" s="285"/>
      <c r="SLH589" s="285"/>
      <c r="SLI589" s="285"/>
      <c r="SLJ589" s="285"/>
      <c r="SLK589" s="285"/>
      <c r="SLL589" s="285"/>
      <c r="SLM589" s="285"/>
      <c r="SLN589" s="285"/>
      <c r="SLO589" s="285"/>
      <c r="SLP589" s="285"/>
      <c r="SLQ589" s="285"/>
      <c r="SLR589" s="285"/>
      <c r="SLS589" s="285"/>
      <c r="SLT589" s="285"/>
      <c r="SLU589" s="285"/>
      <c r="SLV589" s="285"/>
      <c r="SLW589" s="285"/>
      <c r="SLX589" s="285"/>
      <c r="SLY589" s="285"/>
      <c r="SLZ589" s="285"/>
      <c r="SMA589" s="285"/>
      <c r="SMB589" s="285"/>
      <c r="SMC589" s="285"/>
      <c r="SMD589" s="285"/>
      <c r="SME589" s="285"/>
      <c r="SMF589" s="285"/>
      <c r="SMG589" s="285"/>
      <c r="SMH589" s="285"/>
      <c r="SMI589" s="285"/>
      <c r="SMJ589" s="285"/>
      <c r="SMK589" s="285"/>
      <c r="SML589" s="285"/>
      <c r="SMM589" s="285"/>
      <c r="SMN589" s="285"/>
      <c r="SMO589" s="285"/>
      <c r="SMP589" s="285"/>
      <c r="SMQ589" s="285"/>
      <c r="SMR589" s="285"/>
      <c r="SMS589" s="285"/>
      <c r="SMT589" s="285"/>
      <c r="SMU589" s="285"/>
      <c r="SMV589" s="285"/>
      <c r="SMW589" s="285"/>
      <c r="SMX589" s="285"/>
      <c r="SMY589" s="285"/>
      <c r="SMZ589" s="285"/>
      <c r="SNA589" s="285"/>
      <c r="SNB589" s="285"/>
      <c r="SNC589" s="285"/>
      <c r="SND589" s="285"/>
      <c r="SNE589" s="285"/>
      <c r="SNF589" s="285"/>
      <c r="SNG589" s="285"/>
      <c r="SNH589" s="285"/>
      <c r="SNI589" s="285"/>
      <c r="SNJ589" s="285"/>
      <c r="SNK589" s="285"/>
      <c r="SNL589" s="285"/>
      <c r="SNM589" s="285"/>
      <c r="SNN589" s="285"/>
      <c r="SNO589" s="285"/>
      <c r="SNP589" s="285"/>
      <c r="SNQ589" s="285"/>
      <c r="SNR589" s="285"/>
      <c r="SNS589" s="285"/>
      <c r="SNT589" s="285"/>
      <c r="SNU589" s="285"/>
      <c r="SNV589" s="285"/>
      <c r="SNW589" s="285"/>
      <c r="SNX589" s="285"/>
      <c r="SNY589" s="285"/>
      <c r="SNZ589" s="285"/>
      <c r="SOA589" s="285"/>
      <c r="SOB589" s="285"/>
      <c r="SOC589" s="285"/>
      <c r="SOD589" s="285"/>
      <c r="SOE589" s="285"/>
      <c r="SOF589" s="285"/>
      <c r="SOG589" s="285"/>
      <c r="SOH589" s="285"/>
      <c r="SOI589" s="285"/>
      <c r="SOJ589" s="285"/>
      <c r="SOK589" s="285"/>
      <c r="SOL589" s="285"/>
      <c r="SOM589" s="285"/>
      <c r="SON589" s="285"/>
      <c r="SOO589" s="285"/>
      <c r="SOP589" s="285"/>
      <c r="SOQ589" s="285"/>
      <c r="SOR589" s="285"/>
      <c r="SOS589" s="285"/>
      <c r="SOT589" s="285"/>
      <c r="SOU589" s="285"/>
      <c r="SOV589" s="285"/>
      <c r="SOW589" s="285"/>
      <c r="SOX589" s="285"/>
      <c r="SOY589" s="285"/>
      <c r="SOZ589" s="285"/>
      <c r="SPA589" s="285"/>
      <c r="SPB589" s="285"/>
      <c r="SPC589" s="285"/>
      <c r="SPD589" s="285"/>
      <c r="SPE589" s="285"/>
      <c r="SPF589" s="285"/>
      <c r="SPG589" s="285"/>
      <c r="SPH589" s="285"/>
      <c r="SPI589" s="285"/>
      <c r="SPJ589" s="285"/>
      <c r="SPK589" s="285"/>
      <c r="SPL589" s="285"/>
      <c r="SPM589" s="285"/>
      <c r="SPN589" s="285"/>
      <c r="SPO589" s="285"/>
      <c r="SPP589" s="285"/>
      <c r="SPQ589" s="285"/>
      <c r="SPR589" s="285"/>
      <c r="SPS589" s="285"/>
      <c r="SPT589" s="285"/>
      <c r="SPU589" s="285"/>
      <c r="SPV589" s="285"/>
      <c r="SPW589" s="285"/>
      <c r="SPX589" s="285"/>
      <c r="SPY589" s="285"/>
      <c r="SPZ589" s="285"/>
      <c r="SQA589" s="285"/>
      <c r="SQB589" s="285"/>
      <c r="SQC589" s="285"/>
      <c r="SQD589" s="285"/>
      <c r="SQE589" s="285"/>
      <c r="SQF589" s="285"/>
      <c r="SQG589" s="285"/>
      <c r="SQH589" s="285"/>
      <c r="SQI589" s="285"/>
      <c r="SQJ589" s="285"/>
      <c r="SQK589" s="285"/>
      <c r="SQL589" s="285"/>
      <c r="SQM589" s="285"/>
      <c r="SQN589" s="285"/>
      <c r="SQO589" s="285"/>
      <c r="SQP589" s="285"/>
      <c r="SQQ589" s="285"/>
      <c r="SQR589" s="285"/>
      <c r="SQS589" s="285"/>
      <c r="SQT589" s="285"/>
      <c r="SQU589" s="285"/>
      <c r="SQV589" s="285"/>
      <c r="SQW589" s="285"/>
      <c r="SQX589" s="285"/>
      <c r="SQY589" s="285"/>
      <c r="SQZ589" s="285"/>
      <c r="SRA589" s="285"/>
      <c r="SRB589" s="285"/>
      <c r="SRC589" s="285"/>
      <c r="SRD589" s="285"/>
      <c r="SRE589" s="285"/>
      <c r="SRF589" s="285"/>
      <c r="SRG589" s="285"/>
      <c r="SRH589" s="285"/>
      <c r="SRI589" s="285"/>
      <c r="SRJ589" s="285"/>
      <c r="SRK589" s="285"/>
      <c r="SRL589" s="285"/>
      <c r="SRM589" s="285"/>
      <c r="SRN589" s="285"/>
      <c r="SRO589" s="285"/>
      <c r="SRP589" s="285"/>
      <c r="SRQ589" s="285"/>
      <c r="SRR589" s="285"/>
      <c r="SRS589" s="285"/>
      <c r="SRT589" s="285"/>
      <c r="SRU589" s="285"/>
      <c r="SRV589" s="285"/>
      <c r="SRW589" s="285"/>
      <c r="SRX589" s="285"/>
      <c r="SRY589" s="285"/>
      <c r="SRZ589" s="285"/>
      <c r="SSA589" s="285"/>
      <c r="SSB589" s="285"/>
      <c r="SSC589" s="285"/>
      <c r="SSD589" s="285"/>
      <c r="SSE589" s="285"/>
      <c r="SSF589" s="285"/>
      <c r="SSG589" s="285"/>
      <c r="SSH589" s="285"/>
      <c r="SSI589" s="285"/>
      <c r="SSJ589" s="285"/>
      <c r="SSK589" s="285"/>
      <c r="SSL589" s="285"/>
      <c r="SSM589" s="285"/>
      <c r="SSN589" s="285"/>
      <c r="SSO589" s="285"/>
      <c r="SSP589" s="285"/>
      <c r="SSQ589" s="285"/>
      <c r="SSR589" s="285"/>
      <c r="SSS589" s="285"/>
      <c r="SST589" s="285"/>
      <c r="SSU589" s="285"/>
      <c r="SSV589" s="285"/>
      <c r="SSW589" s="285"/>
      <c r="SSX589" s="285"/>
      <c r="SSY589" s="285"/>
      <c r="SSZ589" s="285"/>
      <c r="STA589" s="285"/>
      <c r="STB589" s="285"/>
      <c r="STC589" s="285"/>
      <c r="STD589" s="285"/>
      <c r="STE589" s="285"/>
      <c r="STF589" s="285"/>
      <c r="STG589" s="285"/>
      <c r="STH589" s="285"/>
      <c r="STI589" s="285"/>
      <c r="STJ589" s="285"/>
      <c r="STK589" s="285"/>
      <c r="STL589" s="285"/>
      <c r="STM589" s="285"/>
      <c r="STN589" s="285"/>
      <c r="STO589" s="285"/>
      <c r="STP589" s="285"/>
      <c r="STQ589" s="285"/>
      <c r="STR589" s="285"/>
      <c r="STS589" s="285"/>
      <c r="STT589" s="285"/>
      <c r="STU589" s="285"/>
      <c r="STV589" s="285"/>
      <c r="STW589" s="285"/>
      <c r="STX589" s="285"/>
      <c r="STY589" s="285"/>
      <c r="STZ589" s="285"/>
      <c r="SUA589" s="285"/>
      <c r="SUB589" s="285"/>
      <c r="SUC589" s="285"/>
      <c r="SUD589" s="285"/>
      <c r="SUE589" s="285"/>
      <c r="SUF589" s="285"/>
      <c r="SUG589" s="285"/>
      <c r="SUH589" s="285"/>
      <c r="SUI589" s="285"/>
      <c r="SUJ589" s="285"/>
      <c r="SUK589" s="285"/>
      <c r="SUL589" s="285"/>
      <c r="SUM589" s="285"/>
      <c r="SUN589" s="285"/>
      <c r="SUO589" s="285"/>
      <c r="SUP589" s="285"/>
      <c r="SUQ589" s="285"/>
      <c r="SUR589" s="285"/>
      <c r="SUS589" s="285"/>
      <c r="SUT589" s="285"/>
      <c r="SUU589" s="285"/>
      <c r="SUV589" s="285"/>
      <c r="SUW589" s="285"/>
      <c r="SUX589" s="285"/>
      <c r="SUY589" s="285"/>
      <c r="SUZ589" s="285"/>
      <c r="SVA589" s="285"/>
      <c r="SVB589" s="285"/>
      <c r="SVC589" s="285"/>
      <c r="SVD589" s="285"/>
      <c r="SVE589" s="285"/>
      <c r="SVF589" s="285"/>
      <c r="SVG589" s="285"/>
      <c r="SVH589" s="285"/>
      <c r="SVI589" s="285"/>
      <c r="SVJ589" s="285"/>
      <c r="SVK589" s="285"/>
      <c r="SVL589" s="285"/>
      <c r="SVM589" s="285"/>
      <c r="SVN589" s="285"/>
      <c r="SVO589" s="285"/>
      <c r="SVP589" s="285"/>
      <c r="SVQ589" s="285"/>
      <c r="SVR589" s="285"/>
      <c r="SVS589" s="285"/>
      <c r="SVT589" s="285"/>
      <c r="SVU589" s="285"/>
      <c r="SVV589" s="285"/>
      <c r="SVW589" s="285"/>
      <c r="SVX589" s="285"/>
      <c r="SVY589" s="285"/>
      <c r="SVZ589" s="285"/>
      <c r="SWA589" s="285"/>
      <c r="SWB589" s="285"/>
      <c r="SWC589" s="285"/>
      <c r="SWD589" s="285"/>
      <c r="SWE589" s="285"/>
      <c r="SWF589" s="285"/>
      <c r="SWG589" s="285"/>
      <c r="SWH589" s="285"/>
      <c r="SWI589" s="285"/>
      <c r="SWJ589" s="285"/>
      <c r="SWK589" s="285"/>
      <c r="SWL589" s="285"/>
      <c r="SWM589" s="285"/>
      <c r="SWN589" s="285"/>
      <c r="SWO589" s="285"/>
      <c r="SWP589" s="285"/>
      <c r="SWQ589" s="285"/>
      <c r="SWR589" s="285"/>
      <c r="SWS589" s="285"/>
      <c r="SWT589" s="285"/>
      <c r="SWU589" s="285"/>
      <c r="SWV589" s="285"/>
      <c r="SWW589" s="285"/>
      <c r="SWX589" s="285"/>
      <c r="SWY589" s="285"/>
      <c r="SWZ589" s="285"/>
      <c r="SXA589" s="285"/>
      <c r="SXB589" s="285"/>
      <c r="SXC589" s="285"/>
      <c r="SXD589" s="285"/>
      <c r="SXE589" s="285"/>
      <c r="SXF589" s="285"/>
      <c r="SXG589" s="285"/>
      <c r="SXH589" s="285"/>
      <c r="SXI589" s="285"/>
      <c r="SXJ589" s="285"/>
      <c r="SXK589" s="285"/>
      <c r="SXL589" s="285"/>
      <c r="SXM589" s="285"/>
      <c r="SXN589" s="285"/>
      <c r="SXO589" s="285"/>
      <c r="SXP589" s="285"/>
      <c r="SXQ589" s="285"/>
      <c r="SXR589" s="285"/>
      <c r="SXS589" s="285"/>
      <c r="SXT589" s="285"/>
      <c r="SXU589" s="285"/>
      <c r="SXV589" s="285"/>
      <c r="SXW589" s="285"/>
      <c r="SXX589" s="285"/>
      <c r="SXY589" s="285"/>
      <c r="SXZ589" s="285"/>
      <c r="SYA589" s="285"/>
      <c r="SYB589" s="285"/>
      <c r="SYC589" s="285"/>
      <c r="SYD589" s="285"/>
      <c r="SYE589" s="285"/>
      <c r="SYF589" s="285"/>
      <c r="SYG589" s="285"/>
      <c r="SYH589" s="285"/>
      <c r="SYI589" s="285"/>
      <c r="SYJ589" s="285"/>
      <c r="SYK589" s="285"/>
      <c r="SYL589" s="285"/>
      <c r="SYM589" s="285"/>
      <c r="SYN589" s="285"/>
      <c r="SYO589" s="285"/>
      <c r="SYP589" s="285"/>
      <c r="SYQ589" s="285"/>
      <c r="SYR589" s="285"/>
      <c r="SYS589" s="285"/>
      <c r="SYT589" s="285"/>
      <c r="SYU589" s="285"/>
      <c r="SYV589" s="285"/>
      <c r="SYW589" s="285"/>
      <c r="SYX589" s="285"/>
      <c r="SYY589" s="285"/>
      <c r="SYZ589" s="285"/>
      <c r="SZA589" s="285"/>
      <c r="SZB589" s="285"/>
      <c r="SZC589" s="285"/>
      <c r="SZD589" s="285"/>
      <c r="SZE589" s="285"/>
      <c r="SZF589" s="285"/>
      <c r="SZG589" s="285"/>
      <c r="SZH589" s="285"/>
      <c r="SZI589" s="285"/>
      <c r="SZJ589" s="285"/>
      <c r="SZK589" s="285"/>
      <c r="SZL589" s="285"/>
      <c r="SZM589" s="285"/>
      <c r="SZN589" s="285"/>
      <c r="SZO589" s="285"/>
      <c r="SZP589" s="285"/>
      <c r="SZQ589" s="285"/>
      <c r="SZR589" s="285"/>
      <c r="SZS589" s="285"/>
      <c r="SZT589" s="285"/>
      <c r="SZU589" s="285"/>
      <c r="SZV589" s="285"/>
      <c r="SZW589" s="285"/>
      <c r="SZX589" s="285"/>
      <c r="SZY589" s="285"/>
      <c r="SZZ589" s="285"/>
      <c r="TAA589" s="285"/>
      <c r="TAB589" s="285"/>
      <c r="TAC589" s="285"/>
      <c r="TAD589" s="285"/>
      <c r="TAE589" s="285"/>
      <c r="TAF589" s="285"/>
      <c r="TAG589" s="285"/>
      <c r="TAH589" s="285"/>
      <c r="TAI589" s="285"/>
      <c r="TAJ589" s="285"/>
      <c r="TAK589" s="285"/>
      <c r="TAL589" s="285"/>
      <c r="TAM589" s="285"/>
      <c r="TAN589" s="285"/>
      <c r="TAO589" s="285"/>
      <c r="TAP589" s="285"/>
      <c r="TAQ589" s="285"/>
      <c r="TAR589" s="285"/>
      <c r="TAS589" s="285"/>
      <c r="TAT589" s="285"/>
      <c r="TAU589" s="285"/>
      <c r="TAV589" s="285"/>
      <c r="TAW589" s="285"/>
      <c r="TAX589" s="285"/>
      <c r="TAY589" s="285"/>
      <c r="TAZ589" s="285"/>
      <c r="TBA589" s="285"/>
      <c r="TBB589" s="285"/>
      <c r="TBC589" s="285"/>
      <c r="TBD589" s="285"/>
      <c r="TBE589" s="285"/>
      <c r="TBF589" s="285"/>
      <c r="TBG589" s="285"/>
      <c r="TBH589" s="285"/>
      <c r="TBI589" s="285"/>
      <c r="TBJ589" s="285"/>
      <c r="TBK589" s="285"/>
      <c r="TBL589" s="285"/>
      <c r="TBM589" s="285"/>
      <c r="TBN589" s="285"/>
      <c r="TBO589" s="285"/>
      <c r="TBP589" s="285"/>
      <c r="TBQ589" s="285"/>
      <c r="TBR589" s="285"/>
      <c r="TBS589" s="285"/>
      <c r="TBT589" s="285"/>
      <c r="TBU589" s="285"/>
      <c r="TBV589" s="285"/>
      <c r="TBW589" s="285"/>
      <c r="TBX589" s="285"/>
      <c r="TBY589" s="285"/>
      <c r="TBZ589" s="285"/>
      <c r="TCA589" s="285"/>
      <c r="TCB589" s="285"/>
      <c r="TCC589" s="285"/>
      <c r="TCD589" s="285"/>
      <c r="TCE589" s="285"/>
      <c r="TCF589" s="285"/>
      <c r="TCG589" s="285"/>
      <c r="TCH589" s="285"/>
      <c r="TCI589" s="285"/>
      <c r="TCJ589" s="285"/>
      <c r="TCK589" s="285"/>
      <c r="TCL589" s="285"/>
      <c r="TCM589" s="285"/>
      <c r="TCN589" s="285"/>
      <c r="TCO589" s="285"/>
      <c r="TCP589" s="285"/>
      <c r="TCQ589" s="285"/>
      <c r="TCR589" s="285"/>
      <c r="TCS589" s="285"/>
      <c r="TCT589" s="285"/>
      <c r="TCU589" s="285"/>
      <c r="TCV589" s="285"/>
      <c r="TCW589" s="285"/>
      <c r="TCX589" s="285"/>
      <c r="TCY589" s="285"/>
      <c r="TCZ589" s="285"/>
      <c r="TDA589" s="285"/>
      <c r="TDB589" s="285"/>
      <c r="TDC589" s="285"/>
      <c r="TDD589" s="285"/>
      <c r="TDE589" s="285"/>
      <c r="TDF589" s="285"/>
      <c r="TDG589" s="285"/>
      <c r="TDH589" s="285"/>
      <c r="TDI589" s="285"/>
      <c r="TDJ589" s="285"/>
      <c r="TDK589" s="285"/>
      <c r="TDL589" s="285"/>
      <c r="TDM589" s="285"/>
      <c r="TDN589" s="285"/>
      <c r="TDO589" s="285"/>
      <c r="TDP589" s="285"/>
      <c r="TDQ589" s="285"/>
      <c r="TDR589" s="285"/>
      <c r="TDS589" s="285"/>
      <c r="TDT589" s="285"/>
      <c r="TDU589" s="285"/>
      <c r="TDV589" s="285"/>
      <c r="TDW589" s="285"/>
      <c r="TDX589" s="285"/>
      <c r="TDY589" s="285"/>
      <c r="TDZ589" s="285"/>
      <c r="TEA589" s="285"/>
      <c r="TEB589" s="285"/>
      <c r="TEC589" s="285"/>
      <c r="TED589" s="285"/>
      <c r="TEE589" s="285"/>
      <c r="TEF589" s="285"/>
      <c r="TEG589" s="285"/>
      <c r="TEH589" s="285"/>
      <c r="TEI589" s="285"/>
      <c r="TEJ589" s="285"/>
      <c r="TEK589" s="285"/>
      <c r="TEL589" s="285"/>
      <c r="TEM589" s="285"/>
      <c r="TEN589" s="285"/>
      <c r="TEO589" s="285"/>
      <c r="TEP589" s="285"/>
      <c r="TEQ589" s="285"/>
      <c r="TER589" s="285"/>
      <c r="TES589" s="285"/>
      <c r="TET589" s="285"/>
      <c r="TEU589" s="285"/>
      <c r="TEV589" s="285"/>
      <c r="TEW589" s="285"/>
      <c r="TEX589" s="285"/>
      <c r="TEY589" s="285"/>
      <c r="TEZ589" s="285"/>
      <c r="TFA589" s="285"/>
      <c r="TFB589" s="285"/>
      <c r="TFC589" s="285"/>
      <c r="TFD589" s="285"/>
      <c r="TFE589" s="285"/>
      <c r="TFF589" s="285"/>
      <c r="TFG589" s="285"/>
      <c r="TFH589" s="285"/>
      <c r="TFI589" s="285"/>
      <c r="TFJ589" s="285"/>
      <c r="TFK589" s="285"/>
      <c r="TFL589" s="285"/>
      <c r="TFM589" s="285"/>
      <c r="TFN589" s="285"/>
      <c r="TFO589" s="285"/>
      <c r="TFP589" s="285"/>
      <c r="TFQ589" s="285"/>
      <c r="TFR589" s="285"/>
      <c r="TFS589" s="285"/>
      <c r="TFT589" s="285"/>
      <c r="TFU589" s="285"/>
      <c r="TFV589" s="285"/>
      <c r="TFW589" s="285"/>
      <c r="TFX589" s="285"/>
      <c r="TFY589" s="285"/>
      <c r="TFZ589" s="285"/>
      <c r="TGA589" s="285"/>
      <c r="TGB589" s="285"/>
      <c r="TGC589" s="285"/>
      <c r="TGD589" s="285"/>
      <c r="TGE589" s="285"/>
      <c r="TGF589" s="285"/>
      <c r="TGG589" s="285"/>
      <c r="TGH589" s="285"/>
      <c r="TGI589" s="285"/>
      <c r="TGJ589" s="285"/>
      <c r="TGK589" s="285"/>
      <c r="TGL589" s="285"/>
      <c r="TGM589" s="285"/>
      <c r="TGN589" s="285"/>
      <c r="TGO589" s="285"/>
      <c r="TGP589" s="285"/>
      <c r="TGQ589" s="285"/>
      <c r="TGR589" s="285"/>
      <c r="TGS589" s="285"/>
      <c r="TGT589" s="285"/>
      <c r="TGU589" s="285"/>
      <c r="TGV589" s="285"/>
      <c r="TGW589" s="285"/>
      <c r="TGX589" s="285"/>
      <c r="TGY589" s="285"/>
      <c r="TGZ589" s="285"/>
      <c r="THA589" s="285"/>
      <c r="THB589" s="285"/>
      <c r="THC589" s="285"/>
      <c r="THD589" s="285"/>
      <c r="THE589" s="285"/>
      <c r="THF589" s="285"/>
      <c r="THG589" s="285"/>
      <c r="THH589" s="285"/>
      <c r="THI589" s="285"/>
      <c r="THJ589" s="285"/>
      <c r="THK589" s="285"/>
      <c r="THL589" s="285"/>
      <c r="THM589" s="285"/>
      <c r="THN589" s="285"/>
      <c r="THO589" s="285"/>
      <c r="THP589" s="285"/>
      <c r="THQ589" s="285"/>
      <c r="THR589" s="285"/>
      <c r="THS589" s="285"/>
      <c r="THT589" s="285"/>
      <c r="THU589" s="285"/>
      <c r="THV589" s="285"/>
      <c r="THW589" s="285"/>
      <c r="THX589" s="285"/>
      <c r="THY589" s="285"/>
      <c r="THZ589" s="285"/>
      <c r="TIA589" s="285"/>
      <c r="TIB589" s="285"/>
      <c r="TIC589" s="285"/>
      <c r="TID589" s="285"/>
      <c r="TIE589" s="285"/>
      <c r="TIF589" s="285"/>
      <c r="TIG589" s="285"/>
      <c r="TIH589" s="285"/>
      <c r="TII589" s="285"/>
      <c r="TIJ589" s="285"/>
      <c r="TIK589" s="285"/>
      <c r="TIL589" s="285"/>
      <c r="TIM589" s="285"/>
      <c r="TIN589" s="285"/>
      <c r="TIO589" s="285"/>
      <c r="TIP589" s="285"/>
      <c r="TIQ589" s="285"/>
      <c r="TIR589" s="285"/>
      <c r="TIS589" s="285"/>
      <c r="TIT589" s="285"/>
      <c r="TIU589" s="285"/>
      <c r="TIV589" s="285"/>
      <c r="TIW589" s="285"/>
      <c r="TIX589" s="285"/>
      <c r="TIY589" s="285"/>
      <c r="TIZ589" s="285"/>
      <c r="TJA589" s="285"/>
      <c r="TJB589" s="285"/>
      <c r="TJC589" s="285"/>
      <c r="TJD589" s="285"/>
      <c r="TJE589" s="285"/>
      <c r="TJF589" s="285"/>
      <c r="TJG589" s="285"/>
      <c r="TJH589" s="285"/>
      <c r="TJI589" s="285"/>
      <c r="TJJ589" s="285"/>
      <c r="TJK589" s="285"/>
      <c r="TJL589" s="285"/>
      <c r="TJM589" s="285"/>
      <c r="TJN589" s="285"/>
      <c r="TJO589" s="285"/>
      <c r="TJP589" s="285"/>
      <c r="TJQ589" s="285"/>
      <c r="TJR589" s="285"/>
      <c r="TJS589" s="285"/>
      <c r="TJT589" s="285"/>
      <c r="TJU589" s="285"/>
      <c r="TJV589" s="285"/>
      <c r="TJW589" s="285"/>
      <c r="TJX589" s="285"/>
      <c r="TJY589" s="285"/>
      <c r="TJZ589" s="285"/>
      <c r="TKA589" s="285"/>
      <c r="TKB589" s="285"/>
      <c r="TKC589" s="285"/>
      <c r="TKD589" s="285"/>
      <c r="TKE589" s="285"/>
      <c r="TKF589" s="285"/>
      <c r="TKG589" s="285"/>
      <c r="TKH589" s="285"/>
      <c r="TKI589" s="285"/>
      <c r="TKJ589" s="285"/>
      <c r="TKK589" s="285"/>
      <c r="TKL589" s="285"/>
      <c r="TKM589" s="285"/>
      <c r="TKN589" s="285"/>
      <c r="TKO589" s="285"/>
      <c r="TKP589" s="285"/>
      <c r="TKQ589" s="285"/>
      <c r="TKR589" s="285"/>
      <c r="TKS589" s="285"/>
      <c r="TKT589" s="285"/>
      <c r="TKU589" s="285"/>
      <c r="TKV589" s="285"/>
      <c r="TKW589" s="285"/>
      <c r="TKX589" s="285"/>
      <c r="TKY589" s="285"/>
      <c r="TKZ589" s="285"/>
      <c r="TLA589" s="285"/>
      <c r="TLB589" s="285"/>
      <c r="TLC589" s="285"/>
      <c r="TLD589" s="285"/>
      <c r="TLE589" s="285"/>
      <c r="TLF589" s="285"/>
      <c r="TLG589" s="285"/>
      <c r="TLH589" s="285"/>
      <c r="TLI589" s="285"/>
      <c r="TLJ589" s="285"/>
      <c r="TLK589" s="285"/>
      <c r="TLL589" s="285"/>
      <c r="TLM589" s="285"/>
      <c r="TLN589" s="285"/>
      <c r="TLO589" s="285"/>
      <c r="TLP589" s="285"/>
      <c r="TLQ589" s="285"/>
      <c r="TLR589" s="285"/>
      <c r="TLS589" s="285"/>
      <c r="TLT589" s="285"/>
      <c r="TLU589" s="285"/>
      <c r="TLV589" s="285"/>
      <c r="TLW589" s="285"/>
      <c r="TLX589" s="285"/>
      <c r="TLY589" s="285"/>
      <c r="TLZ589" s="285"/>
      <c r="TMA589" s="285"/>
      <c r="TMB589" s="285"/>
      <c r="TMC589" s="285"/>
      <c r="TMD589" s="285"/>
      <c r="TME589" s="285"/>
      <c r="TMF589" s="285"/>
      <c r="TMG589" s="285"/>
      <c r="TMH589" s="285"/>
      <c r="TMI589" s="285"/>
      <c r="TMJ589" s="285"/>
      <c r="TMK589" s="285"/>
      <c r="TML589" s="285"/>
      <c r="TMM589" s="285"/>
      <c r="TMN589" s="285"/>
      <c r="TMO589" s="285"/>
      <c r="TMP589" s="285"/>
      <c r="TMQ589" s="285"/>
      <c r="TMR589" s="285"/>
      <c r="TMS589" s="285"/>
      <c r="TMT589" s="285"/>
      <c r="TMU589" s="285"/>
      <c r="TMV589" s="285"/>
      <c r="TMW589" s="285"/>
      <c r="TMX589" s="285"/>
      <c r="TMY589" s="285"/>
      <c r="TMZ589" s="285"/>
      <c r="TNA589" s="285"/>
      <c r="TNB589" s="285"/>
      <c r="TNC589" s="285"/>
      <c r="TND589" s="285"/>
      <c r="TNE589" s="285"/>
      <c r="TNF589" s="285"/>
      <c r="TNG589" s="285"/>
      <c r="TNH589" s="285"/>
      <c r="TNI589" s="285"/>
      <c r="TNJ589" s="285"/>
      <c r="TNK589" s="285"/>
      <c r="TNL589" s="285"/>
      <c r="TNM589" s="285"/>
      <c r="TNN589" s="285"/>
      <c r="TNO589" s="285"/>
      <c r="TNP589" s="285"/>
      <c r="TNQ589" s="285"/>
      <c r="TNR589" s="285"/>
      <c r="TNS589" s="285"/>
      <c r="TNT589" s="285"/>
      <c r="TNU589" s="285"/>
      <c r="TNV589" s="285"/>
      <c r="TNW589" s="285"/>
      <c r="TNX589" s="285"/>
      <c r="TNY589" s="285"/>
      <c r="TNZ589" s="285"/>
      <c r="TOA589" s="285"/>
      <c r="TOB589" s="285"/>
      <c r="TOC589" s="285"/>
      <c r="TOD589" s="285"/>
      <c r="TOE589" s="285"/>
      <c r="TOF589" s="285"/>
      <c r="TOG589" s="285"/>
      <c r="TOH589" s="285"/>
      <c r="TOI589" s="285"/>
      <c r="TOJ589" s="285"/>
      <c r="TOK589" s="285"/>
      <c r="TOL589" s="285"/>
      <c r="TOM589" s="285"/>
      <c r="TON589" s="285"/>
      <c r="TOO589" s="285"/>
      <c r="TOP589" s="285"/>
      <c r="TOQ589" s="285"/>
      <c r="TOR589" s="285"/>
      <c r="TOS589" s="285"/>
      <c r="TOT589" s="285"/>
      <c r="TOU589" s="285"/>
      <c r="TOV589" s="285"/>
      <c r="TOW589" s="285"/>
      <c r="TOX589" s="285"/>
      <c r="TOY589" s="285"/>
      <c r="TOZ589" s="285"/>
      <c r="TPA589" s="285"/>
      <c r="TPB589" s="285"/>
      <c r="TPC589" s="285"/>
      <c r="TPD589" s="285"/>
      <c r="TPE589" s="285"/>
      <c r="TPF589" s="285"/>
      <c r="TPG589" s="285"/>
      <c r="TPH589" s="285"/>
      <c r="TPI589" s="285"/>
      <c r="TPJ589" s="285"/>
      <c r="TPK589" s="285"/>
      <c r="TPL589" s="285"/>
      <c r="TPM589" s="285"/>
      <c r="TPN589" s="285"/>
      <c r="TPO589" s="285"/>
      <c r="TPP589" s="285"/>
      <c r="TPQ589" s="285"/>
      <c r="TPR589" s="285"/>
      <c r="TPS589" s="285"/>
      <c r="TPT589" s="285"/>
      <c r="TPU589" s="285"/>
      <c r="TPV589" s="285"/>
      <c r="TPW589" s="285"/>
      <c r="TPX589" s="285"/>
      <c r="TPY589" s="285"/>
      <c r="TPZ589" s="285"/>
      <c r="TQA589" s="285"/>
      <c r="TQB589" s="285"/>
      <c r="TQC589" s="285"/>
      <c r="TQD589" s="285"/>
      <c r="TQE589" s="285"/>
      <c r="TQF589" s="285"/>
      <c r="TQG589" s="285"/>
      <c r="TQH589" s="285"/>
      <c r="TQI589" s="285"/>
      <c r="TQJ589" s="285"/>
      <c r="TQK589" s="285"/>
      <c r="TQL589" s="285"/>
      <c r="TQM589" s="285"/>
      <c r="TQN589" s="285"/>
      <c r="TQO589" s="285"/>
      <c r="TQP589" s="285"/>
      <c r="TQQ589" s="285"/>
      <c r="TQR589" s="285"/>
      <c r="TQS589" s="285"/>
      <c r="TQT589" s="285"/>
      <c r="TQU589" s="285"/>
      <c r="TQV589" s="285"/>
      <c r="TQW589" s="285"/>
      <c r="TQX589" s="285"/>
      <c r="TQY589" s="285"/>
      <c r="TQZ589" s="285"/>
      <c r="TRA589" s="285"/>
      <c r="TRB589" s="285"/>
      <c r="TRC589" s="285"/>
      <c r="TRD589" s="285"/>
      <c r="TRE589" s="285"/>
      <c r="TRF589" s="285"/>
      <c r="TRG589" s="285"/>
      <c r="TRH589" s="285"/>
      <c r="TRI589" s="285"/>
      <c r="TRJ589" s="285"/>
      <c r="TRK589" s="285"/>
      <c r="TRL589" s="285"/>
      <c r="TRM589" s="285"/>
      <c r="TRN589" s="285"/>
      <c r="TRO589" s="285"/>
      <c r="TRP589" s="285"/>
      <c r="TRQ589" s="285"/>
      <c r="TRR589" s="285"/>
      <c r="TRS589" s="285"/>
      <c r="TRT589" s="285"/>
      <c r="TRU589" s="285"/>
      <c r="TRV589" s="285"/>
      <c r="TRW589" s="285"/>
      <c r="TRX589" s="285"/>
      <c r="TRY589" s="285"/>
      <c r="TRZ589" s="285"/>
      <c r="TSA589" s="285"/>
      <c r="TSB589" s="285"/>
      <c r="TSC589" s="285"/>
      <c r="TSD589" s="285"/>
      <c r="TSE589" s="285"/>
      <c r="TSF589" s="285"/>
      <c r="TSG589" s="285"/>
      <c r="TSH589" s="285"/>
      <c r="TSI589" s="285"/>
      <c r="TSJ589" s="285"/>
      <c r="TSK589" s="285"/>
      <c r="TSL589" s="285"/>
      <c r="TSM589" s="285"/>
      <c r="TSN589" s="285"/>
      <c r="TSO589" s="285"/>
      <c r="TSP589" s="285"/>
      <c r="TSQ589" s="285"/>
      <c r="TSR589" s="285"/>
      <c r="TSS589" s="285"/>
      <c r="TST589" s="285"/>
      <c r="TSU589" s="285"/>
      <c r="TSV589" s="285"/>
      <c r="TSW589" s="285"/>
      <c r="TSX589" s="285"/>
      <c r="TSY589" s="285"/>
      <c r="TSZ589" s="285"/>
      <c r="TTA589" s="285"/>
      <c r="TTB589" s="285"/>
      <c r="TTC589" s="285"/>
      <c r="TTD589" s="285"/>
      <c r="TTE589" s="285"/>
      <c r="TTF589" s="285"/>
      <c r="TTG589" s="285"/>
      <c r="TTH589" s="285"/>
      <c r="TTI589" s="285"/>
      <c r="TTJ589" s="285"/>
      <c r="TTK589" s="285"/>
      <c r="TTL589" s="285"/>
      <c r="TTM589" s="285"/>
      <c r="TTN589" s="285"/>
      <c r="TTO589" s="285"/>
      <c r="TTP589" s="285"/>
      <c r="TTQ589" s="285"/>
      <c r="TTR589" s="285"/>
      <c r="TTS589" s="285"/>
      <c r="TTT589" s="285"/>
      <c r="TTU589" s="285"/>
      <c r="TTV589" s="285"/>
      <c r="TTW589" s="285"/>
      <c r="TTX589" s="285"/>
      <c r="TTY589" s="285"/>
      <c r="TTZ589" s="285"/>
      <c r="TUA589" s="285"/>
      <c r="TUB589" s="285"/>
      <c r="TUC589" s="285"/>
      <c r="TUD589" s="285"/>
      <c r="TUE589" s="285"/>
      <c r="TUF589" s="285"/>
      <c r="TUG589" s="285"/>
      <c r="TUH589" s="285"/>
      <c r="TUI589" s="285"/>
      <c r="TUJ589" s="285"/>
      <c r="TUK589" s="285"/>
      <c r="TUL589" s="285"/>
      <c r="TUM589" s="285"/>
      <c r="TUN589" s="285"/>
      <c r="TUO589" s="285"/>
      <c r="TUP589" s="285"/>
      <c r="TUQ589" s="285"/>
      <c r="TUR589" s="285"/>
      <c r="TUS589" s="285"/>
      <c r="TUT589" s="285"/>
      <c r="TUU589" s="285"/>
      <c r="TUV589" s="285"/>
      <c r="TUW589" s="285"/>
      <c r="TUX589" s="285"/>
      <c r="TUY589" s="285"/>
      <c r="TUZ589" s="285"/>
      <c r="TVA589" s="285"/>
      <c r="TVB589" s="285"/>
      <c r="TVC589" s="285"/>
      <c r="TVD589" s="285"/>
      <c r="TVE589" s="285"/>
      <c r="TVF589" s="285"/>
      <c r="TVG589" s="285"/>
      <c r="TVH589" s="285"/>
      <c r="TVI589" s="285"/>
      <c r="TVJ589" s="285"/>
      <c r="TVK589" s="285"/>
      <c r="TVL589" s="285"/>
      <c r="TVM589" s="285"/>
      <c r="TVN589" s="285"/>
      <c r="TVO589" s="285"/>
      <c r="TVP589" s="285"/>
      <c r="TVQ589" s="285"/>
      <c r="TVR589" s="285"/>
      <c r="TVS589" s="285"/>
      <c r="TVT589" s="285"/>
      <c r="TVU589" s="285"/>
      <c r="TVV589" s="285"/>
      <c r="TVW589" s="285"/>
      <c r="TVX589" s="285"/>
      <c r="TVY589" s="285"/>
      <c r="TVZ589" s="285"/>
      <c r="TWA589" s="285"/>
      <c r="TWB589" s="285"/>
      <c r="TWC589" s="285"/>
      <c r="TWD589" s="285"/>
      <c r="TWE589" s="285"/>
      <c r="TWF589" s="285"/>
      <c r="TWG589" s="285"/>
      <c r="TWH589" s="285"/>
      <c r="TWI589" s="285"/>
      <c r="TWJ589" s="285"/>
      <c r="TWK589" s="285"/>
      <c r="TWL589" s="285"/>
      <c r="TWM589" s="285"/>
      <c r="TWN589" s="285"/>
      <c r="TWO589" s="285"/>
      <c r="TWP589" s="285"/>
      <c r="TWQ589" s="285"/>
      <c r="TWR589" s="285"/>
      <c r="TWS589" s="285"/>
      <c r="TWT589" s="285"/>
      <c r="TWU589" s="285"/>
      <c r="TWV589" s="285"/>
      <c r="TWW589" s="285"/>
      <c r="TWX589" s="285"/>
      <c r="TWY589" s="285"/>
      <c r="TWZ589" s="285"/>
      <c r="TXA589" s="285"/>
      <c r="TXB589" s="285"/>
      <c r="TXC589" s="285"/>
      <c r="TXD589" s="285"/>
      <c r="TXE589" s="285"/>
      <c r="TXF589" s="285"/>
      <c r="TXG589" s="285"/>
      <c r="TXH589" s="285"/>
      <c r="TXI589" s="285"/>
      <c r="TXJ589" s="285"/>
      <c r="TXK589" s="285"/>
      <c r="TXL589" s="285"/>
      <c r="TXM589" s="285"/>
      <c r="TXN589" s="285"/>
      <c r="TXO589" s="285"/>
      <c r="TXP589" s="285"/>
      <c r="TXQ589" s="285"/>
      <c r="TXR589" s="285"/>
      <c r="TXS589" s="285"/>
      <c r="TXT589" s="285"/>
      <c r="TXU589" s="285"/>
      <c r="TXV589" s="285"/>
      <c r="TXW589" s="285"/>
      <c r="TXX589" s="285"/>
      <c r="TXY589" s="285"/>
      <c r="TXZ589" s="285"/>
      <c r="TYA589" s="285"/>
      <c r="TYB589" s="285"/>
      <c r="TYC589" s="285"/>
      <c r="TYD589" s="285"/>
      <c r="TYE589" s="285"/>
      <c r="TYF589" s="285"/>
      <c r="TYG589" s="285"/>
      <c r="TYH589" s="285"/>
      <c r="TYI589" s="285"/>
      <c r="TYJ589" s="285"/>
      <c r="TYK589" s="285"/>
      <c r="TYL589" s="285"/>
      <c r="TYM589" s="285"/>
      <c r="TYN589" s="285"/>
      <c r="TYO589" s="285"/>
      <c r="TYP589" s="285"/>
      <c r="TYQ589" s="285"/>
      <c r="TYR589" s="285"/>
      <c r="TYS589" s="285"/>
      <c r="TYT589" s="285"/>
      <c r="TYU589" s="285"/>
      <c r="TYV589" s="285"/>
      <c r="TYW589" s="285"/>
      <c r="TYX589" s="285"/>
      <c r="TYY589" s="285"/>
      <c r="TYZ589" s="285"/>
      <c r="TZA589" s="285"/>
      <c r="TZB589" s="285"/>
      <c r="TZC589" s="285"/>
      <c r="TZD589" s="285"/>
      <c r="TZE589" s="285"/>
      <c r="TZF589" s="285"/>
      <c r="TZG589" s="285"/>
      <c r="TZH589" s="285"/>
      <c r="TZI589" s="285"/>
      <c r="TZJ589" s="285"/>
      <c r="TZK589" s="285"/>
      <c r="TZL589" s="285"/>
      <c r="TZM589" s="285"/>
      <c r="TZN589" s="285"/>
      <c r="TZO589" s="285"/>
      <c r="TZP589" s="285"/>
      <c r="TZQ589" s="285"/>
      <c r="TZR589" s="285"/>
      <c r="TZS589" s="285"/>
      <c r="TZT589" s="285"/>
      <c r="TZU589" s="285"/>
      <c r="TZV589" s="285"/>
      <c r="TZW589" s="285"/>
      <c r="TZX589" s="285"/>
      <c r="TZY589" s="285"/>
      <c r="TZZ589" s="285"/>
      <c r="UAA589" s="285"/>
      <c r="UAB589" s="285"/>
      <c r="UAC589" s="285"/>
      <c r="UAD589" s="285"/>
      <c r="UAE589" s="285"/>
      <c r="UAF589" s="285"/>
      <c r="UAG589" s="285"/>
      <c r="UAH589" s="285"/>
      <c r="UAI589" s="285"/>
      <c r="UAJ589" s="285"/>
      <c r="UAK589" s="285"/>
      <c r="UAL589" s="285"/>
      <c r="UAM589" s="285"/>
      <c r="UAN589" s="285"/>
      <c r="UAO589" s="285"/>
      <c r="UAP589" s="285"/>
      <c r="UAQ589" s="285"/>
      <c r="UAR589" s="285"/>
      <c r="UAS589" s="285"/>
      <c r="UAT589" s="285"/>
      <c r="UAU589" s="285"/>
      <c r="UAV589" s="285"/>
      <c r="UAW589" s="285"/>
      <c r="UAX589" s="285"/>
      <c r="UAY589" s="285"/>
      <c r="UAZ589" s="285"/>
      <c r="UBA589" s="285"/>
      <c r="UBB589" s="285"/>
      <c r="UBC589" s="285"/>
      <c r="UBD589" s="285"/>
      <c r="UBE589" s="285"/>
      <c r="UBF589" s="285"/>
      <c r="UBG589" s="285"/>
      <c r="UBH589" s="285"/>
      <c r="UBI589" s="285"/>
      <c r="UBJ589" s="285"/>
      <c r="UBK589" s="285"/>
      <c r="UBL589" s="285"/>
      <c r="UBM589" s="285"/>
      <c r="UBN589" s="285"/>
      <c r="UBO589" s="285"/>
      <c r="UBP589" s="285"/>
      <c r="UBQ589" s="285"/>
      <c r="UBR589" s="285"/>
      <c r="UBS589" s="285"/>
      <c r="UBT589" s="285"/>
      <c r="UBU589" s="285"/>
      <c r="UBV589" s="285"/>
      <c r="UBW589" s="285"/>
      <c r="UBX589" s="285"/>
      <c r="UBY589" s="285"/>
      <c r="UBZ589" s="285"/>
      <c r="UCA589" s="285"/>
      <c r="UCB589" s="285"/>
      <c r="UCC589" s="285"/>
      <c r="UCD589" s="285"/>
      <c r="UCE589" s="285"/>
      <c r="UCF589" s="285"/>
      <c r="UCG589" s="285"/>
      <c r="UCH589" s="285"/>
      <c r="UCI589" s="285"/>
      <c r="UCJ589" s="285"/>
      <c r="UCK589" s="285"/>
      <c r="UCL589" s="285"/>
      <c r="UCM589" s="285"/>
      <c r="UCN589" s="285"/>
      <c r="UCO589" s="285"/>
      <c r="UCP589" s="285"/>
      <c r="UCQ589" s="285"/>
      <c r="UCR589" s="285"/>
      <c r="UCS589" s="285"/>
      <c r="UCT589" s="285"/>
      <c r="UCU589" s="285"/>
      <c r="UCV589" s="285"/>
      <c r="UCW589" s="285"/>
      <c r="UCX589" s="285"/>
      <c r="UCY589" s="285"/>
      <c r="UCZ589" s="285"/>
      <c r="UDA589" s="285"/>
      <c r="UDB589" s="285"/>
      <c r="UDC589" s="285"/>
      <c r="UDD589" s="285"/>
      <c r="UDE589" s="285"/>
      <c r="UDF589" s="285"/>
      <c r="UDG589" s="285"/>
      <c r="UDH589" s="285"/>
      <c r="UDI589" s="285"/>
      <c r="UDJ589" s="285"/>
      <c r="UDK589" s="285"/>
      <c r="UDL589" s="285"/>
      <c r="UDM589" s="285"/>
      <c r="UDN589" s="285"/>
      <c r="UDO589" s="285"/>
      <c r="UDP589" s="285"/>
      <c r="UDQ589" s="285"/>
      <c r="UDR589" s="285"/>
      <c r="UDS589" s="285"/>
      <c r="UDT589" s="285"/>
      <c r="UDU589" s="285"/>
      <c r="UDV589" s="285"/>
      <c r="UDW589" s="285"/>
      <c r="UDX589" s="285"/>
      <c r="UDY589" s="285"/>
      <c r="UDZ589" s="285"/>
      <c r="UEA589" s="285"/>
      <c r="UEB589" s="285"/>
      <c r="UEC589" s="285"/>
      <c r="UED589" s="285"/>
      <c r="UEE589" s="285"/>
      <c r="UEF589" s="285"/>
      <c r="UEG589" s="285"/>
      <c r="UEH589" s="285"/>
      <c r="UEI589" s="285"/>
      <c r="UEJ589" s="285"/>
      <c r="UEK589" s="285"/>
      <c r="UEL589" s="285"/>
      <c r="UEM589" s="285"/>
      <c r="UEN589" s="285"/>
      <c r="UEO589" s="285"/>
      <c r="UEP589" s="285"/>
      <c r="UEQ589" s="285"/>
      <c r="UER589" s="285"/>
      <c r="UES589" s="285"/>
      <c r="UET589" s="285"/>
      <c r="UEU589" s="285"/>
      <c r="UEV589" s="285"/>
      <c r="UEW589" s="285"/>
      <c r="UEX589" s="285"/>
      <c r="UEY589" s="285"/>
      <c r="UEZ589" s="285"/>
      <c r="UFA589" s="285"/>
      <c r="UFB589" s="285"/>
      <c r="UFC589" s="285"/>
      <c r="UFD589" s="285"/>
      <c r="UFE589" s="285"/>
      <c r="UFF589" s="285"/>
      <c r="UFG589" s="285"/>
      <c r="UFH589" s="285"/>
      <c r="UFI589" s="285"/>
      <c r="UFJ589" s="285"/>
      <c r="UFK589" s="285"/>
      <c r="UFL589" s="285"/>
      <c r="UFM589" s="285"/>
      <c r="UFN589" s="285"/>
      <c r="UFO589" s="285"/>
      <c r="UFP589" s="285"/>
      <c r="UFQ589" s="285"/>
      <c r="UFR589" s="285"/>
      <c r="UFS589" s="285"/>
      <c r="UFT589" s="285"/>
      <c r="UFU589" s="285"/>
      <c r="UFV589" s="285"/>
      <c r="UFW589" s="285"/>
      <c r="UFX589" s="285"/>
      <c r="UFY589" s="285"/>
      <c r="UFZ589" s="285"/>
      <c r="UGA589" s="285"/>
      <c r="UGB589" s="285"/>
      <c r="UGC589" s="285"/>
      <c r="UGD589" s="285"/>
      <c r="UGE589" s="285"/>
      <c r="UGF589" s="285"/>
      <c r="UGG589" s="285"/>
      <c r="UGH589" s="285"/>
      <c r="UGI589" s="285"/>
      <c r="UGJ589" s="285"/>
      <c r="UGK589" s="285"/>
      <c r="UGL589" s="285"/>
      <c r="UGM589" s="285"/>
      <c r="UGN589" s="285"/>
      <c r="UGO589" s="285"/>
      <c r="UGP589" s="285"/>
      <c r="UGQ589" s="285"/>
      <c r="UGR589" s="285"/>
      <c r="UGS589" s="285"/>
      <c r="UGT589" s="285"/>
      <c r="UGU589" s="285"/>
      <c r="UGV589" s="285"/>
      <c r="UGW589" s="285"/>
      <c r="UGX589" s="285"/>
      <c r="UGY589" s="285"/>
      <c r="UGZ589" s="285"/>
      <c r="UHA589" s="285"/>
      <c r="UHB589" s="285"/>
      <c r="UHC589" s="285"/>
      <c r="UHD589" s="285"/>
      <c r="UHE589" s="285"/>
      <c r="UHF589" s="285"/>
      <c r="UHG589" s="285"/>
      <c r="UHH589" s="285"/>
      <c r="UHI589" s="285"/>
      <c r="UHJ589" s="285"/>
      <c r="UHK589" s="285"/>
      <c r="UHL589" s="285"/>
      <c r="UHM589" s="285"/>
      <c r="UHN589" s="285"/>
      <c r="UHO589" s="285"/>
      <c r="UHP589" s="285"/>
      <c r="UHQ589" s="285"/>
      <c r="UHR589" s="285"/>
      <c r="UHS589" s="285"/>
      <c r="UHT589" s="285"/>
      <c r="UHU589" s="285"/>
      <c r="UHV589" s="285"/>
      <c r="UHW589" s="285"/>
      <c r="UHX589" s="285"/>
      <c r="UHY589" s="285"/>
      <c r="UHZ589" s="285"/>
      <c r="UIA589" s="285"/>
      <c r="UIB589" s="285"/>
      <c r="UIC589" s="285"/>
      <c r="UID589" s="285"/>
      <c r="UIE589" s="285"/>
      <c r="UIF589" s="285"/>
      <c r="UIG589" s="285"/>
      <c r="UIH589" s="285"/>
      <c r="UII589" s="285"/>
      <c r="UIJ589" s="285"/>
      <c r="UIK589" s="285"/>
      <c r="UIL589" s="285"/>
      <c r="UIM589" s="285"/>
      <c r="UIN589" s="285"/>
      <c r="UIO589" s="285"/>
      <c r="UIP589" s="285"/>
      <c r="UIQ589" s="285"/>
      <c r="UIR589" s="285"/>
      <c r="UIS589" s="285"/>
      <c r="UIT589" s="285"/>
      <c r="UIU589" s="285"/>
      <c r="UIV589" s="285"/>
      <c r="UIW589" s="285"/>
      <c r="UIX589" s="285"/>
      <c r="UIY589" s="285"/>
      <c r="UIZ589" s="285"/>
      <c r="UJA589" s="285"/>
      <c r="UJB589" s="285"/>
      <c r="UJC589" s="285"/>
      <c r="UJD589" s="285"/>
      <c r="UJE589" s="285"/>
      <c r="UJF589" s="285"/>
      <c r="UJG589" s="285"/>
      <c r="UJH589" s="285"/>
      <c r="UJI589" s="285"/>
      <c r="UJJ589" s="285"/>
      <c r="UJK589" s="285"/>
      <c r="UJL589" s="285"/>
      <c r="UJM589" s="285"/>
      <c r="UJN589" s="285"/>
      <c r="UJO589" s="285"/>
      <c r="UJP589" s="285"/>
      <c r="UJQ589" s="285"/>
      <c r="UJR589" s="285"/>
      <c r="UJS589" s="285"/>
      <c r="UJT589" s="285"/>
      <c r="UJU589" s="285"/>
      <c r="UJV589" s="285"/>
      <c r="UJW589" s="285"/>
      <c r="UJX589" s="285"/>
      <c r="UJY589" s="285"/>
      <c r="UJZ589" s="285"/>
      <c r="UKA589" s="285"/>
      <c r="UKB589" s="285"/>
      <c r="UKC589" s="285"/>
      <c r="UKD589" s="285"/>
      <c r="UKE589" s="285"/>
      <c r="UKF589" s="285"/>
      <c r="UKG589" s="285"/>
      <c r="UKH589" s="285"/>
      <c r="UKI589" s="285"/>
      <c r="UKJ589" s="285"/>
      <c r="UKK589" s="285"/>
      <c r="UKL589" s="285"/>
      <c r="UKM589" s="285"/>
      <c r="UKN589" s="285"/>
      <c r="UKO589" s="285"/>
      <c r="UKP589" s="285"/>
      <c r="UKQ589" s="285"/>
      <c r="UKR589" s="285"/>
      <c r="UKS589" s="285"/>
      <c r="UKT589" s="285"/>
      <c r="UKU589" s="285"/>
      <c r="UKV589" s="285"/>
      <c r="UKW589" s="285"/>
      <c r="UKX589" s="285"/>
      <c r="UKY589" s="285"/>
      <c r="UKZ589" s="285"/>
      <c r="ULA589" s="285"/>
      <c r="ULB589" s="285"/>
      <c r="ULC589" s="285"/>
      <c r="ULD589" s="285"/>
      <c r="ULE589" s="285"/>
      <c r="ULF589" s="285"/>
      <c r="ULG589" s="285"/>
      <c r="ULH589" s="285"/>
      <c r="ULI589" s="285"/>
      <c r="ULJ589" s="285"/>
      <c r="ULK589" s="285"/>
      <c r="ULL589" s="285"/>
      <c r="ULM589" s="285"/>
      <c r="ULN589" s="285"/>
      <c r="ULO589" s="285"/>
      <c r="ULP589" s="285"/>
      <c r="ULQ589" s="285"/>
      <c r="ULR589" s="285"/>
      <c r="ULS589" s="285"/>
      <c r="ULT589" s="285"/>
      <c r="ULU589" s="285"/>
      <c r="ULV589" s="285"/>
      <c r="ULW589" s="285"/>
      <c r="ULX589" s="285"/>
      <c r="ULY589" s="285"/>
      <c r="ULZ589" s="285"/>
      <c r="UMA589" s="285"/>
      <c r="UMB589" s="285"/>
      <c r="UMC589" s="285"/>
      <c r="UMD589" s="285"/>
      <c r="UME589" s="285"/>
      <c r="UMF589" s="285"/>
      <c r="UMG589" s="285"/>
      <c r="UMH589" s="285"/>
      <c r="UMI589" s="285"/>
      <c r="UMJ589" s="285"/>
      <c r="UMK589" s="285"/>
      <c r="UML589" s="285"/>
      <c r="UMM589" s="285"/>
      <c r="UMN589" s="285"/>
      <c r="UMO589" s="285"/>
      <c r="UMP589" s="285"/>
      <c r="UMQ589" s="285"/>
      <c r="UMR589" s="285"/>
      <c r="UMS589" s="285"/>
      <c r="UMT589" s="285"/>
      <c r="UMU589" s="285"/>
      <c r="UMV589" s="285"/>
      <c r="UMW589" s="285"/>
      <c r="UMX589" s="285"/>
      <c r="UMY589" s="285"/>
      <c r="UMZ589" s="285"/>
      <c r="UNA589" s="285"/>
      <c r="UNB589" s="285"/>
      <c r="UNC589" s="285"/>
      <c r="UND589" s="285"/>
      <c r="UNE589" s="285"/>
      <c r="UNF589" s="285"/>
      <c r="UNG589" s="285"/>
      <c r="UNH589" s="285"/>
      <c r="UNI589" s="285"/>
      <c r="UNJ589" s="285"/>
      <c r="UNK589" s="285"/>
      <c r="UNL589" s="285"/>
      <c r="UNM589" s="285"/>
      <c r="UNN589" s="285"/>
      <c r="UNO589" s="285"/>
      <c r="UNP589" s="285"/>
      <c r="UNQ589" s="285"/>
      <c r="UNR589" s="285"/>
      <c r="UNS589" s="285"/>
      <c r="UNT589" s="285"/>
      <c r="UNU589" s="285"/>
      <c r="UNV589" s="285"/>
      <c r="UNW589" s="285"/>
      <c r="UNX589" s="285"/>
      <c r="UNY589" s="285"/>
      <c r="UNZ589" s="285"/>
      <c r="UOA589" s="285"/>
      <c r="UOB589" s="285"/>
      <c r="UOC589" s="285"/>
      <c r="UOD589" s="285"/>
      <c r="UOE589" s="285"/>
      <c r="UOF589" s="285"/>
      <c r="UOG589" s="285"/>
      <c r="UOH589" s="285"/>
      <c r="UOI589" s="285"/>
      <c r="UOJ589" s="285"/>
      <c r="UOK589" s="285"/>
      <c r="UOL589" s="285"/>
      <c r="UOM589" s="285"/>
      <c r="UON589" s="285"/>
      <c r="UOO589" s="285"/>
      <c r="UOP589" s="285"/>
      <c r="UOQ589" s="285"/>
      <c r="UOR589" s="285"/>
      <c r="UOS589" s="285"/>
      <c r="UOT589" s="285"/>
      <c r="UOU589" s="285"/>
      <c r="UOV589" s="285"/>
      <c r="UOW589" s="285"/>
      <c r="UOX589" s="285"/>
      <c r="UOY589" s="285"/>
      <c r="UOZ589" s="285"/>
      <c r="UPA589" s="285"/>
      <c r="UPB589" s="285"/>
      <c r="UPC589" s="285"/>
      <c r="UPD589" s="285"/>
      <c r="UPE589" s="285"/>
      <c r="UPF589" s="285"/>
      <c r="UPG589" s="285"/>
      <c r="UPH589" s="285"/>
      <c r="UPI589" s="285"/>
      <c r="UPJ589" s="285"/>
      <c r="UPK589" s="285"/>
      <c r="UPL589" s="285"/>
      <c r="UPM589" s="285"/>
      <c r="UPN589" s="285"/>
      <c r="UPO589" s="285"/>
      <c r="UPP589" s="285"/>
      <c r="UPQ589" s="285"/>
      <c r="UPR589" s="285"/>
      <c r="UPS589" s="285"/>
      <c r="UPT589" s="285"/>
      <c r="UPU589" s="285"/>
      <c r="UPV589" s="285"/>
      <c r="UPW589" s="285"/>
      <c r="UPX589" s="285"/>
      <c r="UPY589" s="285"/>
      <c r="UPZ589" s="285"/>
      <c r="UQA589" s="285"/>
      <c r="UQB589" s="285"/>
      <c r="UQC589" s="285"/>
      <c r="UQD589" s="285"/>
      <c r="UQE589" s="285"/>
      <c r="UQF589" s="285"/>
      <c r="UQG589" s="285"/>
      <c r="UQH589" s="285"/>
      <c r="UQI589" s="285"/>
      <c r="UQJ589" s="285"/>
      <c r="UQK589" s="285"/>
      <c r="UQL589" s="285"/>
      <c r="UQM589" s="285"/>
      <c r="UQN589" s="285"/>
      <c r="UQO589" s="285"/>
      <c r="UQP589" s="285"/>
      <c r="UQQ589" s="285"/>
      <c r="UQR589" s="285"/>
      <c r="UQS589" s="285"/>
      <c r="UQT589" s="285"/>
      <c r="UQU589" s="285"/>
      <c r="UQV589" s="285"/>
      <c r="UQW589" s="285"/>
      <c r="UQX589" s="285"/>
      <c r="UQY589" s="285"/>
      <c r="UQZ589" s="285"/>
      <c r="URA589" s="285"/>
      <c r="URB589" s="285"/>
      <c r="URC589" s="285"/>
      <c r="URD589" s="285"/>
      <c r="URE589" s="285"/>
      <c r="URF589" s="285"/>
      <c r="URG589" s="285"/>
      <c r="URH589" s="285"/>
      <c r="URI589" s="285"/>
      <c r="URJ589" s="285"/>
      <c r="URK589" s="285"/>
      <c r="URL589" s="285"/>
      <c r="URM589" s="285"/>
      <c r="URN589" s="285"/>
      <c r="URO589" s="285"/>
      <c r="URP589" s="285"/>
      <c r="URQ589" s="285"/>
      <c r="URR589" s="285"/>
      <c r="URS589" s="285"/>
      <c r="URT589" s="285"/>
      <c r="URU589" s="285"/>
      <c r="URV589" s="285"/>
      <c r="URW589" s="285"/>
      <c r="URX589" s="285"/>
      <c r="URY589" s="285"/>
      <c r="URZ589" s="285"/>
      <c r="USA589" s="285"/>
      <c r="USB589" s="285"/>
      <c r="USC589" s="285"/>
      <c r="USD589" s="285"/>
      <c r="USE589" s="285"/>
      <c r="USF589" s="285"/>
      <c r="USG589" s="285"/>
      <c r="USH589" s="285"/>
      <c r="USI589" s="285"/>
      <c r="USJ589" s="285"/>
      <c r="USK589" s="285"/>
      <c r="USL589" s="285"/>
      <c r="USM589" s="285"/>
      <c r="USN589" s="285"/>
      <c r="USO589" s="285"/>
      <c r="USP589" s="285"/>
      <c r="USQ589" s="285"/>
      <c r="USR589" s="285"/>
      <c r="USS589" s="285"/>
      <c r="UST589" s="285"/>
      <c r="USU589" s="285"/>
      <c r="USV589" s="285"/>
      <c r="USW589" s="285"/>
      <c r="USX589" s="285"/>
      <c r="USY589" s="285"/>
      <c r="USZ589" s="285"/>
      <c r="UTA589" s="285"/>
      <c r="UTB589" s="285"/>
      <c r="UTC589" s="285"/>
      <c r="UTD589" s="285"/>
      <c r="UTE589" s="285"/>
      <c r="UTF589" s="285"/>
      <c r="UTG589" s="285"/>
      <c r="UTH589" s="285"/>
      <c r="UTI589" s="285"/>
      <c r="UTJ589" s="285"/>
      <c r="UTK589" s="285"/>
      <c r="UTL589" s="285"/>
      <c r="UTM589" s="285"/>
      <c r="UTN589" s="285"/>
      <c r="UTO589" s="285"/>
      <c r="UTP589" s="285"/>
      <c r="UTQ589" s="285"/>
      <c r="UTR589" s="285"/>
      <c r="UTS589" s="285"/>
      <c r="UTT589" s="285"/>
      <c r="UTU589" s="285"/>
      <c r="UTV589" s="285"/>
      <c r="UTW589" s="285"/>
      <c r="UTX589" s="285"/>
      <c r="UTY589" s="285"/>
      <c r="UTZ589" s="285"/>
      <c r="UUA589" s="285"/>
      <c r="UUB589" s="285"/>
      <c r="UUC589" s="285"/>
      <c r="UUD589" s="285"/>
      <c r="UUE589" s="285"/>
      <c r="UUF589" s="285"/>
      <c r="UUG589" s="285"/>
      <c r="UUH589" s="285"/>
      <c r="UUI589" s="285"/>
      <c r="UUJ589" s="285"/>
      <c r="UUK589" s="285"/>
      <c r="UUL589" s="285"/>
      <c r="UUM589" s="285"/>
      <c r="UUN589" s="285"/>
      <c r="UUO589" s="285"/>
      <c r="UUP589" s="285"/>
      <c r="UUQ589" s="285"/>
      <c r="UUR589" s="285"/>
      <c r="UUS589" s="285"/>
      <c r="UUT589" s="285"/>
      <c r="UUU589" s="285"/>
      <c r="UUV589" s="285"/>
      <c r="UUW589" s="285"/>
      <c r="UUX589" s="285"/>
      <c r="UUY589" s="285"/>
      <c r="UUZ589" s="285"/>
      <c r="UVA589" s="285"/>
      <c r="UVB589" s="285"/>
      <c r="UVC589" s="285"/>
      <c r="UVD589" s="285"/>
      <c r="UVE589" s="285"/>
      <c r="UVF589" s="285"/>
      <c r="UVG589" s="285"/>
      <c r="UVH589" s="285"/>
      <c r="UVI589" s="285"/>
      <c r="UVJ589" s="285"/>
      <c r="UVK589" s="285"/>
      <c r="UVL589" s="285"/>
      <c r="UVM589" s="285"/>
      <c r="UVN589" s="285"/>
      <c r="UVO589" s="285"/>
      <c r="UVP589" s="285"/>
      <c r="UVQ589" s="285"/>
      <c r="UVR589" s="285"/>
      <c r="UVS589" s="285"/>
      <c r="UVT589" s="285"/>
      <c r="UVU589" s="285"/>
      <c r="UVV589" s="285"/>
      <c r="UVW589" s="285"/>
      <c r="UVX589" s="285"/>
      <c r="UVY589" s="285"/>
      <c r="UVZ589" s="285"/>
      <c r="UWA589" s="285"/>
      <c r="UWB589" s="285"/>
      <c r="UWC589" s="285"/>
      <c r="UWD589" s="285"/>
      <c r="UWE589" s="285"/>
      <c r="UWF589" s="285"/>
      <c r="UWG589" s="285"/>
      <c r="UWH589" s="285"/>
      <c r="UWI589" s="285"/>
      <c r="UWJ589" s="285"/>
      <c r="UWK589" s="285"/>
      <c r="UWL589" s="285"/>
      <c r="UWM589" s="285"/>
      <c r="UWN589" s="285"/>
      <c r="UWO589" s="285"/>
      <c r="UWP589" s="285"/>
      <c r="UWQ589" s="285"/>
      <c r="UWR589" s="285"/>
      <c r="UWS589" s="285"/>
      <c r="UWT589" s="285"/>
      <c r="UWU589" s="285"/>
      <c r="UWV589" s="285"/>
      <c r="UWW589" s="285"/>
      <c r="UWX589" s="285"/>
      <c r="UWY589" s="285"/>
      <c r="UWZ589" s="285"/>
      <c r="UXA589" s="285"/>
      <c r="UXB589" s="285"/>
      <c r="UXC589" s="285"/>
      <c r="UXD589" s="285"/>
      <c r="UXE589" s="285"/>
      <c r="UXF589" s="285"/>
      <c r="UXG589" s="285"/>
      <c r="UXH589" s="285"/>
      <c r="UXI589" s="285"/>
      <c r="UXJ589" s="285"/>
      <c r="UXK589" s="285"/>
      <c r="UXL589" s="285"/>
      <c r="UXM589" s="285"/>
      <c r="UXN589" s="285"/>
      <c r="UXO589" s="285"/>
      <c r="UXP589" s="285"/>
      <c r="UXQ589" s="285"/>
      <c r="UXR589" s="285"/>
      <c r="UXS589" s="285"/>
      <c r="UXT589" s="285"/>
      <c r="UXU589" s="285"/>
      <c r="UXV589" s="285"/>
      <c r="UXW589" s="285"/>
      <c r="UXX589" s="285"/>
      <c r="UXY589" s="285"/>
      <c r="UXZ589" s="285"/>
      <c r="UYA589" s="285"/>
      <c r="UYB589" s="285"/>
      <c r="UYC589" s="285"/>
      <c r="UYD589" s="285"/>
      <c r="UYE589" s="285"/>
      <c r="UYF589" s="285"/>
      <c r="UYG589" s="285"/>
      <c r="UYH589" s="285"/>
      <c r="UYI589" s="285"/>
      <c r="UYJ589" s="285"/>
      <c r="UYK589" s="285"/>
      <c r="UYL589" s="285"/>
      <c r="UYM589" s="285"/>
      <c r="UYN589" s="285"/>
      <c r="UYO589" s="285"/>
      <c r="UYP589" s="285"/>
      <c r="UYQ589" s="285"/>
      <c r="UYR589" s="285"/>
      <c r="UYS589" s="285"/>
      <c r="UYT589" s="285"/>
      <c r="UYU589" s="285"/>
      <c r="UYV589" s="285"/>
      <c r="UYW589" s="285"/>
      <c r="UYX589" s="285"/>
      <c r="UYY589" s="285"/>
      <c r="UYZ589" s="285"/>
      <c r="UZA589" s="285"/>
      <c r="UZB589" s="285"/>
      <c r="UZC589" s="285"/>
      <c r="UZD589" s="285"/>
      <c r="UZE589" s="285"/>
      <c r="UZF589" s="285"/>
      <c r="UZG589" s="285"/>
      <c r="UZH589" s="285"/>
      <c r="UZI589" s="285"/>
      <c r="UZJ589" s="285"/>
      <c r="UZK589" s="285"/>
      <c r="UZL589" s="285"/>
      <c r="UZM589" s="285"/>
      <c r="UZN589" s="285"/>
      <c r="UZO589" s="285"/>
      <c r="UZP589" s="285"/>
      <c r="UZQ589" s="285"/>
      <c r="UZR589" s="285"/>
      <c r="UZS589" s="285"/>
      <c r="UZT589" s="285"/>
      <c r="UZU589" s="285"/>
      <c r="UZV589" s="285"/>
      <c r="UZW589" s="285"/>
      <c r="UZX589" s="285"/>
      <c r="UZY589" s="285"/>
      <c r="UZZ589" s="285"/>
      <c r="VAA589" s="285"/>
      <c r="VAB589" s="285"/>
      <c r="VAC589" s="285"/>
      <c r="VAD589" s="285"/>
      <c r="VAE589" s="285"/>
      <c r="VAF589" s="285"/>
      <c r="VAG589" s="285"/>
      <c r="VAH589" s="285"/>
      <c r="VAI589" s="285"/>
      <c r="VAJ589" s="285"/>
      <c r="VAK589" s="285"/>
      <c r="VAL589" s="285"/>
      <c r="VAM589" s="285"/>
      <c r="VAN589" s="285"/>
      <c r="VAO589" s="285"/>
      <c r="VAP589" s="285"/>
      <c r="VAQ589" s="285"/>
      <c r="VAR589" s="285"/>
      <c r="VAS589" s="285"/>
      <c r="VAT589" s="285"/>
      <c r="VAU589" s="285"/>
      <c r="VAV589" s="285"/>
      <c r="VAW589" s="285"/>
      <c r="VAX589" s="285"/>
      <c r="VAY589" s="285"/>
      <c r="VAZ589" s="285"/>
      <c r="VBA589" s="285"/>
      <c r="VBB589" s="285"/>
      <c r="VBC589" s="285"/>
      <c r="VBD589" s="285"/>
      <c r="VBE589" s="285"/>
      <c r="VBF589" s="285"/>
      <c r="VBG589" s="285"/>
      <c r="VBH589" s="285"/>
      <c r="VBI589" s="285"/>
      <c r="VBJ589" s="285"/>
      <c r="VBK589" s="285"/>
      <c r="VBL589" s="285"/>
      <c r="VBM589" s="285"/>
      <c r="VBN589" s="285"/>
      <c r="VBO589" s="285"/>
      <c r="VBP589" s="285"/>
      <c r="VBQ589" s="285"/>
      <c r="VBR589" s="285"/>
      <c r="VBS589" s="285"/>
      <c r="VBT589" s="285"/>
      <c r="VBU589" s="285"/>
      <c r="VBV589" s="285"/>
      <c r="VBW589" s="285"/>
      <c r="VBX589" s="285"/>
      <c r="VBY589" s="285"/>
      <c r="VBZ589" s="285"/>
      <c r="VCA589" s="285"/>
      <c r="VCB589" s="285"/>
      <c r="VCC589" s="285"/>
      <c r="VCD589" s="285"/>
      <c r="VCE589" s="285"/>
      <c r="VCF589" s="285"/>
      <c r="VCG589" s="285"/>
      <c r="VCH589" s="285"/>
      <c r="VCI589" s="285"/>
      <c r="VCJ589" s="285"/>
      <c r="VCK589" s="285"/>
      <c r="VCL589" s="285"/>
      <c r="VCM589" s="285"/>
      <c r="VCN589" s="285"/>
      <c r="VCO589" s="285"/>
      <c r="VCP589" s="285"/>
      <c r="VCQ589" s="285"/>
      <c r="VCR589" s="285"/>
      <c r="VCS589" s="285"/>
      <c r="VCT589" s="285"/>
      <c r="VCU589" s="285"/>
      <c r="VCV589" s="285"/>
      <c r="VCW589" s="285"/>
      <c r="VCX589" s="285"/>
      <c r="VCY589" s="285"/>
      <c r="VCZ589" s="285"/>
      <c r="VDA589" s="285"/>
      <c r="VDB589" s="285"/>
      <c r="VDC589" s="285"/>
      <c r="VDD589" s="285"/>
      <c r="VDE589" s="285"/>
      <c r="VDF589" s="285"/>
      <c r="VDG589" s="285"/>
      <c r="VDH589" s="285"/>
      <c r="VDI589" s="285"/>
      <c r="VDJ589" s="285"/>
      <c r="VDK589" s="285"/>
      <c r="VDL589" s="285"/>
      <c r="VDM589" s="285"/>
      <c r="VDN589" s="285"/>
      <c r="VDO589" s="285"/>
      <c r="VDP589" s="285"/>
      <c r="VDQ589" s="285"/>
      <c r="VDR589" s="285"/>
      <c r="VDS589" s="285"/>
      <c r="VDT589" s="285"/>
      <c r="VDU589" s="285"/>
      <c r="VDV589" s="285"/>
      <c r="VDW589" s="285"/>
      <c r="VDX589" s="285"/>
      <c r="VDY589" s="285"/>
      <c r="VDZ589" s="285"/>
      <c r="VEA589" s="285"/>
      <c r="VEB589" s="285"/>
      <c r="VEC589" s="285"/>
      <c r="VED589" s="285"/>
      <c r="VEE589" s="285"/>
      <c r="VEF589" s="285"/>
      <c r="VEG589" s="285"/>
      <c r="VEH589" s="285"/>
      <c r="VEI589" s="285"/>
      <c r="VEJ589" s="285"/>
      <c r="VEK589" s="285"/>
      <c r="VEL589" s="285"/>
      <c r="VEM589" s="285"/>
      <c r="VEN589" s="285"/>
      <c r="VEO589" s="285"/>
      <c r="VEP589" s="285"/>
      <c r="VEQ589" s="285"/>
      <c r="VER589" s="285"/>
      <c r="VES589" s="285"/>
      <c r="VET589" s="285"/>
      <c r="VEU589" s="285"/>
      <c r="VEV589" s="285"/>
      <c r="VEW589" s="285"/>
      <c r="VEX589" s="285"/>
      <c r="VEY589" s="285"/>
      <c r="VEZ589" s="285"/>
      <c r="VFA589" s="285"/>
      <c r="VFB589" s="285"/>
      <c r="VFC589" s="285"/>
      <c r="VFD589" s="285"/>
      <c r="VFE589" s="285"/>
      <c r="VFF589" s="285"/>
      <c r="VFG589" s="285"/>
      <c r="VFH589" s="285"/>
      <c r="VFI589" s="285"/>
      <c r="VFJ589" s="285"/>
      <c r="VFK589" s="285"/>
      <c r="VFL589" s="285"/>
      <c r="VFM589" s="285"/>
      <c r="VFN589" s="285"/>
      <c r="VFO589" s="285"/>
      <c r="VFP589" s="285"/>
      <c r="VFQ589" s="285"/>
      <c r="VFR589" s="285"/>
      <c r="VFS589" s="285"/>
      <c r="VFT589" s="285"/>
      <c r="VFU589" s="285"/>
      <c r="VFV589" s="285"/>
      <c r="VFW589" s="285"/>
      <c r="VFX589" s="285"/>
      <c r="VFY589" s="285"/>
      <c r="VFZ589" s="285"/>
      <c r="VGA589" s="285"/>
      <c r="VGB589" s="285"/>
      <c r="VGC589" s="285"/>
      <c r="VGD589" s="285"/>
      <c r="VGE589" s="285"/>
      <c r="VGF589" s="285"/>
      <c r="VGG589" s="285"/>
      <c r="VGH589" s="285"/>
      <c r="VGI589" s="285"/>
      <c r="VGJ589" s="285"/>
      <c r="VGK589" s="285"/>
      <c r="VGL589" s="285"/>
      <c r="VGM589" s="285"/>
      <c r="VGN589" s="285"/>
      <c r="VGO589" s="285"/>
      <c r="VGP589" s="285"/>
      <c r="VGQ589" s="285"/>
      <c r="VGR589" s="285"/>
      <c r="VGS589" s="285"/>
      <c r="VGT589" s="285"/>
      <c r="VGU589" s="285"/>
      <c r="VGV589" s="285"/>
      <c r="VGW589" s="285"/>
      <c r="VGX589" s="285"/>
      <c r="VGY589" s="285"/>
      <c r="VGZ589" s="285"/>
      <c r="VHA589" s="285"/>
      <c r="VHB589" s="285"/>
      <c r="VHC589" s="285"/>
      <c r="VHD589" s="285"/>
      <c r="VHE589" s="285"/>
      <c r="VHF589" s="285"/>
      <c r="VHG589" s="285"/>
      <c r="VHH589" s="285"/>
      <c r="VHI589" s="285"/>
      <c r="VHJ589" s="285"/>
      <c r="VHK589" s="285"/>
      <c r="VHL589" s="285"/>
      <c r="VHM589" s="285"/>
      <c r="VHN589" s="285"/>
      <c r="VHO589" s="285"/>
      <c r="VHP589" s="285"/>
      <c r="VHQ589" s="285"/>
      <c r="VHR589" s="285"/>
      <c r="VHS589" s="285"/>
      <c r="VHT589" s="285"/>
      <c r="VHU589" s="285"/>
      <c r="VHV589" s="285"/>
      <c r="VHW589" s="285"/>
      <c r="VHX589" s="285"/>
      <c r="VHY589" s="285"/>
      <c r="VHZ589" s="285"/>
      <c r="VIA589" s="285"/>
      <c r="VIB589" s="285"/>
      <c r="VIC589" s="285"/>
      <c r="VID589" s="285"/>
      <c r="VIE589" s="285"/>
      <c r="VIF589" s="285"/>
      <c r="VIG589" s="285"/>
      <c r="VIH589" s="285"/>
      <c r="VII589" s="285"/>
      <c r="VIJ589" s="285"/>
      <c r="VIK589" s="285"/>
      <c r="VIL589" s="285"/>
      <c r="VIM589" s="285"/>
      <c r="VIN589" s="285"/>
      <c r="VIO589" s="285"/>
      <c r="VIP589" s="285"/>
      <c r="VIQ589" s="285"/>
      <c r="VIR589" s="285"/>
      <c r="VIS589" s="285"/>
      <c r="VIT589" s="285"/>
      <c r="VIU589" s="285"/>
      <c r="VIV589" s="285"/>
      <c r="VIW589" s="285"/>
      <c r="VIX589" s="285"/>
      <c r="VIY589" s="285"/>
      <c r="VIZ589" s="285"/>
      <c r="VJA589" s="285"/>
      <c r="VJB589" s="285"/>
      <c r="VJC589" s="285"/>
      <c r="VJD589" s="285"/>
      <c r="VJE589" s="285"/>
      <c r="VJF589" s="285"/>
      <c r="VJG589" s="285"/>
      <c r="VJH589" s="285"/>
      <c r="VJI589" s="285"/>
      <c r="VJJ589" s="285"/>
      <c r="VJK589" s="285"/>
      <c r="VJL589" s="285"/>
      <c r="VJM589" s="285"/>
      <c r="VJN589" s="285"/>
      <c r="VJO589" s="285"/>
      <c r="VJP589" s="285"/>
      <c r="VJQ589" s="285"/>
      <c r="VJR589" s="285"/>
      <c r="VJS589" s="285"/>
      <c r="VJT589" s="285"/>
      <c r="VJU589" s="285"/>
      <c r="VJV589" s="285"/>
      <c r="VJW589" s="285"/>
      <c r="VJX589" s="285"/>
      <c r="VJY589" s="285"/>
      <c r="VJZ589" s="285"/>
      <c r="VKA589" s="285"/>
      <c r="VKB589" s="285"/>
      <c r="VKC589" s="285"/>
      <c r="VKD589" s="285"/>
      <c r="VKE589" s="285"/>
      <c r="VKF589" s="285"/>
      <c r="VKG589" s="285"/>
      <c r="VKH589" s="285"/>
      <c r="VKI589" s="285"/>
      <c r="VKJ589" s="285"/>
      <c r="VKK589" s="285"/>
      <c r="VKL589" s="285"/>
      <c r="VKM589" s="285"/>
      <c r="VKN589" s="285"/>
      <c r="VKO589" s="285"/>
      <c r="VKP589" s="285"/>
      <c r="VKQ589" s="285"/>
      <c r="VKR589" s="285"/>
      <c r="VKS589" s="285"/>
      <c r="VKT589" s="285"/>
      <c r="VKU589" s="285"/>
      <c r="VKV589" s="285"/>
      <c r="VKW589" s="285"/>
      <c r="VKX589" s="285"/>
      <c r="VKY589" s="285"/>
      <c r="VKZ589" s="285"/>
      <c r="VLA589" s="285"/>
      <c r="VLB589" s="285"/>
      <c r="VLC589" s="285"/>
      <c r="VLD589" s="285"/>
      <c r="VLE589" s="285"/>
      <c r="VLF589" s="285"/>
      <c r="VLG589" s="285"/>
      <c r="VLH589" s="285"/>
      <c r="VLI589" s="285"/>
      <c r="VLJ589" s="285"/>
      <c r="VLK589" s="285"/>
      <c r="VLL589" s="285"/>
      <c r="VLM589" s="285"/>
      <c r="VLN589" s="285"/>
      <c r="VLO589" s="285"/>
      <c r="VLP589" s="285"/>
      <c r="VLQ589" s="285"/>
      <c r="VLR589" s="285"/>
      <c r="VLS589" s="285"/>
      <c r="VLT589" s="285"/>
      <c r="VLU589" s="285"/>
      <c r="VLV589" s="285"/>
      <c r="VLW589" s="285"/>
      <c r="VLX589" s="285"/>
      <c r="VLY589" s="285"/>
      <c r="VLZ589" s="285"/>
      <c r="VMA589" s="285"/>
      <c r="VMB589" s="285"/>
      <c r="VMC589" s="285"/>
      <c r="VMD589" s="285"/>
      <c r="VME589" s="285"/>
      <c r="VMF589" s="285"/>
      <c r="VMG589" s="285"/>
      <c r="VMH589" s="285"/>
      <c r="VMI589" s="285"/>
      <c r="VMJ589" s="285"/>
      <c r="VMK589" s="285"/>
      <c r="VML589" s="285"/>
      <c r="VMM589" s="285"/>
      <c r="VMN589" s="285"/>
      <c r="VMO589" s="285"/>
      <c r="VMP589" s="285"/>
      <c r="VMQ589" s="285"/>
      <c r="VMR589" s="285"/>
      <c r="VMS589" s="285"/>
      <c r="VMT589" s="285"/>
      <c r="VMU589" s="285"/>
      <c r="VMV589" s="285"/>
      <c r="VMW589" s="285"/>
      <c r="VMX589" s="285"/>
      <c r="VMY589" s="285"/>
      <c r="VMZ589" s="285"/>
      <c r="VNA589" s="285"/>
      <c r="VNB589" s="285"/>
      <c r="VNC589" s="285"/>
      <c r="VND589" s="285"/>
      <c r="VNE589" s="285"/>
      <c r="VNF589" s="285"/>
      <c r="VNG589" s="285"/>
      <c r="VNH589" s="285"/>
      <c r="VNI589" s="285"/>
      <c r="VNJ589" s="285"/>
      <c r="VNK589" s="285"/>
      <c r="VNL589" s="285"/>
      <c r="VNM589" s="285"/>
      <c r="VNN589" s="285"/>
      <c r="VNO589" s="285"/>
      <c r="VNP589" s="285"/>
      <c r="VNQ589" s="285"/>
      <c r="VNR589" s="285"/>
      <c r="VNS589" s="285"/>
      <c r="VNT589" s="285"/>
      <c r="VNU589" s="285"/>
      <c r="VNV589" s="285"/>
      <c r="VNW589" s="285"/>
      <c r="VNX589" s="285"/>
      <c r="VNY589" s="285"/>
      <c r="VNZ589" s="285"/>
      <c r="VOA589" s="285"/>
      <c r="VOB589" s="285"/>
      <c r="VOC589" s="285"/>
      <c r="VOD589" s="285"/>
      <c r="VOE589" s="285"/>
      <c r="VOF589" s="285"/>
      <c r="VOG589" s="285"/>
      <c r="VOH589" s="285"/>
      <c r="VOI589" s="285"/>
      <c r="VOJ589" s="285"/>
      <c r="VOK589" s="285"/>
      <c r="VOL589" s="285"/>
      <c r="VOM589" s="285"/>
      <c r="VON589" s="285"/>
      <c r="VOO589" s="285"/>
      <c r="VOP589" s="285"/>
      <c r="VOQ589" s="285"/>
      <c r="VOR589" s="285"/>
      <c r="VOS589" s="285"/>
      <c r="VOT589" s="285"/>
      <c r="VOU589" s="285"/>
      <c r="VOV589" s="285"/>
      <c r="VOW589" s="285"/>
      <c r="VOX589" s="285"/>
      <c r="VOY589" s="285"/>
      <c r="VOZ589" s="285"/>
      <c r="VPA589" s="285"/>
      <c r="VPB589" s="285"/>
      <c r="VPC589" s="285"/>
      <c r="VPD589" s="285"/>
      <c r="VPE589" s="285"/>
      <c r="VPF589" s="285"/>
      <c r="VPG589" s="285"/>
      <c r="VPH589" s="285"/>
      <c r="VPI589" s="285"/>
      <c r="VPJ589" s="285"/>
      <c r="VPK589" s="285"/>
      <c r="VPL589" s="285"/>
      <c r="VPM589" s="285"/>
      <c r="VPN589" s="285"/>
      <c r="VPO589" s="285"/>
      <c r="VPP589" s="285"/>
      <c r="VPQ589" s="285"/>
      <c r="VPR589" s="285"/>
      <c r="VPS589" s="285"/>
      <c r="VPT589" s="285"/>
      <c r="VPU589" s="285"/>
      <c r="VPV589" s="285"/>
      <c r="VPW589" s="285"/>
      <c r="VPX589" s="285"/>
      <c r="VPY589" s="285"/>
      <c r="VPZ589" s="285"/>
      <c r="VQA589" s="285"/>
      <c r="VQB589" s="285"/>
      <c r="VQC589" s="285"/>
      <c r="VQD589" s="285"/>
      <c r="VQE589" s="285"/>
      <c r="VQF589" s="285"/>
      <c r="VQG589" s="285"/>
      <c r="VQH589" s="285"/>
      <c r="VQI589" s="285"/>
      <c r="VQJ589" s="285"/>
      <c r="VQK589" s="285"/>
      <c r="VQL589" s="285"/>
      <c r="VQM589" s="285"/>
      <c r="VQN589" s="285"/>
      <c r="VQO589" s="285"/>
      <c r="VQP589" s="285"/>
      <c r="VQQ589" s="285"/>
      <c r="VQR589" s="285"/>
      <c r="VQS589" s="285"/>
      <c r="VQT589" s="285"/>
      <c r="VQU589" s="285"/>
      <c r="VQV589" s="285"/>
      <c r="VQW589" s="285"/>
      <c r="VQX589" s="285"/>
      <c r="VQY589" s="285"/>
      <c r="VQZ589" s="285"/>
      <c r="VRA589" s="285"/>
      <c r="VRB589" s="285"/>
      <c r="VRC589" s="285"/>
      <c r="VRD589" s="285"/>
      <c r="VRE589" s="285"/>
      <c r="VRF589" s="285"/>
      <c r="VRG589" s="285"/>
      <c r="VRH589" s="285"/>
      <c r="VRI589" s="285"/>
      <c r="VRJ589" s="285"/>
      <c r="VRK589" s="285"/>
      <c r="VRL589" s="285"/>
      <c r="VRM589" s="285"/>
      <c r="VRN589" s="285"/>
      <c r="VRO589" s="285"/>
      <c r="VRP589" s="285"/>
      <c r="VRQ589" s="285"/>
      <c r="VRR589" s="285"/>
      <c r="VRS589" s="285"/>
      <c r="VRT589" s="285"/>
      <c r="VRU589" s="285"/>
      <c r="VRV589" s="285"/>
      <c r="VRW589" s="285"/>
      <c r="VRX589" s="285"/>
      <c r="VRY589" s="285"/>
      <c r="VRZ589" s="285"/>
      <c r="VSA589" s="285"/>
      <c r="VSB589" s="285"/>
      <c r="VSC589" s="285"/>
      <c r="VSD589" s="285"/>
      <c r="VSE589" s="285"/>
      <c r="VSF589" s="285"/>
      <c r="VSG589" s="285"/>
      <c r="VSH589" s="285"/>
      <c r="VSI589" s="285"/>
      <c r="VSJ589" s="285"/>
      <c r="VSK589" s="285"/>
      <c r="VSL589" s="285"/>
      <c r="VSM589" s="285"/>
      <c r="VSN589" s="285"/>
      <c r="VSO589" s="285"/>
      <c r="VSP589" s="285"/>
      <c r="VSQ589" s="285"/>
      <c r="VSR589" s="285"/>
      <c r="VSS589" s="285"/>
      <c r="VST589" s="285"/>
      <c r="VSU589" s="285"/>
      <c r="VSV589" s="285"/>
      <c r="VSW589" s="285"/>
      <c r="VSX589" s="285"/>
      <c r="VSY589" s="285"/>
      <c r="VSZ589" s="285"/>
      <c r="VTA589" s="285"/>
      <c r="VTB589" s="285"/>
      <c r="VTC589" s="285"/>
      <c r="VTD589" s="285"/>
      <c r="VTE589" s="285"/>
      <c r="VTF589" s="285"/>
      <c r="VTG589" s="285"/>
      <c r="VTH589" s="285"/>
      <c r="VTI589" s="285"/>
      <c r="VTJ589" s="285"/>
      <c r="VTK589" s="285"/>
      <c r="VTL589" s="285"/>
      <c r="VTM589" s="285"/>
      <c r="VTN589" s="285"/>
      <c r="VTO589" s="285"/>
      <c r="VTP589" s="285"/>
      <c r="VTQ589" s="285"/>
      <c r="VTR589" s="285"/>
      <c r="VTS589" s="285"/>
      <c r="VTT589" s="285"/>
      <c r="VTU589" s="285"/>
      <c r="VTV589" s="285"/>
      <c r="VTW589" s="285"/>
      <c r="VTX589" s="285"/>
      <c r="VTY589" s="285"/>
      <c r="VTZ589" s="285"/>
      <c r="VUA589" s="285"/>
      <c r="VUB589" s="285"/>
      <c r="VUC589" s="285"/>
      <c r="VUD589" s="285"/>
      <c r="VUE589" s="285"/>
      <c r="VUF589" s="285"/>
      <c r="VUG589" s="285"/>
      <c r="VUH589" s="285"/>
      <c r="VUI589" s="285"/>
      <c r="VUJ589" s="285"/>
      <c r="VUK589" s="285"/>
      <c r="VUL589" s="285"/>
      <c r="VUM589" s="285"/>
      <c r="VUN589" s="285"/>
      <c r="VUO589" s="285"/>
      <c r="VUP589" s="285"/>
      <c r="VUQ589" s="285"/>
      <c r="VUR589" s="285"/>
      <c r="VUS589" s="285"/>
      <c r="VUT589" s="285"/>
      <c r="VUU589" s="285"/>
      <c r="VUV589" s="285"/>
      <c r="VUW589" s="285"/>
      <c r="VUX589" s="285"/>
      <c r="VUY589" s="285"/>
      <c r="VUZ589" s="285"/>
      <c r="VVA589" s="285"/>
      <c r="VVB589" s="285"/>
      <c r="VVC589" s="285"/>
      <c r="VVD589" s="285"/>
      <c r="VVE589" s="285"/>
      <c r="VVF589" s="285"/>
      <c r="VVG589" s="285"/>
      <c r="VVH589" s="285"/>
      <c r="VVI589" s="285"/>
      <c r="VVJ589" s="285"/>
      <c r="VVK589" s="285"/>
      <c r="VVL589" s="285"/>
      <c r="VVM589" s="285"/>
      <c r="VVN589" s="285"/>
      <c r="VVO589" s="285"/>
      <c r="VVP589" s="285"/>
      <c r="VVQ589" s="285"/>
      <c r="VVR589" s="285"/>
      <c r="VVS589" s="285"/>
      <c r="VVT589" s="285"/>
      <c r="VVU589" s="285"/>
      <c r="VVV589" s="285"/>
      <c r="VVW589" s="285"/>
      <c r="VVX589" s="285"/>
      <c r="VVY589" s="285"/>
      <c r="VVZ589" s="285"/>
      <c r="VWA589" s="285"/>
      <c r="VWB589" s="285"/>
      <c r="VWC589" s="285"/>
      <c r="VWD589" s="285"/>
      <c r="VWE589" s="285"/>
      <c r="VWF589" s="285"/>
      <c r="VWG589" s="285"/>
      <c r="VWH589" s="285"/>
      <c r="VWI589" s="285"/>
      <c r="VWJ589" s="285"/>
      <c r="VWK589" s="285"/>
      <c r="VWL589" s="285"/>
      <c r="VWM589" s="285"/>
      <c r="VWN589" s="285"/>
      <c r="VWO589" s="285"/>
      <c r="VWP589" s="285"/>
      <c r="VWQ589" s="285"/>
      <c r="VWR589" s="285"/>
      <c r="VWS589" s="285"/>
      <c r="VWT589" s="285"/>
      <c r="VWU589" s="285"/>
      <c r="VWV589" s="285"/>
      <c r="VWW589" s="285"/>
      <c r="VWX589" s="285"/>
      <c r="VWY589" s="285"/>
      <c r="VWZ589" s="285"/>
      <c r="VXA589" s="285"/>
      <c r="VXB589" s="285"/>
      <c r="VXC589" s="285"/>
      <c r="VXD589" s="285"/>
      <c r="VXE589" s="285"/>
      <c r="VXF589" s="285"/>
      <c r="VXG589" s="285"/>
      <c r="VXH589" s="285"/>
      <c r="VXI589" s="285"/>
      <c r="VXJ589" s="285"/>
      <c r="VXK589" s="285"/>
      <c r="VXL589" s="285"/>
      <c r="VXM589" s="285"/>
      <c r="VXN589" s="285"/>
      <c r="VXO589" s="285"/>
      <c r="VXP589" s="285"/>
      <c r="VXQ589" s="285"/>
      <c r="VXR589" s="285"/>
      <c r="VXS589" s="285"/>
      <c r="VXT589" s="285"/>
      <c r="VXU589" s="285"/>
      <c r="VXV589" s="285"/>
      <c r="VXW589" s="285"/>
      <c r="VXX589" s="285"/>
      <c r="VXY589" s="285"/>
      <c r="VXZ589" s="285"/>
      <c r="VYA589" s="285"/>
      <c r="VYB589" s="285"/>
      <c r="VYC589" s="285"/>
      <c r="VYD589" s="285"/>
      <c r="VYE589" s="285"/>
      <c r="VYF589" s="285"/>
      <c r="VYG589" s="285"/>
      <c r="VYH589" s="285"/>
      <c r="VYI589" s="285"/>
      <c r="VYJ589" s="285"/>
      <c r="VYK589" s="285"/>
      <c r="VYL589" s="285"/>
      <c r="VYM589" s="285"/>
      <c r="VYN589" s="285"/>
      <c r="VYO589" s="285"/>
      <c r="VYP589" s="285"/>
      <c r="VYQ589" s="285"/>
      <c r="VYR589" s="285"/>
      <c r="VYS589" s="285"/>
      <c r="VYT589" s="285"/>
      <c r="VYU589" s="285"/>
      <c r="VYV589" s="285"/>
      <c r="VYW589" s="285"/>
      <c r="VYX589" s="285"/>
      <c r="VYY589" s="285"/>
      <c r="VYZ589" s="285"/>
      <c r="VZA589" s="285"/>
      <c r="VZB589" s="285"/>
      <c r="VZC589" s="285"/>
      <c r="VZD589" s="285"/>
      <c r="VZE589" s="285"/>
      <c r="VZF589" s="285"/>
      <c r="VZG589" s="285"/>
      <c r="VZH589" s="285"/>
      <c r="VZI589" s="285"/>
      <c r="VZJ589" s="285"/>
      <c r="VZK589" s="285"/>
      <c r="VZL589" s="285"/>
      <c r="VZM589" s="285"/>
      <c r="VZN589" s="285"/>
      <c r="VZO589" s="285"/>
      <c r="VZP589" s="285"/>
      <c r="VZQ589" s="285"/>
      <c r="VZR589" s="285"/>
      <c r="VZS589" s="285"/>
      <c r="VZT589" s="285"/>
      <c r="VZU589" s="285"/>
      <c r="VZV589" s="285"/>
      <c r="VZW589" s="285"/>
      <c r="VZX589" s="285"/>
      <c r="VZY589" s="285"/>
      <c r="VZZ589" s="285"/>
      <c r="WAA589" s="285"/>
      <c r="WAB589" s="285"/>
      <c r="WAC589" s="285"/>
      <c r="WAD589" s="285"/>
      <c r="WAE589" s="285"/>
      <c r="WAF589" s="285"/>
      <c r="WAG589" s="285"/>
      <c r="WAH589" s="285"/>
      <c r="WAI589" s="285"/>
      <c r="WAJ589" s="285"/>
      <c r="WAK589" s="285"/>
      <c r="WAL589" s="285"/>
      <c r="WAM589" s="285"/>
      <c r="WAN589" s="285"/>
      <c r="WAO589" s="285"/>
      <c r="WAP589" s="285"/>
      <c r="WAQ589" s="285"/>
      <c r="WAR589" s="285"/>
      <c r="WAS589" s="285"/>
      <c r="WAT589" s="285"/>
      <c r="WAU589" s="285"/>
      <c r="WAV589" s="285"/>
      <c r="WAW589" s="285"/>
      <c r="WAX589" s="285"/>
      <c r="WAY589" s="285"/>
      <c r="WAZ589" s="285"/>
      <c r="WBA589" s="285"/>
      <c r="WBB589" s="285"/>
      <c r="WBC589" s="285"/>
      <c r="WBD589" s="285"/>
      <c r="WBE589" s="285"/>
      <c r="WBF589" s="285"/>
      <c r="WBG589" s="285"/>
      <c r="WBH589" s="285"/>
      <c r="WBI589" s="285"/>
      <c r="WBJ589" s="285"/>
      <c r="WBK589" s="285"/>
      <c r="WBL589" s="285"/>
      <c r="WBM589" s="285"/>
      <c r="WBN589" s="285"/>
      <c r="WBO589" s="285"/>
      <c r="WBP589" s="285"/>
      <c r="WBQ589" s="285"/>
      <c r="WBR589" s="285"/>
      <c r="WBS589" s="285"/>
      <c r="WBT589" s="285"/>
      <c r="WBU589" s="285"/>
      <c r="WBV589" s="285"/>
      <c r="WBW589" s="285"/>
      <c r="WBX589" s="285"/>
      <c r="WBY589" s="285"/>
      <c r="WBZ589" s="285"/>
      <c r="WCA589" s="285"/>
      <c r="WCB589" s="285"/>
      <c r="WCC589" s="285"/>
      <c r="WCD589" s="285"/>
      <c r="WCE589" s="285"/>
      <c r="WCF589" s="285"/>
      <c r="WCG589" s="285"/>
      <c r="WCH589" s="285"/>
      <c r="WCI589" s="285"/>
      <c r="WCJ589" s="285"/>
      <c r="WCK589" s="285"/>
      <c r="WCL589" s="285"/>
      <c r="WCM589" s="285"/>
      <c r="WCN589" s="285"/>
      <c r="WCO589" s="285"/>
      <c r="WCP589" s="285"/>
      <c r="WCQ589" s="285"/>
      <c r="WCR589" s="285"/>
      <c r="WCS589" s="285"/>
      <c r="WCT589" s="285"/>
      <c r="WCU589" s="285"/>
      <c r="WCV589" s="285"/>
      <c r="WCW589" s="285"/>
      <c r="WCX589" s="285"/>
      <c r="WCY589" s="285"/>
      <c r="WCZ589" s="285"/>
      <c r="WDA589" s="285"/>
      <c r="WDB589" s="285"/>
      <c r="WDC589" s="285"/>
      <c r="WDD589" s="285"/>
      <c r="WDE589" s="285"/>
      <c r="WDF589" s="285"/>
      <c r="WDG589" s="285"/>
      <c r="WDH589" s="285"/>
      <c r="WDI589" s="285"/>
      <c r="WDJ589" s="285"/>
      <c r="WDK589" s="285"/>
      <c r="WDL589" s="285"/>
      <c r="WDM589" s="285"/>
      <c r="WDN589" s="285"/>
      <c r="WDO589" s="285"/>
      <c r="WDP589" s="285"/>
      <c r="WDQ589" s="285"/>
      <c r="WDR589" s="285"/>
      <c r="WDS589" s="285"/>
      <c r="WDT589" s="285"/>
      <c r="WDU589" s="285"/>
      <c r="WDV589" s="285"/>
      <c r="WDW589" s="285"/>
      <c r="WDX589" s="285"/>
      <c r="WDY589" s="285"/>
      <c r="WDZ589" s="285"/>
      <c r="WEA589" s="285"/>
      <c r="WEB589" s="285"/>
      <c r="WEC589" s="285"/>
      <c r="WED589" s="285"/>
      <c r="WEE589" s="285"/>
      <c r="WEF589" s="285"/>
      <c r="WEG589" s="285"/>
      <c r="WEH589" s="285"/>
      <c r="WEI589" s="285"/>
      <c r="WEJ589" s="285"/>
      <c r="WEK589" s="285"/>
      <c r="WEL589" s="285"/>
      <c r="WEM589" s="285"/>
      <c r="WEN589" s="285"/>
      <c r="WEO589" s="285"/>
      <c r="WEP589" s="285"/>
      <c r="WEQ589" s="285"/>
      <c r="WER589" s="285"/>
      <c r="WES589" s="285"/>
      <c r="WET589" s="285"/>
      <c r="WEU589" s="285"/>
      <c r="WEV589" s="285"/>
      <c r="WEW589" s="285"/>
      <c r="WEX589" s="285"/>
      <c r="WEY589" s="285"/>
      <c r="WEZ589" s="285"/>
      <c r="WFA589" s="285"/>
      <c r="WFB589" s="285"/>
      <c r="WFC589" s="285"/>
      <c r="WFD589" s="285"/>
      <c r="WFE589" s="285"/>
      <c r="WFF589" s="285"/>
      <c r="WFG589" s="285"/>
      <c r="WFH589" s="285"/>
      <c r="WFI589" s="285"/>
      <c r="WFJ589" s="285"/>
      <c r="WFK589" s="285"/>
      <c r="WFL589" s="285"/>
      <c r="WFM589" s="285"/>
      <c r="WFN589" s="285"/>
      <c r="WFO589" s="285"/>
      <c r="WFP589" s="285"/>
      <c r="WFQ589" s="285"/>
      <c r="WFR589" s="285"/>
      <c r="WFS589" s="285"/>
      <c r="WFT589" s="285"/>
      <c r="WFU589" s="285"/>
      <c r="WFV589" s="285"/>
      <c r="WFW589" s="285"/>
      <c r="WFX589" s="285"/>
      <c r="WFY589" s="285"/>
      <c r="WFZ589" s="285"/>
      <c r="WGA589" s="285"/>
      <c r="WGB589" s="285"/>
      <c r="WGC589" s="285"/>
      <c r="WGD589" s="285"/>
      <c r="WGE589" s="285"/>
      <c r="WGF589" s="285"/>
      <c r="WGG589" s="285"/>
      <c r="WGH589" s="285"/>
      <c r="WGI589" s="285"/>
      <c r="WGJ589" s="285"/>
      <c r="WGK589" s="285"/>
      <c r="WGL589" s="285"/>
      <c r="WGM589" s="285"/>
      <c r="WGN589" s="285"/>
      <c r="WGO589" s="285"/>
      <c r="WGP589" s="285"/>
      <c r="WGQ589" s="285"/>
      <c r="WGR589" s="285"/>
      <c r="WGS589" s="285"/>
      <c r="WGT589" s="285"/>
      <c r="WGU589" s="285"/>
      <c r="WGV589" s="285"/>
      <c r="WGW589" s="285"/>
      <c r="WGX589" s="285"/>
      <c r="WGY589" s="285"/>
      <c r="WGZ589" s="285"/>
      <c r="WHA589" s="285"/>
      <c r="WHB589" s="285"/>
      <c r="WHC589" s="285"/>
      <c r="WHD589" s="285"/>
      <c r="WHE589" s="285"/>
      <c r="WHF589" s="285"/>
      <c r="WHG589" s="285"/>
      <c r="WHH589" s="285"/>
      <c r="WHI589" s="285"/>
      <c r="WHJ589" s="285"/>
      <c r="WHK589" s="285"/>
      <c r="WHL589" s="285"/>
      <c r="WHM589" s="285"/>
      <c r="WHN589" s="285"/>
      <c r="WHO589" s="285"/>
      <c r="WHP589" s="285"/>
      <c r="WHQ589" s="285"/>
      <c r="WHR589" s="285"/>
      <c r="WHS589" s="285"/>
      <c r="WHT589" s="285"/>
      <c r="WHU589" s="285"/>
      <c r="WHV589" s="285"/>
      <c r="WHW589" s="285"/>
      <c r="WHX589" s="285"/>
      <c r="WHY589" s="285"/>
      <c r="WHZ589" s="285"/>
      <c r="WIA589" s="285"/>
      <c r="WIB589" s="285"/>
      <c r="WIC589" s="285"/>
      <c r="WID589" s="285"/>
      <c r="WIE589" s="285"/>
      <c r="WIF589" s="285"/>
      <c r="WIG589" s="285"/>
      <c r="WIH589" s="285"/>
      <c r="WII589" s="285"/>
      <c r="WIJ589" s="285"/>
      <c r="WIK589" s="285"/>
      <c r="WIL589" s="285"/>
      <c r="WIM589" s="285"/>
      <c r="WIN589" s="285"/>
      <c r="WIO589" s="285"/>
      <c r="WIP589" s="285"/>
      <c r="WIQ589" s="285"/>
      <c r="WIR589" s="285"/>
      <c r="WIS589" s="285"/>
      <c r="WIT589" s="285"/>
      <c r="WIU589" s="285"/>
      <c r="WIV589" s="285"/>
      <c r="WIW589" s="285"/>
      <c r="WIX589" s="285"/>
      <c r="WIY589" s="285"/>
      <c r="WIZ589" s="285"/>
      <c r="WJA589" s="285"/>
      <c r="WJB589" s="285"/>
      <c r="WJC589" s="285"/>
      <c r="WJD589" s="285"/>
      <c r="WJE589" s="285"/>
      <c r="WJF589" s="285"/>
      <c r="WJG589" s="285"/>
      <c r="WJH589" s="285"/>
      <c r="WJI589" s="285"/>
      <c r="WJJ589" s="285"/>
      <c r="WJK589" s="285"/>
      <c r="WJL589" s="285"/>
      <c r="WJM589" s="285"/>
      <c r="WJN589" s="285"/>
      <c r="WJO589" s="285"/>
      <c r="WJP589" s="285"/>
      <c r="WJQ589" s="285"/>
      <c r="WJR589" s="285"/>
      <c r="WJS589" s="285"/>
      <c r="WJT589" s="285"/>
      <c r="WJU589" s="285"/>
      <c r="WJV589" s="285"/>
      <c r="WJW589" s="285"/>
      <c r="WJX589" s="285"/>
      <c r="WJY589" s="285"/>
      <c r="WJZ589" s="285"/>
      <c r="WKA589" s="285"/>
      <c r="WKB589" s="285"/>
      <c r="WKC589" s="285"/>
      <c r="WKD589" s="285"/>
      <c r="WKE589" s="285"/>
      <c r="WKF589" s="285"/>
      <c r="WKG589" s="285"/>
      <c r="WKH589" s="285"/>
      <c r="WKI589" s="285"/>
      <c r="WKJ589" s="285"/>
      <c r="WKK589" s="285"/>
      <c r="WKL589" s="285"/>
      <c r="WKM589" s="285"/>
      <c r="WKN589" s="285"/>
      <c r="WKO589" s="285"/>
      <c r="WKP589" s="285"/>
      <c r="WKQ589" s="285"/>
      <c r="WKR589" s="285"/>
      <c r="WKS589" s="285"/>
      <c r="WKT589" s="285"/>
      <c r="WKU589" s="285"/>
      <c r="WKV589" s="285"/>
      <c r="WKW589" s="285"/>
      <c r="WKX589" s="285"/>
      <c r="WKY589" s="285"/>
      <c r="WKZ589" s="285"/>
      <c r="WLA589" s="285"/>
      <c r="WLB589" s="285"/>
      <c r="WLC589" s="285"/>
      <c r="WLD589" s="285"/>
      <c r="WLE589" s="285"/>
      <c r="WLF589" s="285"/>
      <c r="WLG589" s="285"/>
      <c r="WLH589" s="285"/>
      <c r="WLI589" s="285"/>
      <c r="WLJ589" s="285"/>
      <c r="WLK589" s="285"/>
      <c r="WLL589" s="285"/>
      <c r="WLM589" s="285"/>
      <c r="WLN589" s="285"/>
      <c r="WLO589" s="285"/>
      <c r="WLP589" s="285"/>
      <c r="WLQ589" s="285"/>
      <c r="WLR589" s="285"/>
      <c r="WLS589" s="285"/>
      <c r="WLT589" s="285"/>
      <c r="WLU589" s="285"/>
      <c r="WLV589" s="285"/>
      <c r="WLW589" s="285"/>
      <c r="WLX589" s="285"/>
      <c r="WLY589" s="285"/>
      <c r="WLZ589" s="285"/>
      <c r="WMA589" s="285"/>
      <c r="WMB589" s="285"/>
      <c r="WMC589" s="285"/>
      <c r="WMD589" s="285"/>
      <c r="WME589" s="285"/>
      <c r="WMF589" s="285"/>
      <c r="WMG589" s="285"/>
      <c r="WMH589" s="285"/>
      <c r="WMI589" s="285"/>
      <c r="WMJ589" s="285"/>
      <c r="WMK589" s="285"/>
      <c r="WML589" s="285"/>
      <c r="WMM589" s="285"/>
      <c r="WMN589" s="285"/>
      <c r="WMO589" s="285"/>
      <c r="WMP589" s="285"/>
      <c r="WMQ589" s="285"/>
      <c r="WMR589" s="285"/>
      <c r="WMS589" s="285"/>
      <c r="WMT589" s="285"/>
      <c r="WMU589" s="285"/>
      <c r="WMV589" s="285"/>
      <c r="WMW589" s="285"/>
      <c r="WMX589" s="285"/>
      <c r="WMY589" s="285"/>
      <c r="WMZ589" s="285"/>
      <c r="WNA589" s="285"/>
      <c r="WNB589" s="285"/>
      <c r="WNC589" s="285"/>
      <c r="WND589" s="285"/>
      <c r="WNE589" s="285"/>
      <c r="WNF589" s="285"/>
      <c r="WNG589" s="285"/>
      <c r="WNH589" s="285"/>
      <c r="WNI589" s="285"/>
      <c r="WNJ589" s="285"/>
      <c r="WNK589" s="285"/>
      <c r="WNL589" s="285"/>
      <c r="WNM589" s="285"/>
      <c r="WNN589" s="285"/>
      <c r="WNO589" s="285"/>
      <c r="WNP589" s="285"/>
      <c r="WNQ589" s="285"/>
      <c r="WNR589" s="285"/>
      <c r="WNS589" s="285"/>
      <c r="WNT589" s="285"/>
      <c r="WNU589" s="285"/>
      <c r="WNV589" s="285"/>
      <c r="WNW589" s="285"/>
      <c r="WNX589" s="285"/>
      <c r="WNY589" s="285"/>
      <c r="WNZ589" s="285"/>
      <c r="WOA589" s="285"/>
      <c r="WOB589" s="285"/>
      <c r="WOC589" s="285"/>
      <c r="WOD589" s="285"/>
      <c r="WOE589" s="285"/>
      <c r="WOF589" s="285"/>
      <c r="WOG589" s="285"/>
      <c r="WOH589" s="285"/>
      <c r="WOI589" s="285"/>
      <c r="WOJ589" s="285"/>
      <c r="WOK589" s="285"/>
      <c r="WOL589" s="285"/>
      <c r="WOM589" s="285"/>
      <c r="WON589" s="285"/>
      <c r="WOO589" s="285"/>
      <c r="WOP589" s="285"/>
      <c r="WOQ589" s="285"/>
      <c r="WOR589" s="285"/>
      <c r="WOS589" s="285"/>
      <c r="WOT589" s="285"/>
      <c r="WOU589" s="285"/>
      <c r="WOV589" s="285"/>
      <c r="WOW589" s="285"/>
      <c r="WOX589" s="285"/>
      <c r="WOY589" s="285"/>
      <c r="WOZ589" s="285"/>
      <c r="WPA589" s="285"/>
      <c r="WPB589" s="285"/>
      <c r="WPC589" s="285"/>
      <c r="WPD589" s="285"/>
      <c r="WPE589" s="285"/>
      <c r="WPF589" s="285"/>
      <c r="WPG589" s="285"/>
      <c r="WPH589" s="285"/>
      <c r="WPI589" s="285"/>
      <c r="WPJ589" s="285"/>
      <c r="WPK589" s="285"/>
      <c r="WPL589" s="285"/>
      <c r="WPM589" s="285"/>
      <c r="WPN589" s="285"/>
      <c r="WPO589" s="285"/>
      <c r="WPP589" s="285"/>
      <c r="WPQ589" s="285"/>
      <c r="WPR589" s="285"/>
      <c r="WPS589" s="285"/>
      <c r="WPT589" s="285"/>
      <c r="WPU589" s="285"/>
      <c r="WPV589" s="285"/>
      <c r="WPW589" s="285"/>
      <c r="WPX589" s="285"/>
      <c r="WPY589" s="285"/>
      <c r="WPZ589" s="285"/>
      <c r="WQA589" s="285"/>
      <c r="WQB589" s="285"/>
      <c r="WQC589" s="285"/>
      <c r="WQD589" s="285"/>
      <c r="WQE589" s="285"/>
      <c r="WQF589" s="285"/>
      <c r="WQG589" s="285"/>
      <c r="WQH589" s="285"/>
      <c r="WQI589" s="285"/>
      <c r="WQJ589" s="285"/>
      <c r="WQK589" s="285"/>
      <c r="WQL589" s="285"/>
      <c r="WQM589" s="285"/>
      <c r="WQN589" s="285"/>
      <c r="WQO589" s="285"/>
      <c r="WQP589" s="285"/>
      <c r="WQQ589" s="285"/>
      <c r="WQR589" s="285"/>
      <c r="WQS589" s="285"/>
      <c r="WQT589" s="285"/>
      <c r="WQU589" s="285"/>
      <c r="WQV589" s="285"/>
      <c r="WQW589" s="285"/>
      <c r="WQX589" s="285"/>
      <c r="WQY589" s="285"/>
      <c r="WQZ589" s="285"/>
      <c r="WRA589" s="285"/>
      <c r="WRB589" s="285"/>
      <c r="WRC589" s="285"/>
      <c r="WRD589" s="285"/>
      <c r="WRE589" s="285"/>
      <c r="WRF589" s="285"/>
      <c r="WRG589" s="285"/>
      <c r="WRH589" s="285"/>
      <c r="WRI589" s="285"/>
      <c r="WRJ589" s="285"/>
      <c r="WRK589" s="285"/>
      <c r="WRL589" s="285"/>
      <c r="WRM589" s="285"/>
      <c r="WRN589" s="285"/>
      <c r="WRO589" s="285"/>
      <c r="WRP589" s="285"/>
      <c r="WRQ589" s="285"/>
      <c r="WRR589" s="285"/>
      <c r="WRS589" s="285"/>
      <c r="WRT589" s="285"/>
      <c r="WRU589" s="285"/>
      <c r="WRV589" s="285"/>
      <c r="WRW589" s="285"/>
      <c r="WRX589" s="285"/>
      <c r="WRY589" s="285"/>
      <c r="WRZ589" s="285"/>
      <c r="WSA589" s="285"/>
      <c r="WSB589" s="285"/>
      <c r="WSC589" s="285"/>
      <c r="WSD589" s="285"/>
      <c r="WSE589" s="285"/>
      <c r="WSF589" s="285"/>
      <c r="WSG589" s="285"/>
      <c r="WSH589" s="285"/>
      <c r="WSI589" s="285"/>
      <c r="WSJ589" s="285"/>
      <c r="WSK589" s="285"/>
      <c r="WSL589" s="285"/>
      <c r="WSM589" s="285"/>
      <c r="WSN589" s="285"/>
      <c r="WSO589" s="285"/>
      <c r="WSP589" s="285"/>
      <c r="WSQ589" s="285"/>
      <c r="WSR589" s="285"/>
      <c r="WSS589" s="285"/>
      <c r="WST589" s="285"/>
      <c r="WSU589" s="285"/>
      <c r="WSV589" s="285"/>
      <c r="WSW589" s="285"/>
      <c r="WSX589" s="285"/>
      <c r="WSY589" s="285"/>
      <c r="WSZ589" s="285"/>
      <c r="WTA589" s="285"/>
      <c r="WTB589" s="285"/>
      <c r="WTC589" s="285"/>
      <c r="WTD589" s="285"/>
      <c r="WTE589" s="285"/>
      <c r="WTF589" s="285"/>
      <c r="WTG589" s="285"/>
      <c r="WTH589" s="285"/>
      <c r="WTI589" s="285"/>
      <c r="WTJ589" s="285"/>
      <c r="WTK589" s="285"/>
      <c r="WTL589" s="285"/>
      <c r="WTM589" s="285"/>
      <c r="WTN589" s="285"/>
      <c r="WTO589" s="285"/>
      <c r="WTP589" s="285"/>
      <c r="WTQ589" s="285"/>
      <c r="WTR589" s="285"/>
      <c r="WTS589" s="285"/>
      <c r="WTT589" s="285"/>
      <c r="WTU589" s="285"/>
      <c r="WTV589" s="285"/>
      <c r="WTW589" s="285"/>
      <c r="WTX589" s="285"/>
      <c r="WTY589" s="285"/>
      <c r="WTZ589" s="285"/>
      <c r="WUA589" s="285"/>
      <c r="WUB589" s="285"/>
      <c r="WUC589" s="285"/>
      <c r="WUD589" s="285"/>
      <c r="WUE589" s="285"/>
      <c r="WUF589" s="285"/>
      <c r="WUG589" s="285"/>
      <c r="WUH589" s="285"/>
      <c r="WUI589" s="285"/>
      <c r="WUJ589" s="285"/>
      <c r="WUK589" s="285"/>
      <c r="WUL589" s="285"/>
      <c r="WUM589" s="285"/>
      <c r="WUN589" s="285"/>
      <c r="WUO589" s="285"/>
      <c r="WUP589" s="285"/>
      <c r="WUQ589" s="285"/>
      <c r="WUR589" s="285"/>
      <c r="WUS589" s="285"/>
      <c r="WUT589" s="285"/>
      <c r="WUU589" s="285"/>
      <c r="WUV589" s="285"/>
      <c r="WUW589" s="285"/>
      <c r="WUX589" s="285"/>
      <c r="WUY589" s="285"/>
      <c r="WUZ589" s="285"/>
      <c r="WVA589" s="285"/>
      <c r="WVB589" s="285"/>
      <c r="WVC589" s="285"/>
      <c r="WVD589" s="285"/>
      <c r="WVE589" s="285"/>
      <c r="WVF589" s="285"/>
      <c r="WVG589" s="285"/>
      <c r="WVH589" s="285"/>
      <c r="WVI589" s="285"/>
      <c r="WVJ589" s="285"/>
      <c r="WVK589" s="285"/>
      <c r="WVL589" s="285"/>
      <c r="WVM589" s="285"/>
      <c r="WVN589" s="285"/>
      <c r="WVO589" s="285"/>
      <c r="WVP589" s="285"/>
      <c r="WVQ589" s="285"/>
      <c r="WVR589" s="285"/>
      <c r="WVS589" s="285"/>
      <c r="WVT589" s="285"/>
      <c r="WVU589" s="285"/>
      <c r="WVV589" s="285"/>
      <c r="WVW589" s="285"/>
      <c r="WVX589" s="285"/>
      <c r="WVY589" s="285"/>
      <c r="WVZ589" s="285"/>
      <c r="WWA589" s="285"/>
      <c r="WWB589" s="285"/>
      <c r="WWC589" s="285"/>
      <c r="WWD589" s="285"/>
      <c r="WWE589" s="285"/>
      <c r="WWF589" s="285"/>
      <c r="WWG589" s="285"/>
      <c r="WWH589" s="285"/>
      <c r="WWI589" s="285"/>
      <c r="WWJ589" s="285"/>
      <c r="WWK589" s="285"/>
      <c r="WWL589" s="285"/>
      <c r="WWM589" s="285"/>
      <c r="WWN589" s="285"/>
      <c r="WWO589" s="285"/>
      <c r="WWP589" s="285"/>
      <c r="WWQ589" s="285"/>
      <c r="WWR589" s="285"/>
      <c r="WWS589" s="285"/>
      <c r="WWT589" s="285"/>
      <c r="WWU589" s="285"/>
      <c r="WWV589" s="285"/>
      <c r="WWW589" s="285"/>
      <c r="WWX589" s="285"/>
      <c r="WWY589" s="285"/>
      <c r="WWZ589" s="285"/>
      <c r="WXA589" s="285"/>
      <c r="WXB589" s="285"/>
      <c r="WXC589" s="285"/>
      <c r="WXD589" s="285"/>
      <c r="WXE589" s="285"/>
      <c r="WXF589" s="285"/>
      <c r="WXG589" s="285"/>
      <c r="WXH589" s="285"/>
      <c r="WXI589" s="285"/>
      <c r="WXJ589" s="285"/>
      <c r="WXK589" s="285"/>
      <c r="WXL589" s="285"/>
      <c r="WXM589" s="285"/>
      <c r="WXN589" s="285"/>
      <c r="WXO589" s="285"/>
      <c r="WXP589" s="285"/>
      <c r="WXQ589" s="285"/>
      <c r="WXR589" s="285"/>
      <c r="WXS589" s="285"/>
      <c r="WXT589" s="285"/>
      <c r="WXU589" s="285"/>
      <c r="WXV589" s="285"/>
      <c r="WXW589" s="285"/>
      <c r="WXX589" s="285"/>
      <c r="WXY589" s="285"/>
      <c r="WXZ589" s="285"/>
      <c r="WYA589" s="285"/>
      <c r="WYB589" s="285"/>
      <c r="WYC589" s="285"/>
      <c r="WYD589" s="285"/>
      <c r="WYE589" s="285"/>
      <c r="WYF589" s="285"/>
      <c r="WYG589" s="285"/>
      <c r="WYH589" s="285"/>
      <c r="WYI589" s="285"/>
      <c r="WYJ589" s="285"/>
      <c r="WYK589" s="285"/>
      <c r="WYL589" s="285"/>
      <c r="WYM589" s="285"/>
      <c r="WYN589" s="285"/>
      <c r="WYO589" s="285"/>
      <c r="WYP589" s="285"/>
      <c r="WYQ589" s="285"/>
      <c r="WYR589" s="285"/>
      <c r="WYS589" s="285"/>
      <c r="WYT589" s="285"/>
      <c r="WYU589" s="285"/>
      <c r="WYV589" s="285"/>
      <c r="WYW589" s="285"/>
      <c r="WYX589" s="285"/>
      <c r="WYY589" s="285"/>
      <c r="WYZ589" s="285"/>
      <c r="WZA589" s="285"/>
      <c r="WZB589" s="285"/>
      <c r="WZC589" s="285"/>
      <c r="WZD589" s="285"/>
      <c r="WZE589" s="285"/>
      <c r="WZF589" s="285"/>
      <c r="WZG589" s="285"/>
      <c r="WZH589" s="285"/>
      <c r="WZI589" s="285"/>
      <c r="WZJ589" s="285"/>
      <c r="WZK589" s="285"/>
      <c r="WZL589" s="285"/>
      <c r="WZM589" s="285"/>
      <c r="WZN589" s="285"/>
      <c r="WZO589" s="285"/>
      <c r="WZP589" s="285"/>
      <c r="WZQ589" s="285"/>
      <c r="WZR589" s="285"/>
      <c r="WZS589" s="285"/>
      <c r="WZT589" s="285"/>
      <c r="WZU589" s="285"/>
      <c r="WZV589" s="285"/>
      <c r="WZW589" s="285"/>
      <c r="WZX589" s="285"/>
      <c r="WZY589" s="285"/>
      <c r="WZZ589" s="285"/>
      <c r="XAA589" s="285"/>
      <c r="XAB589" s="285"/>
      <c r="XAC589" s="285"/>
      <c r="XAD589" s="285"/>
      <c r="XAE589" s="285"/>
      <c r="XAF589" s="285"/>
      <c r="XAG589" s="285"/>
      <c r="XAH589" s="285"/>
      <c r="XAI589" s="285"/>
      <c r="XAJ589" s="285"/>
      <c r="XAK589" s="285"/>
      <c r="XAL589" s="285"/>
      <c r="XAM589" s="285"/>
      <c r="XAN589" s="285"/>
      <c r="XAO589" s="285"/>
      <c r="XAP589" s="285"/>
      <c r="XAQ589" s="285"/>
      <c r="XAR589" s="285"/>
      <c r="XAS589" s="285"/>
      <c r="XAT589" s="285"/>
      <c r="XAU589" s="285"/>
      <c r="XAV589" s="285"/>
      <c r="XAW589" s="285"/>
      <c r="XAX589" s="285"/>
      <c r="XAY589" s="285"/>
      <c r="XAZ589" s="285"/>
      <c r="XBA589" s="285"/>
      <c r="XBB589" s="285"/>
      <c r="XBC589" s="285"/>
      <c r="XBD589" s="285"/>
      <c r="XBE589" s="285"/>
      <c r="XBF589" s="285"/>
      <c r="XBG589" s="285"/>
      <c r="XBH589" s="285"/>
      <c r="XBI589" s="285"/>
      <c r="XBJ589" s="285"/>
      <c r="XBK589" s="285"/>
      <c r="XBL589" s="285"/>
      <c r="XBM589" s="285"/>
      <c r="XBN589" s="285"/>
      <c r="XBO589" s="285"/>
      <c r="XBP589" s="285"/>
      <c r="XBQ589" s="285"/>
      <c r="XBR589" s="285"/>
      <c r="XBS589" s="285"/>
      <c r="XBT589" s="285"/>
      <c r="XBU589" s="285"/>
      <c r="XBV589" s="285"/>
      <c r="XBW589" s="285"/>
      <c r="XBX589" s="285"/>
      <c r="XBY589" s="285"/>
      <c r="XBZ589" s="285"/>
      <c r="XCA589" s="285"/>
      <c r="XCB589" s="285"/>
      <c r="XCC589" s="285"/>
      <c r="XCD589" s="285"/>
      <c r="XCE589" s="285"/>
      <c r="XCF589" s="285"/>
      <c r="XCG589" s="285"/>
      <c r="XCH589" s="285"/>
      <c r="XCI589" s="285"/>
      <c r="XCJ589" s="285"/>
      <c r="XCK589" s="285"/>
      <c r="XCL589" s="285"/>
      <c r="XCM589" s="285"/>
      <c r="XCN589" s="285"/>
      <c r="XCO589" s="285"/>
      <c r="XCP589" s="285"/>
      <c r="XCQ589" s="285"/>
      <c r="XCR589" s="285"/>
      <c r="XCS589" s="285"/>
      <c r="XCT589" s="285"/>
      <c r="XCU589" s="285"/>
      <c r="XCV589" s="285"/>
      <c r="XCW589" s="285"/>
      <c r="XCX589" s="285"/>
      <c r="XCY589" s="285"/>
      <c r="XCZ589" s="285"/>
      <c r="XDA589" s="285"/>
      <c r="XDB589" s="285"/>
      <c r="XDC589" s="285"/>
      <c r="XDD589" s="285"/>
      <c r="XDE589" s="285"/>
      <c r="XDF589" s="285"/>
      <c r="XDG589" s="285"/>
      <c r="XDH589" s="285"/>
      <c r="XDI589" s="285"/>
      <c r="XDJ589" s="285"/>
      <c r="XDK589" s="285"/>
      <c r="XDL589" s="285"/>
      <c r="XDM589" s="285"/>
      <c r="XDN589" s="285"/>
      <c r="XDO589" s="285"/>
      <c r="XDP589" s="285"/>
      <c r="XDQ589" s="285"/>
      <c r="XDR589" s="285"/>
      <c r="XDS589" s="285"/>
      <c r="XDT589" s="285"/>
      <c r="XDU589" s="285"/>
      <c r="XDV589" s="285"/>
      <c r="XDW589" s="285"/>
      <c r="XDX589" s="285"/>
      <c r="XDY589" s="285"/>
      <c r="XDZ589" s="285"/>
      <c r="XEA589" s="285"/>
      <c r="XEB589" s="285"/>
      <c r="XEC589" s="285"/>
      <c r="XED589" s="285"/>
      <c r="XEE589" s="285"/>
      <c r="XEF589" s="285"/>
      <c r="XEG589" s="285"/>
      <c r="XEH589" s="285"/>
      <c r="XEI589" s="285"/>
      <c r="XEJ589" s="285"/>
      <c r="XEK589" s="285"/>
      <c r="XEL589" s="285"/>
    </row>
    <row r="590" spans="1:16366" s="296" customFormat="1" ht="15" x14ac:dyDescent="0.25">
      <c r="A590" s="318"/>
      <c r="B590" s="123"/>
      <c r="C590" s="317"/>
      <c r="D590" s="80"/>
      <c r="E590" s="304"/>
      <c r="G590" s="67"/>
      <c r="H590" s="67"/>
      <c r="I590" s="123"/>
    </row>
    <row r="591" spans="1:16366" s="296" customFormat="1" ht="15" x14ac:dyDescent="0.25">
      <c r="A591" s="318"/>
      <c r="B591" s="319" t="s">
        <v>1548</v>
      </c>
      <c r="C591" s="138" t="s">
        <v>494</v>
      </c>
      <c r="D591" s="80"/>
      <c r="E591" s="304"/>
      <c r="G591" s="67"/>
      <c r="H591" s="67"/>
      <c r="I591" s="123"/>
    </row>
    <row r="592" spans="1:16366" s="296" customFormat="1" ht="15" x14ac:dyDescent="0.25">
      <c r="A592" s="316"/>
      <c r="B592" s="99" t="s">
        <v>752</v>
      </c>
      <c r="C592" s="139">
        <v>6</v>
      </c>
      <c r="D592" s="80"/>
      <c r="E592" s="304"/>
      <c r="G592" s="67"/>
      <c r="H592" s="67"/>
      <c r="I592" s="123"/>
    </row>
    <row r="593" spans="1:9" s="296" customFormat="1" ht="15" x14ac:dyDescent="0.25">
      <c r="A593" s="320"/>
      <c r="B593" s="99" t="s">
        <v>982</v>
      </c>
      <c r="C593" s="139">
        <v>14</v>
      </c>
      <c r="D593" s="83"/>
      <c r="E593" s="304"/>
      <c r="G593" s="67"/>
      <c r="H593" s="67"/>
      <c r="I593" s="123"/>
    </row>
    <row r="594" spans="1:9" s="296" customFormat="1" ht="15" x14ac:dyDescent="0.25">
      <c r="A594" s="316"/>
      <c r="B594" s="99" t="s">
        <v>904</v>
      </c>
      <c r="C594" s="139">
        <v>79</v>
      </c>
      <c r="D594" s="80"/>
      <c r="E594" s="304"/>
      <c r="G594" s="67"/>
      <c r="H594" s="67"/>
      <c r="I594" s="123"/>
    </row>
    <row r="595" spans="1:9" s="296" customFormat="1" ht="15" x14ac:dyDescent="0.25">
      <c r="A595" s="316"/>
      <c r="B595" s="99" t="s">
        <v>922</v>
      </c>
      <c r="C595" s="139">
        <v>37</v>
      </c>
      <c r="D595" s="80"/>
      <c r="E595" s="304"/>
      <c r="G595" s="67"/>
      <c r="H595" s="67"/>
      <c r="I595" s="123"/>
    </row>
    <row r="596" spans="1:9" s="296" customFormat="1" ht="15" x14ac:dyDescent="0.25">
      <c r="A596" s="316"/>
      <c r="B596" s="99" t="s">
        <v>958</v>
      </c>
      <c r="C596" s="139">
        <v>1</v>
      </c>
      <c r="D596" s="80"/>
      <c r="E596" s="304"/>
      <c r="G596" s="67"/>
      <c r="H596" s="67"/>
      <c r="I596" s="123"/>
    </row>
    <row r="597" spans="1:9" s="296" customFormat="1" ht="15" x14ac:dyDescent="0.25">
      <c r="A597" s="316"/>
      <c r="B597" s="99" t="s">
        <v>994</v>
      </c>
      <c r="C597" s="139">
        <v>46</v>
      </c>
      <c r="G597" s="67"/>
      <c r="H597" s="67"/>
      <c r="I597" s="123"/>
    </row>
    <row r="598" spans="1:9" s="296" customFormat="1" ht="15" x14ac:dyDescent="0.25">
      <c r="A598" s="320"/>
      <c r="B598" s="99" t="s">
        <v>835</v>
      </c>
      <c r="C598" s="139">
        <v>39</v>
      </c>
      <c r="G598" s="67"/>
      <c r="H598" s="67"/>
      <c r="I598" s="123"/>
    </row>
    <row r="599" spans="1:9" s="296" customFormat="1" ht="15" x14ac:dyDescent="0.25">
      <c r="A599" s="316"/>
      <c r="B599" s="99" t="s">
        <v>1048</v>
      </c>
      <c r="C599" s="139">
        <v>38</v>
      </c>
      <c r="G599" s="67"/>
      <c r="H599" s="67"/>
      <c r="I599" s="123"/>
    </row>
    <row r="600" spans="1:9" s="296" customFormat="1" ht="15" x14ac:dyDescent="0.25">
      <c r="A600" s="316"/>
      <c r="B600" s="99" t="s">
        <v>948</v>
      </c>
      <c r="C600" s="139">
        <v>2</v>
      </c>
      <c r="G600" s="67"/>
      <c r="H600" s="67"/>
      <c r="I600" s="123"/>
    </row>
    <row r="601" spans="1:9" s="296" customFormat="1" ht="15" x14ac:dyDescent="0.25">
      <c r="A601" s="321"/>
      <c r="B601" s="99" t="s">
        <v>918</v>
      </c>
      <c r="C601" s="139">
        <v>32</v>
      </c>
      <c r="G601" s="67"/>
      <c r="H601" s="67"/>
      <c r="I601" s="123"/>
    </row>
    <row r="602" spans="1:9" s="296" customFormat="1" ht="15" x14ac:dyDescent="0.25">
      <c r="A602" s="316"/>
      <c r="B602" s="99" t="s">
        <v>746</v>
      </c>
      <c r="C602" s="139">
        <v>55</v>
      </c>
      <c r="G602" s="67"/>
      <c r="H602" s="67"/>
      <c r="I602" s="123"/>
    </row>
    <row r="603" spans="1:9" s="296" customFormat="1" ht="15" x14ac:dyDescent="0.25">
      <c r="A603" s="316"/>
      <c r="B603" s="99" t="s">
        <v>910</v>
      </c>
      <c r="C603" s="139">
        <v>18</v>
      </c>
      <c r="G603" s="67"/>
      <c r="H603" s="67"/>
      <c r="I603" s="123"/>
    </row>
    <row r="604" spans="1:9" s="296" customFormat="1" ht="15" x14ac:dyDescent="0.25">
      <c r="A604" s="316"/>
      <c r="B604" s="99" t="s">
        <v>764</v>
      </c>
      <c r="C604" s="139">
        <v>36</v>
      </c>
      <c r="G604" s="67"/>
      <c r="H604" s="67"/>
      <c r="I604" s="123"/>
    </row>
    <row r="605" spans="1:9" s="296" customFormat="1" ht="15" x14ac:dyDescent="0.25">
      <c r="A605" s="316"/>
      <c r="B605" s="99" t="s">
        <v>784</v>
      </c>
      <c r="C605" s="139">
        <v>15</v>
      </c>
      <c r="G605" s="67"/>
      <c r="H605" s="67"/>
      <c r="I605" s="123"/>
    </row>
    <row r="606" spans="1:9" s="296" customFormat="1" ht="15" x14ac:dyDescent="0.25">
      <c r="A606" s="316"/>
      <c r="B606" s="99" t="s">
        <v>970</v>
      </c>
      <c r="C606" s="139">
        <v>10</v>
      </c>
      <c r="G606" s="67"/>
      <c r="H606" s="67"/>
      <c r="I606" s="123"/>
    </row>
    <row r="607" spans="1:9" s="296" customFormat="1" ht="15" x14ac:dyDescent="0.25">
      <c r="A607" s="316"/>
      <c r="B607" s="99" t="s">
        <v>962</v>
      </c>
      <c r="C607" s="139">
        <v>3</v>
      </c>
      <c r="G607" s="67"/>
      <c r="H607" s="67"/>
      <c r="I607" s="123"/>
    </row>
    <row r="608" spans="1:9" s="296" customFormat="1" ht="15" x14ac:dyDescent="0.25">
      <c r="A608" s="316"/>
      <c r="B608" s="99" t="s">
        <v>866</v>
      </c>
      <c r="C608" s="139">
        <v>1</v>
      </c>
      <c r="G608" s="67"/>
      <c r="H608" s="67"/>
      <c r="I608" s="123"/>
    </row>
    <row r="609" spans="1:9" s="296" customFormat="1" ht="15" x14ac:dyDescent="0.25">
      <c r="A609" s="316"/>
      <c r="B609" s="99" t="s">
        <v>833</v>
      </c>
      <c r="C609" s="139">
        <v>20</v>
      </c>
      <c r="G609" s="67"/>
      <c r="H609" s="67"/>
      <c r="I609" s="123"/>
    </row>
    <row r="610" spans="1:9" s="296" customFormat="1" ht="15" x14ac:dyDescent="0.25">
      <c r="A610" s="316"/>
      <c r="B610" s="99" t="s">
        <v>728</v>
      </c>
      <c r="C610" s="139">
        <v>40</v>
      </c>
      <c r="G610" s="67"/>
      <c r="H610" s="67"/>
      <c r="I610" s="123"/>
    </row>
    <row r="611" spans="1:9" s="296" customFormat="1" ht="15" x14ac:dyDescent="0.25">
      <c r="A611" s="316"/>
      <c r="B611" s="99" t="s">
        <v>730</v>
      </c>
      <c r="C611" s="139">
        <v>10</v>
      </c>
      <c r="G611" s="67"/>
      <c r="H611" s="67"/>
      <c r="I611" s="123"/>
    </row>
    <row r="612" spans="1:9" s="296" customFormat="1" ht="15" x14ac:dyDescent="0.25">
      <c r="A612" s="316"/>
      <c r="B612" s="99" t="s">
        <v>942</v>
      </c>
      <c r="C612" s="139">
        <v>15</v>
      </c>
      <c r="G612" s="67"/>
      <c r="H612" s="67"/>
      <c r="I612" s="123"/>
    </row>
    <row r="613" spans="1:9" s="296" customFormat="1" ht="15" x14ac:dyDescent="0.25">
      <c r="A613" s="303"/>
      <c r="B613" s="99" t="s">
        <v>797</v>
      </c>
      <c r="C613" s="139">
        <v>54</v>
      </c>
      <c r="G613" s="67"/>
      <c r="H613" s="67"/>
      <c r="I613" s="123"/>
    </row>
    <row r="614" spans="1:9" s="296" customFormat="1" ht="15" x14ac:dyDescent="0.25">
      <c r="A614" s="316"/>
      <c r="B614" s="99" t="s">
        <v>946</v>
      </c>
      <c r="C614" s="139">
        <v>3</v>
      </c>
      <c r="G614" s="67"/>
      <c r="H614" s="67"/>
      <c r="I614" s="123"/>
    </row>
    <row r="615" spans="1:9" s="296" customFormat="1" ht="15" x14ac:dyDescent="0.25">
      <c r="A615" s="57"/>
      <c r="G615" s="67"/>
      <c r="H615" s="67"/>
      <c r="I615" s="123"/>
    </row>
    <row r="616" spans="1:9" s="296" customFormat="1" ht="15" x14ac:dyDescent="0.25">
      <c r="A616" s="316"/>
      <c r="G616" s="67"/>
      <c r="H616" s="67"/>
      <c r="I616" s="123"/>
    </row>
    <row r="617" spans="1:9" s="296" customFormat="1" ht="15" x14ac:dyDescent="0.25">
      <c r="A617" s="316"/>
      <c r="G617" s="67"/>
      <c r="H617" s="67"/>
      <c r="I617" s="123"/>
    </row>
    <row r="618" spans="1:9" s="296" customFormat="1" ht="15" x14ac:dyDescent="0.25">
      <c r="A618" s="316"/>
      <c r="G618" s="67"/>
      <c r="H618" s="67"/>
      <c r="I618" s="123"/>
    </row>
    <row r="619" spans="1:9" s="296" customFormat="1" ht="15" x14ac:dyDescent="0.25">
      <c r="A619" s="316"/>
      <c r="G619" s="67"/>
      <c r="H619" s="67"/>
      <c r="I619" s="123"/>
    </row>
    <row r="620" spans="1:9" s="296" customFormat="1" ht="15" x14ac:dyDescent="0.25">
      <c r="A620" s="316"/>
      <c r="G620" s="67"/>
      <c r="H620" s="67"/>
      <c r="I620" s="123"/>
    </row>
    <row r="621" spans="1:9" s="296" customFormat="1" x14ac:dyDescent="0.2">
      <c r="A621" s="316"/>
      <c r="G621" s="121"/>
      <c r="H621" s="123"/>
      <c r="I621" s="123"/>
    </row>
    <row r="622" spans="1:9" s="296" customFormat="1" x14ac:dyDescent="0.2">
      <c r="A622" s="316"/>
      <c r="B622" s="317"/>
      <c r="C622" s="317"/>
      <c r="D622" s="82"/>
      <c r="E622" s="304"/>
      <c r="G622" s="121"/>
      <c r="H622" s="123"/>
      <c r="I622" s="123"/>
    </row>
    <row r="623" spans="1:9" s="296" customFormat="1" x14ac:dyDescent="0.2">
      <c r="A623" s="316"/>
      <c r="B623" s="317"/>
      <c r="C623" s="317"/>
      <c r="D623" s="82"/>
      <c r="E623" s="304"/>
      <c r="G623" s="121"/>
      <c r="H623" s="123"/>
      <c r="I623" s="123"/>
    </row>
    <row r="624" spans="1:9" s="296" customFormat="1" x14ac:dyDescent="0.2">
      <c r="A624" s="316"/>
      <c r="B624" s="322"/>
      <c r="C624" s="322"/>
      <c r="D624" s="84"/>
      <c r="E624" s="304"/>
      <c r="G624" s="121"/>
      <c r="H624" s="123"/>
      <c r="I624" s="123"/>
    </row>
    <row r="625" spans="1:9" s="296" customFormat="1" x14ac:dyDescent="0.2">
      <c r="A625" s="316"/>
      <c r="B625" s="322"/>
      <c r="C625" s="322"/>
      <c r="D625" s="84"/>
      <c r="E625" s="304"/>
      <c r="G625" s="121"/>
      <c r="H625" s="121"/>
      <c r="I625" s="123"/>
    </row>
    <row r="626" spans="1:9" s="296" customFormat="1" x14ac:dyDescent="0.2">
      <c r="A626" s="316"/>
      <c r="B626" s="317"/>
      <c r="C626" s="317"/>
      <c r="D626" s="82"/>
      <c r="E626" s="304"/>
      <c r="G626" s="121"/>
      <c r="H626" s="123"/>
      <c r="I626" s="123"/>
    </row>
    <row r="627" spans="1:9" s="296" customFormat="1" x14ac:dyDescent="0.2">
      <c r="A627" s="316"/>
      <c r="B627" s="123"/>
      <c r="C627" s="317"/>
      <c r="D627" s="80"/>
      <c r="E627" s="304"/>
      <c r="G627" s="323"/>
      <c r="H627" s="121"/>
      <c r="I627" s="123"/>
    </row>
    <row r="628" spans="1:9" s="296" customFormat="1" x14ac:dyDescent="0.2">
      <c r="A628" s="316"/>
      <c r="B628" s="123"/>
      <c r="C628" s="317"/>
      <c r="D628" s="80"/>
      <c r="E628" s="304"/>
      <c r="G628" s="323"/>
      <c r="H628" s="121"/>
      <c r="I628" s="123"/>
    </row>
    <row r="629" spans="1:9" s="296" customFormat="1" x14ac:dyDescent="0.2">
      <c r="A629" s="316"/>
      <c r="B629" s="123"/>
      <c r="C629" s="317"/>
      <c r="D629" s="80"/>
      <c r="E629" s="304"/>
      <c r="G629" s="323"/>
      <c r="H629" s="121"/>
    </row>
    <row r="630" spans="1:9" s="296" customFormat="1" x14ac:dyDescent="0.2">
      <c r="A630" s="316"/>
      <c r="B630" s="123"/>
      <c r="C630" s="317"/>
      <c r="D630" s="80"/>
      <c r="E630" s="304"/>
      <c r="G630" s="323"/>
      <c r="H630" s="121"/>
    </row>
    <row r="631" spans="1:9" s="296" customFormat="1" x14ac:dyDescent="0.2">
      <c r="A631" s="321"/>
      <c r="B631" s="123"/>
      <c r="C631" s="317"/>
      <c r="D631" s="80"/>
      <c r="E631" s="304"/>
      <c r="G631" s="323"/>
      <c r="H631" s="121"/>
    </row>
    <row r="632" spans="1:9" s="296" customFormat="1" x14ac:dyDescent="0.2">
      <c r="A632" s="316"/>
      <c r="B632" s="123"/>
      <c r="C632" s="317"/>
      <c r="D632" s="80"/>
      <c r="E632" s="304"/>
      <c r="G632" s="323"/>
      <c r="H632" s="121"/>
    </row>
    <row r="633" spans="1:9" s="296" customFormat="1" x14ac:dyDescent="0.2">
      <c r="A633" s="316"/>
      <c r="B633" s="123"/>
      <c r="C633" s="317"/>
      <c r="D633" s="80"/>
      <c r="E633" s="304"/>
      <c r="G633" s="323"/>
      <c r="H633" s="121"/>
    </row>
    <row r="634" spans="1:9" s="296" customFormat="1" x14ac:dyDescent="0.2">
      <c r="A634" s="316"/>
      <c r="B634" s="309"/>
      <c r="C634" s="322"/>
      <c r="D634" s="83"/>
      <c r="E634" s="304"/>
      <c r="G634" s="323"/>
      <c r="H634" s="121"/>
    </row>
    <row r="635" spans="1:9" s="296" customFormat="1" x14ac:dyDescent="0.2">
      <c r="A635" s="316"/>
      <c r="B635" s="123"/>
      <c r="C635" s="317"/>
      <c r="D635" s="80"/>
      <c r="E635" s="304"/>
      <c r="G635" s="323"/>
      <c r="H635" s="121"/>
    </row>
    <row r="636" spans="1:9" s="296" customFormat="1" x14ac:dyDescent="0.2">
      <c r="A636" s="316"/>
      <c r="B636" s="123"/>
      <c r="C636" s="317"/>
      <c r="D636" s="80"/>
      <c r="E636" s="304"/>
      <c r="G636" s="323"/>
      <c r="H636" s="121"/>
    </row>
    <row r="637" spans="1:9" s="296" customFormat="1" x14ac:dyDescent="0.2">
      <c r="A637" s="316"/>
      <c r="C637" s="324"/>
      <c r="D637" s="79"/>
      <c r="E637" s="304"/>
      <c r="G637" s="323"/>
      <c r="H637" s="121"/>
    </row>
    <row r="638" spans="1:9" s="296" customFormat="1" x14ac:dyDescent="0.2">
      <c r="A638" s="316"/>
      <c r="B638" s="309"/>
      <c r="C638" s="317"/>
      <c r="D638" s="83"/>
      <c r="E638" s="304"/>
      <c r="G638" s="323"/>
      <c r="H638" s="121"/>
    </row>
    <row r="639" spans="1:9" s="296" customFormat="1" x14ac:dyDescent="0.2">
      <c r="A639" s="57"/>
      <c r="B639" s="317"/>
      <c r="C639" s="317"/>
      <c r="D639" s="79"/>
      <c r="E639" s="304"/>
      <c r="G639" s="121"/>
      <c r="H639" s="121"/>
    </row>
    <row r="640" spans="1:9" s="296" customFormat="1" x14ac:dyDescent="0.2">
      <c r="A640" s="57"/>
      <c r="D640" s="79"/>
      <c r="E640" s="304"/>
      <c r="G640" s="121"/>
      <c r="H640" s="121"/>
    </row>
    <row r="641" spans="1:8" s="296" customFormat="1" x14ac:dyDescent="0.2">
      <c r="A641" s="57"/>
      <c r="D641" s="79"/>
      <c r="E641" s="304"/>
      <c r="G641" s="121"/>
      <c r="H641" s="121"/>
    </row>
    <row r="642" spans="1:8" s="296" customFormat="1" x14ac:dyDescent="0.2">
      <c r="A642" s="303"/>
      <c r="D642" s="79"/>
      <c r="E642" s="304"/>
      <c r="F642" s="304"/>
      <c r="G642" s="121"/>
      <c r="H642" s="121"/>
    </row>
    <row r="643" spans="1:8" s="296" customFormat="1" x14ac:dyDescent="0.2">
      <c r="A643" s="303"/>
      <c r="D643" s="79"/>
      <c r="E643" s="304"/>
      <c r="G643" s="121"/>
      <c r="H643" s="121"/>
    </row>
    <row r="644" spans="1:8" s="296" customFormat="1" x14ac:dyDescent="0.2">
      <c r="A644" s="303"/>
      <c r="B644" s="43"/>
      <c r="C644" s="43"/>
      <c r="D644" s="44"/>
      <c r="E644" s="56"/>
      <c r="G644" s="121"/>
      <c r="H644" s="121"/>
    </row>
    <row r="645" spans="1:8" s="296" customFormat="1" x14ac:dyDescent="0.2">
      <c r="A645" s="303"/>
      <c r="D645" s="79"/>
      <c r="E645" s="304"/>
      <c r="G645" s="121"/>
      <c r="H645" s="121"/>
    </row>
    <row r="646" spans="1:8" s="296" customFormat="1" x14ac:dyDescent="0.2">
      <c r="A646" s="303"/>
      <c r="D646" s="79"/>
      <c r="E646" s="304"/>
      <c r="G646" s="121"/>
      <c r="H646" s="121"/>
    </row>
    <row r="647" spans="1:8" s="296" customFormat="1" x14ac:dyDescent="0.2">
      <c r="A647" s="316"/>
      <c r="D647" s="79"/>
      <c r="E647" s="304"/>
      <c r="G647" s="121"/>
      <c r="H647" s="121"/>
    </row>
    <row r="648" spans="1:8" s="296" customFormat="1" x14ac:dyDescent="0.2">
      <c r="A648" s="316"/>
      <c r="D648" s="79"/>
      <c r="E648" s="304"/>
      <c r="G648" s="121"/>
      <c r="H648" s="121"/>
    </row>
    <row r="649" spans="1:8" s="296" customFormat="1" x14ac:dyDescent="0.2">
      <c r="A649" s="316"/>
      <c r="D649" s="79"/>
      <c r="E649" s="304"/>
      <c r="G649" s="121"/>
      <c r="H649" s="121"/>
    </row>
    <row r="650" spans="1:8" s="296" customFormat="1" x14ac:dyDescent="0.2">
      <c r="A650" s="316"/>
      <c r="D650" s="79"/>
      <c r="E650" s="304"/>
      <c r="G650" s="121"/>
      <c r="H650" s="121"/>
    </row>
    <row r="651" spans="1:8" s="296" customFormat="1" x14ac:dyDescent="0.2">
      <c r="A651" s="316"/>
      <c r="D651" s="79"/>
      <c r="E651" s="304"/>
      <c r="G651" s="121"/>
      <c r="H651" s="121"/>
    </row>
    <row r="652" spans="1:8" s="296" customFormat="1" x14ac:dyDescent="0.2">
      <c r="A652" s="316"/>
      <c r="D652" s="79"/>
      <c r="E652" s="304"/>
      <c r="G652" s="121"/>
      <c r="H652" s="121"/>
    </row>
    <row r="653" spans="1:8" s="296" customFormat="1" x14ac:dyDescent="0.2">
      <c r="A653" s="316"/>
      <c r="D653" s="79"/>
      <c r="E653" s="304"/>
      <c r="G653" s="121"/>
      <c r="H653" s="121"/>
    </row>
    <row r="654" spans="1:8" s="296" customFormat="1" x14ac:dyDescent="0.2">
      <c r="A654" s="316"/>
      <c r="D654" s="79"/>
      <c r="E654" s="304"/>
      <c r="G654" s="121"/>
      <c r="H654" s="121"/>
    </row>
    <row r="655" spans="1:8" s="296" customFormat="1" x14ac:dyDescent="0.2">
      <c r="A655" s="316"/>
      <c r="D655" s="79"/>
      <c r="E655" s="304"/>
      <c r="G655" s="121"/>
      <c r="H655" s="121"/>
    </row>
    <row r="656" spans="1:8" s="296" customFormat="1" x14ac:dyDescent="0.2">
      <c r="A656" s="316"/>
      <c r="D656" s="79"/>
      <c r="E656" s="304"/>
      <c r="G656" s="121"/>
      <c r="H656" s="121"/>
    </row>
    <row r="657" spans="1:8" s="296" customFormat="1" x14ac:dyDescent="0.2">
      <c r="A657" s="316"/>
      <c r="D657" s="79"/>
      <c r="E657" s="304"/>
      <c r="G657" s="121"/>
      <c r="H657" s="121"/>
    </row>
    <row r="658" spans="1:8" s="296" customFormat="1" x14ac:dyDescent="0.2">
      <c r="A658" s="316"/>
      <c r="D658" s="79"/>
      <c r="E658" s="304"/>
      <c r="G658" s="121"/>
      <c r="H658" s="121"/>
    </row>
    <row r="659" spans="1:8" s="296" customFormat="1" x14ac:dyDescent="0.2">
      <c r="A659" s="316"/>
      <c r="D659" s="79"/>
      <c r="E659" s="304"/>
      <c r="G659" s="121"/>
      <c r="H659" s="121"/>
    </row>
    <row r="660" spans="1:8" s="296" customFormat="1" x14ac:dyDescent="0.2">
      <c r="A660" s="316"/>
      <c r="D660" s="79"/>
      <c r="E660" s="304"/>
      <c r="G660" s="121"/>
      <c r="H660" s="121"/>
    </row>
    <row r="661" spans="1:8" s="296" customFormat="1" x14ac:dyDescent="0.2">
      <c r="A661" s="316"/>
      <c r="D661" s="79"/>
      <c r="E661" s="304"/>
      <c r="G661" s="121"/>
      <c r="H661" s="121"/>
    </row>
    <row r="662" spans="1:8" s="296" customFormat="1" x14ac:dyDescent="0.2">
      <c r="A662" s="316"/>
      <c r="D662" s="79"/>
      <c r="E662" s="304"/>
      <c r="G662" s="121"/>
      <c r="H662" s="121"/>
    </row>
    <row r="663" spans="1:8" s="296" customFormat="1" x14ac:dyDescent="0.2">
      <c r="A663" s="316"/>
      <c r="D663" s="79"/>
      <c r="E663" s="304"/>
      <c r="G663" s="121"/>
      <c r="H663" s="121"/>
    </row>
    <row r="664" spans="1:8" s="296" customFormat="1" x14ac:dyDescent="0.2">
      <c r="A664" s="316"/>
      <c r="D664" s="79"/>
      <c r="E664" s="304"/>
      <c r="G664" s="121"/>
      <c r="H664" s="121"/>
    </row>
    <row r="665" spans="1:8" s="296" customFormat="1" x14ac:dyDescent="0.2">
      <c r="A665" s="316"/>
      <c r="D665" s="79"/>
      <c r="E665" s="304"/>
      <c r="G665" s="121"/>
      <c r="H665" s="121"/>
    </row>
    <row r="666" spans="1:8" s="296" customFormat="1" x14ac:dyDescent="0.2">
      <c r="A666" s="316"/>
      <c r="D666" s="79"/>
      <c r="E666" s="304"/>
      <c r="G666" s="121"/>
      <c r="H666" s="121"/>
    </row>
    <row r="667" spans="1:8" s="296" customFormat="1" x14ac:dyDescent="0.2">
      <c r="A667" s="316"/>
      <c r="D667" s="79"/>
      <c r="E667" s="304"/>
      <c r="G667" s="121"/>
      <c r="H667" s="121"/>
    </row>
    <row r="668" spans="1:8" s="296" customFormat="1" x14ac:dyDescent="0.2">
      <c r="A668" s="316"/>
      <c r="D668" s="79"/>
      <c r="E668" s="304"/>
      <c r="G668" s="121"/>
      <c r="H668" s="121"/>
    </row>
    <row r="669" spans="1:8" s="296" customFormat="1" x14ac:dyDescent="0.2">
      <c r="A669" s="316"/>
      <c r="D669" s="79"/>
      <c r="E669" s="304"/>
      <c r="G669" s="121"/>
      <c r="H669" s="121"/>
    </row>
    <row r="670" spans="1:8" s="296" customFormat="1" x14ac:dyDescent="0.2">
      <c r="A670" s="316"/>
      <c r="D670" s="79"/>
      <c r="E670" s="304"/>
      <c r="G670" s="121"/>
      <c r="H670" s="121"/>
    </row>
    <row r="671" spans="1:8" s="296" customFormat="1" x14ac:dyDescent="0.2">
      <c r="A671" s="316"/>
      <c r="D671" s="79"/>
      <c r="E671" s="304"/>
      <c r="G671" s="121"/>
      <c r="H671" s="121"/>
    </row>
    <row r="672" spans="1:8" s="296" customFormat="1" x14ac:dyDescent="0.2">
      <c r="A672" s="316"/>
      <c r="D672" s="79"/>
      <c r="E672" s="304"/>
      <c r="G672" s="121"/>
      <c r="H672" s="121"/>
    </row>
    <row r="673" spans="1:8" s="296" customFormat="1" x14ac:dyDescent="0.2">
      <c r="A673" s="316"/>
      <c r="D673" s="79"/>
      <c r="E673" s="304"/>
      <c r="G673" s="121"/>
      <c r="H673" s="121"/>
    </row>
    <row r="674" spans="1:8" s="296" customFormat="1" x14ac:dyDescent="0.2">
      <c r="A674" s="316"/>
      <c r="D674" s="79"/>
      <c r="E674" s="304"/>
      <c r="G674" s="121"/>
      <c r="H674" s="121"/>
    </row>
    <row r="675" spans="1:8" s="296" customFormat="1" x14ac:dyDescent="0.2">
      <c r="A675" s="316"/>
      <c r="D675" s="79"/>
      <c r="E675" s="304"/>
      <c r="G675" s="121"/>
      <c r="H675" s="121"/>
    </row>
    <row r="676" spans="1:8" s="296" customFormat="1" x14ac:dyDescent="0.2">
      <c r="A676" s="316"/>
      <c r="D676" s="79"/>
      <c r="E676" s="304"/>
      <c r="G676" s="121"/>
      <c r="H676" s="121"/>
    </row>
    <row r="677" spans="1:8" s="296" customFormat="1" x14ac:dyDescent="0.2">
      <c r="A677" s="316"/>
      <c r="D677" s="79"/>
      <c r="E677" s="304"/>
      <c r="G677" s="121"/>
      <c r="H677" s="121"/>
    </row>
    <row r="678" spans="1:8" s="296" customFormat="1" x14ac:dyDescent="0.2">
      <c r="A678" s="316"/>
      <c r="D678" s="79"/>
      <c r="E678" s="304"/>
      <c r="G678" s="121"/>
      <c r="H678" s="121"/>
    </row>
    <row r="679" spans="1:8" s="296" customFormat="1" x14ac:dyDescent="0.2">
      <c r="A679" s="316"/>
      <c r="D679" s="79"/>
      <c r="E679" s="304"/>
      <c r="G679" s="121"/>
      <c r="H679" s="121"/>
    </row>
    <row r="680" spans="1:8" s="296" customFormat="1" x14ac:dyDescent="0.2">
      <c r="A680" s="316"/>
      <c r="D680" s="79"/>
      <c r="E680" s="304"/>
      <c r="G680" s="121"/>
      <c r="H680" s="121"/>
    </row>
    <row r="681" spans="1:8" s="296" customFormat="1" x14ac:dyDescent="0.2">
      <c r="A681" s="316"/>
      <c r="D681" s="79"/>
      <c r="E681" s="304"/>
      <c r="G681" s="121"/>
      <c r="H681" s="121"/>
    </row>
    <row r="682" spans="1:8" s="296" customFormat="1" x14ac:dyDescent="0.2">
      <c r="A682" s="316"/>
      <c r="D682" s="79"/>
      <c r="E682" s="304"/>
      <c r="G682" s="121"/>
      <c r="H682" s="121"/>
    </row>
    <row r="683" spans="1:8" s="296" customFormat="1" x14ac:dyDescent="0.2">
      <c r="A683" s="316"/>
      <c r="D683" s="79"/>
      <c r="E683" s="304"/>
      <c r="G683" s="121"/>
      <c r="H683" s="121"/>
    </row>
    <row r="684" spans="1:8" s="296" customFormat="1" x14ac:dyDescent="0.2">
      <c r="A684" s="316"/>
      <c r="D684" s="79"/>
      <c r="E684" s="304"/>
      <c r="G684" s="121"/>
      <c r="H684" s="121"/>
    </row>
    <row r="685" spans="1:8" s="296" customFormat="1" x14ac:dyDescent="0.2">
      <c r="A685" s="316"/>
      <c r="D685" s="79"/>
      <c r="E685" s="304"/>
      <c r="G685" s="121"/>
      <c r="H685" s="121"/>
    </row>
    <row r="686" spans="1:8" s="296" customFormat="1" x14ac:dyDescent="0.2">
      <c r="A686" s="316"/>
      <c r="D686" s="79"/>
      <c r="E686" s="304"/>
      <c r="G686" s="121"/>
      <c r="H686" s="121"/>
    </row>
    <row r="687" spans="1:8" s="296" customFormat="1" x14ac:dyDescent="0.2">
      <c r="A687" s="316"/>
      <c r="D687" s="79"/>
      <c r="E687" s="304"/>
      <c r="G687" s="121"/>
      <c r="H687" s="121"/>
    </row>
    <row r="688" spans="1:8" s="296" customFormat="1" x14ac:dyDescent="0.2">
      <c r="A688" s="316"/>
      <c r="D688" s="79"/>
      <c r="E688" s="304"/>
      <c r="G688" s="121"/>
      <c r="H688" s="121"/>
    </row>
    <row r="689" spans="1:8" s="296" customFormat="1" x14ac:dyDescent="0.2">
      <c r="A689" s="316"/>
      <c r="D689" s="79"/>
      <c r="E689" s="304"/>
      <c r="G689" s="121"/>
      <c r="H689" s="121"/>
    </row>
    <row r="690" spans="1:8" s="296" customFormat="1" x14ac:dyDescent="0.2">
      <c r="A690" s="316"/>
      <c r="D690" s="79"/>
      <c r="E690" s="304"/>
      <c r="G690" s="121"/>
      <c r="H690" s="121"/>
    </row>
    <row r="691" spans="1:8" s="296" customFormat="1" x14ac:dyDescent="0.2">
      <c r="A691" s="316"/>
      <c r="D691" s="79"/>
      <c r="E691" s="304"/>
      <c r="G691" s="121"/>
      <c r="H691" s="121"/>
    </row>
    <row r="692" spans="1:8" s="296" customFormat="1" x14ac:dyDescent="0.2">
      <c r="A692" s="316"/>
      <c r="D692" s="79"/>
      <c r="E692" s="304"/>
      <c r="G692" s="121"/>
      <c r="H692" s="121"/>
    </row>
    <row r="693" spans="1:8" s="296" customFormat="1" x14ac:dyDescent="0.2">
      <c r="A693" s="316"/>
      <c r="D693" s="79"/>
      <c r="E693" s="304"/>
      <c r="G693" s="121"/>
      <c r="H693" s="121"/>
    </row>
    <row r="694" spans="1:8" s="296" customFormat="1" x14ac:dyDescent="0.2">
      <c r="A694" s="316"/>
      <c r="D694" s="79"/>
      <c r="E694" s="304"/>
      <c r="G694" s="121"/>
      <c r="H694" s="121"/>
    </row>
    <row r="695" spans="1:8" s="296" customFormat="1" x14ac:dyDescent="0.2">
      <c r="A695" s="316"/>
      <c r="D695" s="79"/>
      <c r="E695" s="304"/>
      <c r="G695" s="121"/>
      <c r="H695" s="121"/>
    </row>
    <row r="696" spans="1:8" s="296" customFormat="1" x14ac:dyDescent="0.2">
      <c r="A696" s="316"/>
      <c r="D696" s="79"/>
      <c r="E696" s="304"/>
      <c r="G696" s="121"/>
      <c r="H696" s="121"/>
    </row>
    <row r="697" spans="1:8" s="296" customFormat="1" x14ac:dyDescent="0.2">
      <c r="A697" s="316"/>
      <c r="D697" s="79"/>
      <c r="E697" s="304"/>
      <c r="G697" s="121"/>
      <c r="H697" s="121"/>
    </row>
    <row r="698" spans="1:8" s="296" customFormat="1" x14ac:dyDescent="0.2">
      <c r="A698" s="316"/>
      <c r="D698" s="79"/>
      <c r="E698" s="304"/>
      <c r="G698" s="121"/>
      <c r="H698" s="121"/>
    </row>
    <row r="699" spans="1:8" s="296" customFormat="1" x14ac:dyDescent="0.2">
      <c r="A699" s="316"/>
      <c r="D699" s="79"/>
      <c r="E699" s="304"/>
      <c r="G699" s="121"/>
      <c r="H699" s="121"/>
    </row>
    <row r="700" spans="1:8" s="296" customFormat="1" x14ac:dyDescent="0.2">
      <c r="A700" s="316"/>
      <c r="D700" s="79"/>
      <c r="E700" s="304"/>
      <c r="G700" s="121"/>
      <c r="H700" s="121"/>
    </row>
    <row r="701" spans="1:8" s="296" customFormat="1" x14ac:dyDescent="0.2">
      <c r="A701" s="316"/>
      <c r="D701" s="79"/>
      <c r="E701" s="304"/>
      <c r="G701" s="121"/>
      <c r="H701" s="121"/>
    </row>
    <row r="702" spans="1:8" s="296" customFormat="1" x14ac:dyDescent="0.2">
      <c r="A702" s="316"/>
      <c r="D702" s="79"/>
      <c r="E702" s="304"/>
      <c r="G702" s="121"/>
      <c r="H702" s="121"/>
    </row>
    <row r="703" spans="1:8" s="296" customFormat="1" x14ac:dyDescent="0.2">
      <c r="A703" s="316"/>
      <c r="D703" s="79"/>
      <c r="E703" s="304"/>
      <c r="G703" s="121"/>
      <c r="H703" s="121"/>
    </row>
    <row r="704" spans="1:8" s="296" customFormat="1" x14ac:dyDescent="0.2">
      <c r="A704" s="316"/>
      <c r="B704" s="123"/>
      <c r="C704" s="123"/>
      <c r="D704" s="79"/>
      <c r="E704" s="304"/>
      <c r="G704" s="121"/>
      <c r="H704" s="121"/>
    </row>
    <row r="705" spans="1:8" s="296" customFormat="1" x14ac:dyDescent="0.2">
      <c r="A705" s="316"/>
      <c r="D705" s="79"/>
      <c r="E705" s="304"/>
      <c r="G705" s="121"/>
      <c r="H705" s="121"/>
    </row>
    <row r="706" spans="1:8" s="296" customFormat="1" x14ac:dyDescent="0.2">
      <c r="A706" s="316"/>
      <c r="D706" s="79"/>
      <c r="E706" s="304"/>
      <c r="G706" s="121"/>
      <c r="H706" s="121"/>
    </row>
    <row r="707" spans="1:8" s="296" customFormat="1" x14ac:dyDescent="0.2">
      <c r="A707" s="303"/>
      <c r="D707" s="79"/>
      <c r="E707" s="304"/>
      <c r="G707" s="121"/>
      <c r="H707" s="121"/>
    </row>
    <row r="708" spans="1:8" s="296" customFormat="1" x14ac:dyDescent="0.2">
      <c r="A708" s="303"/>
      <c r="D708" s="79"/>
      <c r="E708" s="304"/>
      <c r="G708" s="121"/>
      <c r="H708" s="121"/>
    </row>
    <row r="709" spans="1:8" s="296" customFormat="1" x14ac:dyDescent="0.2">
      <c r="A709" s="303"/>
      <c r="D709" s="79"/>
      <c r="E709" s="304"/>
      <c r="G709" s="121"/>
      <c r="H709" s="121"/>
    </row>
    <row r="710" spans="1:8" s="296" customFormat="1" x14ac:dyDescent="0.2">
      <c r="A710" s="303"/>
      <c r="D710" s="79"/>
      <c r="E710" s="304"/>
      <c r="G710" s="121"/>
      <c r="H710" s="121"/>
    </row>
    <row r="711" spans="1:8" s="296" customFormat="1" x14ac:dyDescent="0.2">
      <c r="A711" s="303"/>
      <c r="D711" s="79"/>
      <c r="E711" s="304"/>
      <c r="G711" s="121"/>
      <c r="H711" s="121"/>
    </row>
    <row r="712" spans="1:8" s="296" customFormat="1" x14ac:dyDescent="0.2">
      <c r="A712" s="303"/>
      <c r="D712" s="79"/>
      <c r="E712" s="304"/>
      <c r="G712" s="121"/>
      <c r="H712" s="121"/>
    </row>
    <row r="713" spans="1:8" s="296" customFormat="1" x14ac:dyDescent="0.2">
      <c r="A713" s="303"/>
      <c r="D713" s="79"/>
      <c r="E713" s="304"/>
      <c r="G713" s="121"/>
      <c r="H713" s="121"/>
    </row>
    <row r="714" spans="1:8" s="296" customFormat="1" x14ac:dyDescent="0.2">
      <c r="A714" s="303"/>
      <c r="D714" s="79"/>
      <c r="E714" s="304"/>
      <c r="G714" s="121"/>
      <c r="H714" s="121"/>
    </row>
    <row r="715" spans="1:8" s="296" customFormat="1" x14ac:dyDescent="0.2">
      <c r="A715" s="303"/>
      <c r="D715" s="79"/>
      <c r="E715" s="304"/>
      <c r="G715" s="121"/>
      <c r="H715" s="121"/>
    </row>
    <row r="716" spans="1:8" s="296" customFormat="1" x14ac:dyDescent="0.2">
      <c r="A716" s="303"/>
      <c r="D716" s="79"/>
      <c r="E716" s="304"/>
      <c r="G716" s="121"/>
      <c r="H716" s="121"/>
    </row>
    <row r="717" spans="1:8" s="296" customFormat="1" x14ac:dyDescent="0.2">
      <c r="A717" s="303"/>
      <c r="D717" s="79"/>
      <c r="E717" s="304"/>
      <c r="G717" s="121"/>
      <c r="H717" s="121"/>
    </row>
    <row r="718" spans="1:8" s="296" customFormat="1" x14ac:dyDescent="0.2">
      <c r="A718" s="303"/>
      <c r="B718" s="325"/>
      <c r="D718" s="79"/>
      <c r="E718" s="304"/>
      <c r="G718" s="121"/>
      <c r="H718" s="121"/>
    </row>
    <row r="719" spans="1:8" s="296" customFormat="1" x14ac:dyDescent="0.2">
      <c r="A719" s="303"/>
      <c r="D719" s="79"/>
      <c r="E719" s="304"/>
      <c r="G719" s="121"/>
      <c r="H719" s="121"/>
    </row>
    <row r="720" spans="1:8" s="296" customFormat="1" x14ac:dyDescent="0.2">
      <c r="A720" s="303"/>
      <c r="D720" s="79"/>
      <c r="E720" s="304"/>
      <c r="G720" s="121"/>
      <c r="H720" s="121"/>
    </row>
    <row r="721" spans="1:8" s="296" customFormat="1" x14ac:dyDescent="0.2">
      <c r="A721" s="303"/>
      <c r="D721" s="79"/>
      <c r="E721" s="304"/>
      <c r="G721" s="121"/>
      <c r="H721" s="121"/>
    </row>
    <row r="722" spans="1:8" s="296" customFormat="1" x14ac:dyDescent="0.2">
      <c r="A722" s="303"/>
      <c r="D722" s="79"/>
      <c r="E722" s="304"/>
      <c r="G722" s="121"/>
      <c r="H722" s="121"/>
    </row>
    <row r="723" spans="1:8" s="296" customFormat="1" x14ac:dyDescent="0.2">
      <c r="A723" s="303"/>
      <c r="D723" s="79"/>
      <c r="E723" s="304"/>
      <c r="G723" s="121"/>
      <c r="H723" s="121"/>
    </row>
    <row r="724" spans="1:8" s="296" customFormat="1" x14ac:dyDescent="0.2">
      <c r="A724" s="303"/>
      <c r="D724" s="79"/>
      <c r="E724" s="304"/>
      <c r="G724" s="121"/>
      <c r="H724" s="121"/>
    </row>
    <row r="725" spans="1:8" s="296" customFormat="1" x14ac:dyDescent="0.2">
      <c r="A725" s="303"/>
      <c r="D725" s="79"/>
      <c r="E725" s="304"/>
      <c r="G725" s="121"/>
      <c r="H725" s="121"/>
    </row>
    <row r="726" spans="1:8" s="296" customFormat="1" x14ac:dyDescent="0.2">
      <c r="A726" s="303"/>
      <c r="D726" s="79"/>
      <c r="E726" s="304"/>
      <c r="G726" s="121"/>
      <c r="H726" s="121"/>
    </row>
    <row r="727" spans="1:8" s="296" customFormat="1" x14ac:dyDescent="0.2">
      <c r="A727" s="303"/>
      <c r="D727" s="79"/>
      <c r="E727" s="304"/>
      <c r="G727" s="121"/>
      <c r="H727" s="121"/>
    </row>
    <row r="728" spans="1:8" s="296" customFormat="1" x14ac:dyDescent="0.2">
      <c r="A728" s="303"/>
      <c r="D728" s="79"/>
      <c r="E728" s="304"/>
      <c r="G728" s="121"/>
      <c r="H728" s="121"/>
    </row>
    <row r="729" spans="1:8" s="296" customFormat="1" ht="15" x14ac:dyDescent="0.25">
      <c r="A729" s="326"/>
      <c r="B729" s="327"/>
      <c r="C729" s="328"/>
      <c r="D729" s="79"/>
      <c r="E729" s="304"/>
      <c r="G729" s="121"/>
      <c r="H729" s="121"/>
    </row>
    <row r="730" spans="1:8" s="296" customFormat="1" ht="15" x14ac:dyDescent="0.25">
      <c r="A730" s="326"/>
      <c r="B730" s="327"/>
      <c r="C730" s="328"/>
      <c r="D730" s="79"/>
      <c r="E730" s="304"/>
      <c r="G730" s="121"/>
      <c r="H730" s="121"/>
    </row>
    <row r="731" spans="1:8" s="296" customFormat="1" ht="15" x14ac:dyDescent="0.25">
      <c r="A731" s="326"/>
      <c r="B731" s="327"/>
      <c r="C731" s="329"/>
      <c r="D731" s="79"/>
      <c r="E731" s="304"/>
      <c r="G731" s="121"/>
      <c r="H731" s="121"/>
    </row>
    <row r="732" spans="1:8" s="296" customFormat="1" ht="15" x14ac:dyDescent="0.25">
      <c r="A732" s="326"/>
      <c r="B732" s="329"/>
      <c r="C732" s="330"/>
      <c r="D732" s="79"/>
      <c r="E732" s="304"/>
      <c r="G732" s="121"/>
      <c r="H732" s="121"/>
    </row>
    <row r="733" spans="1:8" s="296" customFormat="1" ht="15" x14ac:dyDescent="0.25">
      <c r="A733" s="326"/>
      <c r="B733" s="329"/>
      <c r="C733" s="330"/>
      <c r="D733" s="79"/>
      <c r="E733" s="304"/>
      <c r="G733" s="121"/>
      <c r="H733" s="121"/>
    </row>
    <row r="734" spans="1:8" s="296" customFormat="1" ht="15" x14ac:dyDescent="0.25">
      <c r="A734" s="326"/>
      <c r="B734" s="329"/>
      <c r="C734" s="330"/>
      <c r="D734" s="79"/>
      <c r="E734" s="304"/>
      <c r="G734" s="121"/>
      <c r="H734" s="121"/>
    </row>
    <row r="735" spans="1:8" s="296" customFormat="1" ht="15" x14ac:dyDescent="0.25">
      <c r="A735" s="326"/>
      <c r="B735" s="329"/>
      <c r="C735" s="330"/>
      <c r="D735" s="79"/>
      <c r="E735" s="304"/>
      <c r="G735" s="121"/>
      <c r="H735" s="121"/>
    </row>
    <row r="736" spans="1:8" s="296" customFormat="1" ht="15" x14ac:dyDescent="0.25">
      <c r="A736" s="326"/>
      <c r="B736" s="329"/>
      <c r="C736" s="330"/>
      <c r="D736" s="79"/>
      <c r="E736" s="304"/>
      <c r="G736" s="121"/>
      <c r="H736" s="121"/>
    </row>
    <row r="737" spans="1:8" s="296" customFormat="1" ht="15" x14ac:dyDescent="0.25">
      <c r="A737" s="326"/>
      <c r="B737" s="329"/>
      <c r="C737" s="330"/>
      <c r="D737" s="79"/>
      <c r="E737" s="304"/>
      <c r="G737" s="121"/>
      <c r="H737" s="121"/>
    </row>
    <row r="738" spans="1:8" s="296" customFormat="1" ht="15" x14ac:dyDescent="0.25">
      <c r="A738" s="326"/>
      <c r="B738" s="329"/>
      <c r="C738" s="330"/>
      <c r="D738" s="79"/>
      <c r="E738" s="304"/>
      <c r="G738" s="121"/>
      <c r="H738" s="121"/>
    </row>
    <row r="739" spans="1:8" s="296" customFormat="1" ht="15" x14ac:dyDescent="0.25">
      <c r="A739" s="326"/>
      <c r="B739" s="329"/>
      <c r="C739" s="330"/>
      <c r="D739" s="79"/>
      <c r="E739" s="304"/>
      <c r="G739" s="121"/>
      <c r="H739" s="121"/>
    </row>
    <row r="740" spans="1:8" s="296" customFormat="1" ht="15" x14ac:dyDescent="0.25">
      <c r="A740" s="326"/>
      <c r="B740" s="329"/>
      <c r="C740" s="330"/>
      <c r="D740" s="79"/>
      <c r="E740" s="304"/>
      <c r="G740" s="121"/>
      <c r="H740" s="121"/>
    </row>
    <row r="741" spans="1:8" s="296" customFormat="1" ht="15" x14ac:dyDescent="0.25">
      <c r="A741" s="326"/>
      <c r="B741" s="329"/>
      <c r="C741" s="330"/>
      <c r="D741" s="79"/>
      <c r="E741" s="304"/>
      <c r="G741" s="121"/>
      <c r="H741" s="121"/>
    </row>
    <row r="742" spans="1:8" s="296" customFormat="1" ht="15" x14ac:dyDescent="0.25">
      <c r="A742" s="326"/>
      <c r="B742" s="329"/>
      <c r="C742" s="330"/>
      <c r="D742" s="79"/>
      <c r="E742" s="304"/>
      <c r="G742" s="121"/>
      <c r="H742" s="121"/>
    </row>
    <row r="743" spans="1:8" s="296" customFormat="1" ht="15" x14ac:dyDescent="0.25">
      <c r="A743" s="326"/>
      <c r="B743" s="329"/>
      <c r="C743" s="330"/>
      <c r="D743" s="79"/>
      <c r="E743" s="304"/>
      <c r="G743" s="121"/>
      <c r="H743" s="121"/>
    </row>
    <row r="744" spans="1:8" s="296" customFormat="1" ht="15" x14ac:dyDescent="0.25">
      <c r="A744" s="326"/>
      <c r="B744" s="329"/>
      <c r="C744" s="330"/>
      <c r="D744" s="79"/>
      <c r="E744" s="304"/>
      <c r="G744" s="121"/>
      <c r="H744" s="121"/>
    </row>
    <row r="745" spans="1:8" s="296" customFormat="1" ht="15" x14ac:dyDescent="0.25">
      <c r="A745" s="326"/>
      <c r="B745" s="329"/>
      <c r="C745" s="330"/>
      <c r="D745" s="79"/>
      <c r="E745" s="304"/>
      <c r="G745" s="121"/>
      <c r="H745" s="121"/>
    </row>
    <row r="746" spans="1:8" s="296" customFormat="1" ht="15" x14ac:dyDescent="0.25">
      <c r="A746" s="326"/>
      <c r="B746" s="329"/>
      <c r="C746" s="330"/>
      <c r="D746" s="79"/>
      <c r="E746" s="304"/>
      <c r="G746" s="121"/>
      <c r="H746" s="121"/>
    </row>
    <row r="747" spans="1:8" s="296" customFormat="1" ht="15" x14ac:dyDescent="0.25">
      <c r="A747" s="326"/>
      <c r="B747" s="329"/>
      <c r="C747" s="330"/>
      <c r="D747" s="79"/>
      <c r="E747" s="304"/>
      <c r="G747" s="121"/>
      <c r="H747" s="121"/>
    </row>
    <row r="748" spans="1:8" s="296" customFormat="1" x14ac:dyDescent="0.2">
      <c r="A748" s="303"/>
      <c r="D748" s="79"/>
      <c r="E748" s="304"/>
      <c r="G748" s="121"/>
      <c r="H748" s="121"/>
    </row>
    <row r="749" spans="1:8" s="296" customFormat="1" x14ac:dyDescent="0.2">
      <c r="A749" s="303"/>
      <c r="D749" s="79"/>
      <c r="E749" s="304"/>
      <c r="G749" s="121"/>
      <c r="H749" s="121"/>
    </row>
    <row r="750" spans="1:8" s="296" customFormat="1" x14ac:dyDescent="0.2">
      <c r="A750" s="303"/>
      <c r="D750" s="79"/>
      <c r="E750" s="304"/>
      <c r="G750" s="121"/>
      <c r="H750" s="121"/>
    </row>
  </sheetData>
  <sheetProtection formatCells="0" formatColumns="0" formatRows="0" insertColumns="0" insertRows="0" insertHyperlinks="0" deleteColumns="0" deleteRows="0" sort="0" autoFilter="0" pivotTables="0"/>
  <autoFilter ref="A1:AP583"/>
  <phoneticPr fontId="0" type="noConversion"/>
  <printOptions horizontalCentered="1" verticalCentered="1"/>
  <pageMargins left="0.74803149606299213" right="0.6692913385826772" top="0.39370078740157483" bottom="0.19685039370078741" header="0" footer="0"/>
  <pageSetup paperSize="9" orientation="portrait" r:id="rId1"/>
  <headerFooter alignWithMargins="0">
    <oddHeader>&amp;L&amp;G&amp;CLes communes de Saône et Loire et leurs SPANC&amp;RMAJ :  2018</oddHeader>
  </headerFooter>
  <ignoredErrors>
    <ignoredError sqref="A569:A584 A590:A65533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coordonnées2018</vt:lpstr>
      <vt:lpstr>organisation</vt:lpstr>
      <vt:lpstr>liste communes</vt:lpstr>
      <vt:lpstr>coordonnées2018!Impression_des_titres</vt:lpstr>
      <vt:lpstr>'liste communes'!Impression_des_titres</vt:lpstr>
      <vt:lpstr>Sum_Output</vt:lpstr>
      <vt:lpstr>coordonnées2018!Zone_d_impression</vt:lpstr>
      <vt:lpstr>organisation!Zone_d_impression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PLONGENET LARA</dc:creator>
  <cp:lastModifiedBy>GUERIN GERALDINE</cp:lastModifiedBy>
  <cp:lastPrinted>2019-05-16T07:03:11Z</cp:lastPrinted>
  <dcterms:created xsi:type="dcterms:W3CDTF">2006-08-24T09:44:48Z</dcterms:created>
  <dcterms:modified xsi:type="dcterms:W3CDTF">2019-08-30T11:32:50Z</dcterms:modified>
</cp:coreProperties>
</file>