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9780" activeTab="1"/>
  </bookViews>
  <sheets>
    <sheet name="CA 2015 Invest" sheetId="3" r:id="rId1"/>
    <sheet name="CA 2015 Fonct" sheetId="4" r:id="rId2"/>
  </sheets>
  <definedNames>
    <definedName name="_xlnm.Print_Area" localSheetId="1">'CA 2015 Fonct'!$A$1:$K$149</definedName>
    <definedName name="_xlnm.Print_Area" localSheetId="0">'CA 2015 Invest'!$A$1:$H$61</definedName>
  </definedNames>
  <calcPr calcId="145621"/>
</workbook>
</file>

<file path=xl/calcChain.xml><?xml version="1.0" encoding="utf-8"?>
<calcChain xmlns="http://schemas.openxmlformats.org/spreadsheetml/2006/main">
  <c r="H129" i="4" l="1"/>
  <c r="I147" i="4"/>
  <c r="H147" i="4"/>
  <c r="G147" i="4"/>
  <c r="H142" i="4"/>
  <c r="G142" i="4"/>
  <c r="I141" i="4"/>
  <c r="I142" i="4" s="1"/>
  <c r="H139" i="4"/>
  <c r="G139" i="4"/>
  <c r="I138" i="4"/>
  <c r="I136" i="4"/>
  <c r="H134" i="4"/>
  <c r="G134" i="4"/>
  <c r="I133" i="4"/>
  <c r="I131" i="4"/>
  <c r="G129" i="4"/>
  <c r="I128" i="4"/>
  <c r="I126" i="4"/>
  <c r="J120" i="4"/>
  <c r="J144" i="4" s="1"/>
  <c r="H120" i="4"/>
  <c r="I116" i="4"/>
  <c r="I115" i="4"/>
  <c r="I114" i="4"/>
  <c r="I113" i="4"/>
  <c r="I112" i="4"/>
  <c r="I111" i="4"/>
  <c r="I110" i="4"/>
  <c r="I109" i="4"/>
  <c r="I108" i="4"/>
  <c r="I107" i="4"/>
  <c r="G105" i="4"/>
  <c r="I105" i="4" s="1"/>
  <c r="I101" i="4"/>
  <c r="I100" i="4"/>
  <c r="I96" i="4"/>
  <c r="I95" i="4"/>
  <c r="I91" i="4"/>
  <c r="I75" i="4"/>
  <c r="I67" i="4"/>
  <c r="I65" i="4"/>
  <c r="I63" i="4"/>
  <c r="I62" i="4"/>
  <c r="I61" i="4"/>
  <c r="I60" i="4"/>
  <c r="I59" i="4"/>
  <c r="I58" i="4"/>
  <c r="I57" i="4"/>
  <c r="I56" i="4"/>
  <c r="I44" i="4"/>
  <c r="I40" i="4"/>
  <c r="I39" i="4"/>
  <c r="I38" i="4"/>
  <c r="I37" i="4"/>
  <c r="I36" i="4"/>
  <c r="I33" i="4"/>
  <c r="I32" i="4"/>
  <c r="I31" i="4"/>
  <c r="I30" i="4"/>
  <c r="I29" i="4"/>
  <c r="I28" i="4"/>
  <c r="I22" i="4"/>
  <c r="I21" i="4"/>
  <c r="I20" i="4"/>
  <c r="I19" i="4"/>
  <c r="I18" i="4"/>
  <c r="I14" i="4"/>
  <c r="I13" i="4"/>
  <c r="I12" i="4"/>
  <c r="I120" i="4" l="1"/>
  <c r="H144" i="4"/>
  <c r="I129" i="4"/>
  <c r="I134" i="4"/>
  <c r="I139" i="4"/>
  <c r="G120" i="4"/>
  <c r="G144" i="4" s="1"/>
  <c r="H60" i="3"/>
  <c r="G60" i="3"/>
  <c r="I144" i="4" l="1"/>
</calcChain>
</file>

<file path=xl/sharedStrings.xml><?xml version="1.0" encoding="utf-8"?>
<sst xmlns="http://schemas.openxmlformats.org/spreadsheetml/2006/main" count="575" uniqueCount="259">
  <si>
    <t>IV - ANNEXES</t>
  </si>
  <si>
    <t>IV</t>
  </si>
  <si>
    <t>ENGAGEMENTS HORS BILAN - ENGAGEMENTS DONNES ET RECUS</t>
  </si>
  <si>
    <t>B1.7</t>
  </si>
  <si>
    <t>LISTE DES CONCOURS ATTRIBUES A DES TIERS</t>
  </si>
  <si>
    <t>B1.3</t>
  </si>
  <si>
    <t>B1.7 ET B1.3 - LISTE DES CONCOURS ATTRIBUES A DES TIERS EN NATURE OU EN SUBVENTIONS</t>
  </si>
  <si>
    <t>(article L.2313-1 du CGCT)</t>
  </si>
  <si>
    <t>Bénéficiaires</t>
  </si>
  <si>
    <t>Montant du fonds de concours ou de la subvention (numéraire)</t>
  </si>
  <si>
    <t>Prestations en nature</t>
  </si>
  <si>
    <t>Réalisé (valeur CA)</t>
  </si>
  <si>
    <t>dont montant rattaché à l'exercice</t>
  </si>
  <si>
    <t>dont montant versé sur l'exercice 2015 (*)</t>
  </si>
  <si>
    <t>SUBVENTIONS - FONCTIONNEMENT</t>
  </si>
  <si>
    <t>101 - Soutenir les acteurs du développement économique et les projets innovants</t>
  </si>
  <si>
    <t>Association</t>
  </si>
  <si>
    <t>90-1/6574-3/A011</t>
  </si>
  <si>
    <t>Agence d'Urbanisme et de Dévelop. Economique (AUDELOR)</t>
  </si>
  <si>
    <t>Lorient Grand Large</t>
  </si>
  <si>
    <t>CCSTI : Centre de Culture Scientifique Technique et Industrielle (Espace des Sciences/Maison de la Mer)</t>
  </si>
  <si>
    <t>Etablissement public</t>
  </si>
  <si>
    <t>90-1/6574-9/A011</t>
  </si>
  <si>
    <t>Chambre d'Agriculture du Morbihan</t>
  </si>
  <si>
    <t>104 - Développer les potentialités portuaires et aéroportuaires</t>
  </si>
  <si>
    <t>Organisme d'intérêt général (organisme consultatif de la commission européenne)</t>
  </si>
  <si>
    <t>90-1/6574-5/A011</t>
  </si>
  <si>
    <t>Comité Consultatif Régional Sud</t>
  </si>
  <si>
    <t>Festival Pêcheurs du Monde</t>
  </si>
  <si>
    <t>Comité Départemental des Pêches Maritimes 56</t>
  </si>
  <si>
    <t>90-1/6574/A011</t>
  </si>
  <si>
    <t>Marin'Accueil</t>
  </si>
  <si>
    <t>La Touline Bretagne et Internationale</t>
  </si>
  <si>
    <t>Entreprise</t>
  </si>
  <si>
    <t>94-1/6574/A011</t>
  </si>
  <si>
    <t>SEGEPEX - Salon Itech'Mer 2015</t>
  </si>
  <si>
    <t>105 - Investir dans l'enseignement supérieur, la recherche et l'innovation</t>
  </si>
  <si>
    <t>23-1/65731/A012</t>
  </si>
  <si>
    <t>Université de Bretagne Sud</t>
  </si>
  <si>
    <r>
      <t>123,30 € (411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mis à disposition valorisés à 0,30 € le 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</si>
  <si>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UBS - COMUE (Communauté d'Universités et d'Etablissements)</t>
  </si>
  <si>
    <t>90-1/65738/A012</t>
  </si>
  <si>
    <t>Bassin d'essais Ifremer</t>
  </si>
  <si>
    <t>90-6/6574/A012</t>
  </si>
  <si>
    <t>ID'MER - Institut Technique de Développement des Produits de la Mer</t>
  </si>
  <si>
    <t>90-1/6574/A012</t>
  </si>
  <si>
    <t>Eurolarge Innovations</t>
  </si>
  <si>
    <t>90-1/6574-3/A012</t>
  </si>
  <si>
    <t>Association Films en Bretagne</t>
  </si>
  <si>
    <t>Printemps de l'Entreprise</t>
  </si>
  <si>
    <t>MEITO (Mission pour l'Electronique, l'Informatique et les Télécoms de l'Ouest)</t>
  </si>
  <si>
    <t>106 - Favoriser l'insertion socio-professionnelle et promouvoir l'économie sociale et solidaire</t>
  </si>
  <si>
    <t>90-13/6574/A012</t>
  </si>
  <si>
    <t>Mission Locale du Pays de Lorient</t>
  </si>
  <si>
    <t>90-15/6574/A012</t>
  </si>
  <si>
    <t>Association Réseaux Pour l'Emploi</t>
  </si>
  <si>
    <t>524-3/6574/A012</t>
  </si>
  <si>
    <t>La Boutique de Droit</t>
  </si>
  <si>
    <t>90-15/6574-3/A012</t>
  </si>
  <si>
    <t>Association pour le droit à l'initiative économique (ADIE)</t>
  </si>
  <si>
    <t xml:space="preserve"> </t>
  </si>
  <si>
    <t>Carrefour des Entrepreneurs</t>
  </si>
  <si>
    <t>Organismes publics</t>
  </si>
  <si>
    <t>90-15/657341/A012</t>
  </si>
  <si>
    <t>PLIE - subventions aux communes</t>
  </si>
  <si>
    <t>90-15/657362/A012</t>
  </si>
  <si>
    <t>PLIE - subventions aux CCAS</t>
  </si>
  <si>
    <t>90-15/657358/A012</t>
  </si>
  <si>
    <t>PLIE - subventions aux EPCI</t>
  </si>
  <si>
    <t>Société Coopérative d'Activité et d'Emploi SITELLE</t>
  </si>
  <si>
    <t>(*)Y compris écritures de rattachements de N-1</t>
  </si>
  <si>
    <t>201 - Assurer la promotion touristique du territoire</t>
  </si>
  <si>
    <t>023-1/6574/A011</t>
  </si>
  <si>
    <t>Musée Sous-Marin</t>
  </si>
  <si>
    <t>95-1/6574/A011</t>
  </si>
  <si>
    <t xml:space="preserve">Office de Tourisme de Cap l'Orient (dont 280 047,00 € de reversement de taxe de séjour) </t>
  </si>
  <si>
    <t>(1)</t>
  </si>
  <si>
    <t>Mise à disposition gratuite des locaux - avenant n° 1 du 10 décembre 2004 à la convention n° 94/535 en date du 22/12/1994 - Valeur 2015 : 34 334,50 €</t>
  </si>
  <si>
    <t>SEM</t>
  </si>
  <si>
    <t>SELLOR (Société anonyme d'économie mixte de gestion des ports de plaisance et équipements publics de loisirs du Pays de Lorient)</t>
  </si>
  <si>
    <t xml:space="preserve">Mise à disposition gratuite du siège social (bail du 20 août 1990) - Villa Margaret : loyer annuel estimé à 88 704,96 euros (valeur 2015) </t>
  </si>
  <si>
    <t>305 - Poursuivre une politique dynamique et solidaire de l'habitat</t>
  </si>
  <si>
    <t>72-1/6574-7/A024</t>
  </si>
  <si>
    <t>Sauvegarde de l'Enfance et de l'Adolescence du Morbihan - bureau accès logement par Logeris - SOS Accueil</t>
  </si>
  <si>
    <t>72-1-6574-4/A024</t>
  </si>
  <si>
    <t>Union départementale de la Confédération Syndicale des Familles du Morbihan - Lorient</t>
  </si>
  <si>
    <t>72-1/6574-10/A024</t>
  </si>
  <si>
    <t>Service Immobilier Rural et Social</t>
  </si>
  <si>
    <t>72-1/6574/A024</t>
  </si>
  <si>
    <t>ADIL (dispositif Prim'Acces)</t>
  </si>
  <si>
    <t>72-1/6574-5/A024</t>
  </si>
  <si>
    <t>Consommation Logement et Cadre de Vie (CLCV)</t>
  </si>
  <si>
    <t>Association des chantiers à caractère social</t>
  </si>
  <si>
    <t>72-1/6574-6/A024</t>
  </si>
  <si>
    <t>Les Compagnons Bâtisseurs de Bretagne</t>
  </si>
  <si>
    <t>Association Départementale des Organismes d'HLM</t>
  </si>
  <si>
    <t>Association Départementale des Organismes d'HLM (fichier commun de la demande locative sociale)</t>
  </si>
  <si>
    <t>Association Nationale agréée de consommateurs</t>
  </si>
  <si>
    <t>72-1/6574-3/A024</t>
  </si>
  <si>
    <t>Confédération Nationale du Logement - Fédération du Morbihan</t>
  </si>
  <si>
    <t>307 - Accueillir les gens du voyage</t>
  </si>
  <si>
    <t>524-1/6574/2A045</t>
  </si>
  <si>
    <t>Association de Sauvegarde de l'Enfance et de l'Adolescence du Morbihan (réseaux d'accueil - Gens du Voyage)</t>
  </si>
  <si>
    <t>501 - Mettre en œuvre une politique de gestion intégrée de l'eau, en lien avec  une agriculture durable</t>
  </si>
  <si>
    <t>830-1/6574-11/A023</t>
  </si>
  <si>
    <t>Groupe de valorisation de l'agriculture de la terre aux îles</t>
  </si>
  <si>
    <t>Sous-total avantages en nature</t>
  </si>
  <si>
    <t>(1) Pour mémoire, à la somme des 1 389 763,89 € s'ajoute la contrepassation en 2015 de la taxe de séjour rattachée à l'exercice 2014 à hauteur de 305 455,89 €.</t>
  </si>
  <si>
    <t>504 - Promouvoir les économies d'énergie et les énergies renouvelables</t>
  </si>
  <si>
    <t>830-1/6574/A031</t>
  </si>
  <si>
    <t>Agence Locale de l'Energie (ALOEN)</t>
  </si>
  <si>
    <t>830-1/6574-3/A031</t>
  </si>
  <si>
    <t>Confédération Syndicale des Familles pour projet SOLENN</t>
  </si>
  <si>
    <t>506 - Assurer le suivi des programmes européens en matière de développement durable</t>
  </si>
  <si>
    <t>830-1/6574-6/A023</t>
  </si>
  <si>
    <t>Animation LEADER - developpement durable</t>
  </si>
  <si>
    <t>830-1/65737-4/A023</t>
  </si>
  <si>
    <t>Animation LEADER - subventions aux établissements publics</t>
  </si>
  <si>
    <t>830-1/65737-4/180</t>
  </si>
  <si>
    <t>Animation Programme LEADER</t>
  </si>
  <si>
    <t>510 - Sensibiliser et mobiliser au développement durable</t>
  </si>
  <si>
    <t>830-1/6574-5/180</t>
  </si>
  <si>
    <t>Agenda 21 - animation</t>
  </si>
  <si>
    <t>508 - Lutter contre l'érosion côtière et les risques de submersions marine</t>
  </si>
  <si>
    <t>23-1/65731/A023</t>
  </si>
  <si>
    <t>Université de Bretagne Sud - Laboratoire Géosciences Marines &amp; Géomorphologie des Littoraux</t>
  </si>
  <si>
    <t>601 - Gérer les compétences et les emplois</t>
  </si>
  <si>
    <t>020-3/6574/A041</t>
  </si>
  <si>
    <t>Comité des Oeuvres Sociales du Pays de Lorient</t>
  </si>
  <si>
    <t>Association Sportive de Lorient Agglomération</t>
  </si>
  <si>
    <t>602 - Réaliser les programmations budgétaires et financières</t>
  </si>
  <si>
    <t>023-1/6574-4/A042</t>
  </si>
  <si>
    <t>Conférence des Régions Périphériques Maritimes d'Europe</t>
  </si>
  <si>
    <t>023-1/6574-3/A042</t>
  </si>
  <si>
    <t>Centre Culturel Amzer Nevez</t>
  </si>
  <si>
    <t>604 - Promouvoir l'image de l'agglomération et rendre compte de l'action communautaire</t>
  </si>
  <si>
    <t>023-1/6574/A061</t>
  </si>
  <si>
    <t xml:space="preserve">Festival Interceltique </t>
  </si>
  <si>
    <t>Diverses prestations techniques pour 2 365 € + collecte et tri des déchets pour 65 696 € + navettes-bus mises à disposition pendant le festival pour 170 567 € (selon convention n° 35693 du 18 août 2015)</t>
  </si>
  <si>
    <t>023-1/6574-5/A061</t>
  </si>
  <si>
    <t>Association Eric Tabarly</t>
  </si>
  <si>
    <t>023-1/6574-3/A061</t>
  </si>
  <si>
    <t>Maison de l'Architecture</t>
  </si>
  <si>
    <t>023-1/6574-15/A061</t>
  </si>
  <si>
    <t>Lorient Grand Large pour course à la voile Bretagne Sud Mini</t>
  </si>
  <si>
    <t>023-1/6574-16/A061</t>
  </si>
  <si>
    <t>Comité des Fêtes de Plouay</t>
  </si>
  <si>
    <t>023-1/6574-14/A061</t>
  </si>
  <si>
    <t>Association TEAM JOLOKIA</t>
  </si>
  <si>
    <t>023-1/6574-11/A061</t>
  </si>
  <si>
    <t>Confédération Syndicale des Famille - Film "Dans mon hall"</t>
  </si>
  <si>
    <t>Comité Départemental de canoë kayak</t>
  </si>
  <si>
    <t>023-1/6574-7/A061</t>
  </si>
  <si>
    <t>Télévision Bretagne Sud</t>
  </si>
  <si>
    <t>023-1/65738/A061</t>
  </si>
  <si>
    <t>CNRS - Tara Expeditions</t>
  </si>
  <si>
    <t>023-1/65738-4/A061</t>
  </si>
  <si>
    <t>Charte Langue Bretonne</t>
  </si>
  <si>
    <t>Collectivité locale</t>
  </si>
  <si>
    <t>023-1/657341-3/A061</t>
  </si>
  <si>
    <t>Ville de Port-Louis - Festival "Avis de Temps Fort"</t>
  </si>
  <si>
    <t>Sous Total Budget Principal</t>
  </si>
  <si>
    <t>502 - Assurer un service public de l'eau et de l'assainissement de qualité</t>
  </si>
  <si>
    <t>67/6743/760</t>
  </si>
  <si>
    <t>Subvention pour coopération internationale -Vivre en Brousse</t>
  </si>
  <si>
    <t>67/6743/A041</t>
  </si>
  <si>
    <t>Comité des Oeuvres Sociales :</t>
  </si>
  <si>
    <t>65/6574/A041</t>
  </si>
  <si>
    <t>401 - Favoriser les déplacements et développer les transports urbains et maritimes</t>
  </si>
  <si>
    <t>65/65712/A025</t>
  </si>
  <si>
    <t>Région Bretagne - Subvention d'équipement</t>
  </si>
  <si>
    <t>67/6743/A035</t>
  </si>
  <si>
    <t>Subvention pour amélioration service public Alimentation en Eau Potable &amp; Eaux Usées - EAU VIVE</t>
  </si>
  <si>
    <t xml:space="preserve">TOTAL SUBVENTIONS </t>
  </si>
  <si>
    <t>PARTICIPATION CONVENTIONNEE</t>
  </si>
  <si>
    <t>90-1/6574-6/A011 &amp; 90-1/6574/A011</t>
  </si>
  <si>
    <t>Ligne aérienne Lorient - Lyon</t>
  </si>
  <si>
    <t>TOTAL PARTICIPATION CONVENTIONNEE</t>
  </si>
  <si>
    <t>B1.7 - LISTE DES CONCOURS ATTRIBUES A DES TIERS EN NATURE OU EN SUBVENTIONS</t>
  </si>
  <si>
    <t>SUBVENTIONS - INVESTISSEMENT</t>
  </si>
  <si>
    <t>90-1/20422/1051/A011</t>
  </si>
  <si>
    <t>Fonderie de Bretagne</t>
  </si>
  <si>
    <t>104 - Développer  les potentalités portuaires et aéroportuaires</t>
  </si>
  <si>
    <t>Groupement de Collectivités</t>
  </si>
  <si>
    <t>90-1/2041582/1009/A011</t>
  </si>
  <si>
    <t>Syndicat mixte du port de pêche de Lorient - Keroman</t>
  </si>
  <si>
    <t>90-1/2041582/10091/A011</t>
  </si>
  <si>
    <t xml:space="preserve">SM du Port de pêche de Lorient - STEP et réseaux eaux usées et eaux pluviales </t>
  </si>
  <si>
    <t>90-1/20421/99361/A011</t>
  </si>
  <si>
    <t>Société Nationale de Sauvetage en Mer - matériels</t>
  </si>
  <si>
    <t>90-1/204121/1047/A012</t>
  </si>
  <si>
    <t>Pôles de compétitivité</t>
  </si>
  <si>
    <t>23-12/20422/1115/A012</t>
  </si>
  <si>
    <t>Centre de formation d'apprentissage industriel</t>
  </si>
  <si>
    <t>90-5/204111/1033/A012</t>
  </si>
  <si>
    <t xml:space="preserve">Laboratoires de recherche </t>
  </si>
  <si>
    <t>90-15/20421/1101/A012</t>
  </si>
  <si>
    <t>Les Paniers de la Mer</t>
  </si>
  <si>
    <t>205 - Optimiser la gestion des ports et développer les services pour la plaisance et le nautisme</t>
  </si>
  <si>
    <t>414-1/20421/99951/A011</t>
  </si>
  <si>
    <t>TEAM Pays de Lorient - matériels nautiques</t>
  </si>
  <si>
    <t>206 - Aménager et entretenir les ports de plaisance</t>
  </si>
  <si>
    <t>830-1/204121/9615/A022</t>
  </si>
  <si>
    <t>Région - Immersion des sédiments en mer</t>
  </si>
  <si>
    <t>303 - Assurer l'accessibilité numérique et le déploiement du très haut débit</t>
  </si>
  <si>
    <t>90-5/2041582/1039/A043</t>
  </si>
  <si>
    <t>Syndicat Mixte Mégalis - Réseau fibre optique</t>
  </si>
  <si>
    <t>305  - Poursuivre une politique dynamique et solidaire de l'habitat</t>
  </si>
  <si>
    <t>Personnes de droit privé</t>
  </si>
  <si>
    <t>72-1/20422/9743/A024</t>
  </si>
  <si>
    <t>Aides au secteur locatif</t>
  </si>
  <si>
    <t>72-1/20422/9747/A024</t>
  </si>
  <si>
    <t>Délégation des aides à la pierre</t>
  </si>
  <si>
    <t>73-1/20422/9749/A024</t>
  </si>
  <si>
    <t>Aide à l'accession à la propriété</t>
  </si>
  <si>
    <t>72-1/20422/9748/A024</t>
  </si>
  <si>
    <t>OPAH</t>
  </si>
  <si>
    <t>72-1/20422/9756/A024</t>
  </si>
  <si>
    <t>Prêt à taux zéro social</t>
  </si>
  <si>
    <t>72-1/20422/9757/A024</t>
  </si>
  <si>
    <t>Prêt à taux zéro rénovation</t>
  </si>
  <si>
    <t>Personnes de droit public</t>
  </si>
  <si>
    <t>72-1/204182/9743/A024</t>
  </si>
  <si>
    <t>72-1/204172/9747/A024</t>
  </si>
  <si>
    <t>72-1/20421/9745/A024</t>
  </si>
  <si>
    <t>Commune de Gâvres - Réserve foncière PLH</t>
  </si>
  <si>
    <t>72-1/204182/9747/A024</t>
  </si>
  <si>
    <t>401  - Favoriser les déplacements et développer les transports urbains et maritimes</t>
  </si>
  <si>
    <t>822-1/2041412/9771/A025</t>
  </si>
  <si>
    <t>Politique cyclable</t>
  </si>
  <si>
    <t>402  - Développer l'intermodalité et les infrastructures de transports collectifs en site propre</t>
  </si>
  <si>
    <t>Etablissements publics</t>
  </si>
  <si>
    <t>822-1/204111&amp;204112/9768/A025</t>
  </si>
  <si>
    <t>Gare Pôle d'Echanges Multimodal</t>
  </si>
  <si>
    <t>506  - Assurer le suivi des programmes européens en matière de développement durable</t>
  </si>
  <si>
    <t>830-1/20421/9883/A023</t>
  </si>
  <si>
    <t>Programme leader</t>
  </si>
  <si>
    <t>602  - Réaliser les programmations budgétaires et financières</t>
  </si>
  <si>
    <t>113-1/204412/9814/A042</t>
  </si>
  <si>
    <t>Subvention d'équipement en nature - Cession de terrain à titre gratuit - Commune d'Hennebont</t>
  </si>
  <si>
    <t>020-4/2041412/9801/A042</t>
  </si>
  <si>
    <t>Commune de LANVAUDAN - Réhabilitation grange ancien presbytère</t>
  </si>
  <si>
    <t>Commune de QUISTINIC - Construction pôle enfance jeunesse</t>
  </si>
  <si>
    <t>Commune d'INGUINIEL - Construction maison médicale</t>
  </si>
  <si>
    <t>Budget</t>
  </si>
  <si>
    <t>Imputation</t>
  </si>
  <si>
    <t>Nomenclature Stratégique des Programmes</t>
  </si>
  <si>
    <t>Nature juridique de l'organisme</t>
  </si>
  <si>
    <t>Budget Principal</t>
  </si>
  <si>
    <t>TOTAL</t>
  </si>
  <si>
    <t>COMPTE ADMINISTRATIF 2015</t>
  </si>
  <si>
    <t>Budget Annexe de l'Eau</t>
  </si>
  <si>
    <t>Sous Total Budget Annexe de l'Eau</t>
  </si>
  <si>
    <t>Budget Annexe des Transports Urbains</t>
  </si>
  <si>
    <t>Sous Total Budget Annexe des Transports Urbains</t>
  </si>
  <si>
    <t>Budget Annexe de l'Assainissement Collectif</t>
  </si>
  <si>
    <t>Sous Total Budget Annexe de l'Assainissement Collectif</t>
  </si>
  <si>
    <t>Sous Total Budget Annexe de l'Assainissement Non Collectif</t>
  </si>
  <si>
    <t>Budget Annexe de l'Assainissement Non Collectif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</si>
</sst>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9"/>
      <color rgb="FFFF0000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Gray">
        <bgColor indexed="8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7">
    <xf numFmtId="0" fontId="0" fillId="0" borderId="0" xfId="0"/>
    <xf numFmtId="0" fontId="3" fillId="0" borderId="0" xfId="0" applyFont="1"/>
    <xf numFmtId="4" fontId="4" fillId="0" borderId="0" xfId="0" applyNumberFormat="1" applyFont="1" applyFill="1"/>
    <xf numFmtId="0" fontId="8" fillId="0" borderId="0" xfId="0" applyFont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23" xfId="0" applyFont="1" applyFill="1" applyBorder="1"/>
    <xf numFmtId="0" fontId="10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7" fillId="4" borderId="6" xfId="1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4" borderId="6" xfId="1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21" xfId="0" applyFont="1" applyFill="1" applyBorder="1"/>
    <xf numFmtId="0" fontId="7" fillId="0" borderId="0" xfId="0" applyFont="1"/>
    <xf numFmtId="4" fontId="7" fillId="4" borderId="6" xfId="1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0" fontId="7" fillId="5" borderId="6" xfId="0" applyFont="1" applyFill="1" applyBorder="1" applyAlignment="1">
      <alignment vertical="center" wrapText="1"/>
    </xf>
    <xf numFmtId="4" fontId="7" fillId="0" borderId="6" xfId="1" applyNumberFormat="1" applyFont="1" applyFill="1" applyBorder="1" applyAlignment="1">
      <alignment horizontal="right"/>
    </xf>
    <xf numFmtId="4" fontId="7" fillId="0" borderId="6" xfId="1" applyNumberFormat="1" applyFont="1" applyFill="1" applyBorder="1" applyAlignment="1">
      <alignment vertical="center"/>
    </xf>
    <xf numFmtId="4" fontId="7" fillId="0" borderId="6" xfId="1" applyNumberFormat="1" applyFont="1" applyFill="1" applyBorder="1"/>
    <xf numFmtId="0" fontId="10" fillId="0" borderId="6" xfId="0" applyFont="1" applyFill="1" applyBorder="1" applyAlignment="1">
      <alignment horizontal="left" vertical="center" wrapText="1"/>
    </xf>
    <xf numFmtId="4" fontId="10" fillId="0" borderId="6" xfId="1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center"/>
    </xf>
    <xf numFmtId="4" fontId="10" fillId="0" borderId="6" xfId="1" applyNumberFormat="1" applyFont="1" applyFill="1" applyBorder="1"/>
    <xf numFmtId="0" fontId="10" fillId="0" borderId="0" xfId="0" applyFont="1" applyFill="1" applyBorder="1"/>
    <xf numFmtId="0" fontId="10" fillId="0" borderId="21" xfId="0" applyFont="1" applyFill="1" applyBorder="1"/>
    <xf numFmtId="0" fontId="10" fillId="0" borderId="0" xfId="0" applyFont="1"/>
    <xf numFmtId="0" fontId="14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0" borderId="0" xfId="0" quotePrefix="1" applyFont="1" applyFill="1" applyBorder="1"/>
    <xf numFmtId="0" fontId="15" fillId="5" borderId="6" xfId="0" applyFont="1" applyFill="1" applyBorder="1" applyAlignment="1">
      <alignment vertical="center"/>
    </xf>
    <xf numFmtId="0" fontId="7" fillId="0" borderId="21" xfId="0" applyFont="1" applyFill="1" applyBorder="1" applyAlignment="1">
      <alignment wrapText="1"/>
    </xf>
    <xf numFmtId="0" fontId="7" fillId="0" borderId="0" xfId="0" applyFont="1" applyFill="1"/>
    <xf numFmtId="4" fontId="7" fillId="0" borderId="6" xfId="1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vertical="center"/>
    </xf>
    <xf numFmtId="4" fontId="10" fillId="0" borderId="6" xfId="1" applyNumberFormat="1" applyFont="1" applyFill="1" applyBorder="1" applyAlignment="1">
      <alignment vertical="center"/>
    </xf>
    <xf numFmtId="0" fontId="10" fillId="0" borderId="0" xfId="0" quotePrefix="1" applyFont="1" applyFill="1" applyBorder="1"/>
    <xf numFmtId="0" fontId="10" fillId="0" borderId="0" xfId="0" applyFont="1" applyFill="1"/>
    <xf numFmtId="4" fontId="7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/>
    <xf numFmtId="4" fontId="10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6" xfId="0" applyFont="1" applyBorder="1"/>
    <xf numFmtId="4" fontId="7" fillId="0" borderId="6" xfId="0" applyNumberFormat="1" applyFont="1" applyFill="1" applyBorder="1"/>
    <xf numFmtId="49" fontId="7" fillId="0" borderId="24" xfId="0" applyNumberFormat="1" applyFont="1" applyFill="1" applyBorder="1" applyAlignment="1">
      <alignment vertical="center"/>
    </xf>
    <xf numFmtId="4" fontId="7" fillId="0" borderId="0" xfId="0" applyNumberFormat="1" applyFont="1"/>
    <xf numFmtId="4" fontId="7" fillId="0" borderId="21" xfId="0" applyNumberFormat="1" applyFont="1" applyFill="1" applyBorder="1"/>
    <xf numFmtId="4" fontId="7" fillId="0" borderId="24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vertical="center"/>
    </xf>
    <xf numFmtId="4" fontId="7" fillId="0" borderId="9" xfId="1" applyNumberFormat="1" applyFont="1" applyFill="1" applyBorder="1" applyAlignment="1">
      <alignment horizontal="right"/>
    </xf>
    <xf numFmtId="4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8" xfId="0" applyFont="1" applyFill="1" applyBorder="1"/>
    <xf numFmtId="0" fontId="7" fillId="0" borderId="0" xfId="0" applyFont="1" applyBorder="1"/>
    <xf numFmtId="4" fontId="18" fillId="0" borderId="0" xfId="0" applyNumberFormat="1" applyFont="1" applyFill="1" applyBorder="1"/>
    <xf numFmtId="43" fontId="7" fillId="0" borderId="0" xfId="1" applyFont="1" applyFill="1" applyBorder="1" applyAlignment="1">
      <alignment horizontal="center"/>
    </xf>
    <xf numFmtId="0" fontId="10" fillId="0" borderId="22" xfId="0" applyFont="1" applyBorder="1"/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Fill="1" applyBorder="1"/>
    <xf numFmtId="0" fontId="7" fillId="0" borderId="23" xfId="0" applyFont="1" applyBorder="1"/>
    <xf numFmtId="4" fontId="7" fillId="0" borderId="6" xfId="1" quotePrefix="1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24" xfId="1" applyNumberFormat="1" applyFont="1" applyFill="1" applyBorder="1"/>
    <xf numFmtId="0" fontId="10" fillId="0" borderId="6" xfId="0" applyFont="1" applyBorder="1" applyAlignment="1">
      <alignment horizontal="left" vertical="center" wrapText="1"/>
    </xf>
    <xf numFmtId="4" fontId="10" fillId="0" borderId="6" xfId="0" applyNumberFormat="1" applyFont="1" applyFill="1" applyBorder="1"/>
    <xf numFmtId="0" fontId="10" fillId="0" borderId="24" xfId="0" applyFont="1" applyFill="1" applyBorder="1"/>
    <xf numFmtId="4" fontId="10" fillId="0" borderId="21" xfId="0" applyNumberFormat="1" applyFont="1" applyFill="1" applyBorder="1"/>
    <xf numFmtId="0" fontId="7" fillId="5" borderId="6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/>
    </xf>
    <xf numFmtId="0" fontId="7" fillId="0" borderId="24" xfId="0" quotePrefix="1" applyFont="1" applyFill="1" applyBorder="1"/>
    <xf numFmtId="0" fontId="7" fillId="0" borderId="24" xfId="0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wrapText="1"/>
    </xf>
    <xf numFmtId="0" fontId="7" fillId="0" borderId="31" xfId="0" applyFont="1" applyBorder="1"/>
    <xf numFmtId="0" fontId="7" fillId="0" borderId="32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/>
    <xf numFmtId="0" fontId="14" fillId="5" borderId="24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4" fontId="7" fillId="0" borderId="6" xfId="1" applyNumberFormat="1" applyFont="1" applyFill="1" applyBorder="1" applyAlignment="1"/>
    <xf numFmtId="0" fontId="14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left" wrapText="1"/>
    </xf>
    <xf numFmtId="0" fontId="7" fillId="0" borderId="0" xfId="0" quotePrefix="1" applyFont="1" applyFill="1" applyAlignment="1">
      <alignment vertical="center" wrapText="1"/>
    </xf>
    <xf numFmtId="4" fontId="7" fillId="0" borderId="23" xfId="1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4" fontId="8" fillId="0" borderId="6" xfId="1" applyNumberFormat="1" applyFont="1" applyFill="1" applyBorder="1" applyAlignment="1">
      <alignment horizontal="right"/>
    </xf>
    <xf numFmtId="0" fontId="10" fillId="0" borderId="0" xfId="0" applyFont="1" applyBorder="1"/>
    <xf numFmtId="4" fontId="4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7" fillId="0" borderId="22" xfId="0" applyFont="1" applyBorder="1"/>
    <xf numFmtId="4" fontId="7" fillId="0" borderId="24" xfId="1" applyNumberFormat="1" applyFont="1" applyFill="1" applyBorder="1" applyAlignment="1">
      <alignment horizontal="right"/>
    </xf>
    <xf numFmtId="4" fontId="7" fillId="0" borderId="24" xfId="1" applyNumberFormat="1" applyFont="1" applyFill="1" applyBorder="1" applyAlignment="1">
      <alignment vertical="center"/>
    </xf>
    <xf numFmtId="0" fontId="7" fillId="0" borderId="25" xfId="0" applyFont="1" applyBorder="1"/>
    <xf numFmtId="0" fontId="14" fillId="5" borderId="6" xfId="0" applyFont="1" applyFill="1" applyBorder="1" applyAlignment="1">
      <alignment horizontal="left" vertical="center"/>
    </xf>
    <xf numFmtId="0" fontId="7" fillId="0" borderId="6" xfId="0" applyFont="1" applyFill="1" applyBorder="1"/>
    <xf numFmtId="43" fontId="7" fillId="0" borderId="0" xfId="1" applyFont="1" applyFill="1" applyBorder="1" applyAlignment="1"/>
    <xf numFmtId="0" fontId="11" fillId="0" borderId="6" xfId="0" applyFont="1" applyFill="1" applyBorder="1"/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43" fontId="10" fillId="0" borderId="24" xfId="1" applyFont="1" applyFill="1" applyBorder="1" applyAlignment="1"/>
    <xf numFmtId="43" fontId="10" fillId="0" borderId="21" xfId="1" applyFont="1" applyFill="1" applyBorder="1" applyAlignment="1"/>
    <xf numFmtId="4" fontId="8" fillId="0" borderId="9" xfId="1" applyNumberFormat="1" applyFont="1" applyFill="1" applyBorder="1" applyAlignment="1">
      <alignment horizontal="right"/>
    </xf>
    <xf numFmtId="4" fontId="8" fillId="0" borderId="38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/>
    </xf>
    <xf numFmtId="4" fontId="7" fillId="0" borderId="38" xfId="0" applyNumberFormat="1" applyFont="1" applyFill="1" applyBorder="1"/>
    <xf numFmtId="0" fontId="7" fillId="0" borderId="35" xfId="0" applyFont="1" applyFill="1" applyBorder="1"/>
    <xf numFmtId="0" fontId="7" fillId="0" borderId="14" xfId="0" applyFont="1" applyFill="1" applyBorder="1"/>
    <xf numFmtId="4" fontId="7" fillId="0" borderId="6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4" fontId="18" fillId="0" borderId="42" xfId="0" applyNumberFormat="1" applyFont="1" applyFill="1" applyBorder="1" applyAlignment="1">
      <alignment vertical="center"/>
    </xf>
    <xf numFmtId="0" fontId="30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vertical="center"/>
    </xf>
    <xf numFmtId="4" fontId="6" fillId="0" borderId="2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32" fillId="0" borderId="0" xfId="0" applyFont="1"/>
    <xf numFmtId="4" fontId="31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1" fillId="0" borderId="6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>
      <alignment vertical="center"/>
    </xf>
    <xf numFmtId="0" fontId="28" fillId="3" borderId="9" xfId="0" applyFont="1" applyFill="1" applyBorder="1" applyAlignment="1">
      <alignment vertical="center"/>
    </xf>
    <xf numFmtId="4" fontId="28" fillId="3" borderId="9" xfId="1" applyNumberFormat="1" applyFont="1" applyFill="1" applyBorder="1" applyAlignment="1">
      <alignment horizontal="right" vertical="center"/>
    </xf>
    <xf numFmtId="4" fontId="28" fillId="3" borderId="10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10" fillId="0" borderId="35" xfId="0" quotePrefix="1" applyFont="1" applyFill="1" applyBorder="1" applyAlignment="1">
      <alignment horizontal="left" vertical="center"/>
    </xf>
    <xf numFmtId="0" fontId="27" fillId="0" borderId="35" xfId="0" applyFont="1" applyFill="1" applyBorder="1" applyAlignment="1">
      <alignment vertical="center"/>
    </xf>
    <xf numFmtId="4" fontId="27" fillId="0" borderId="35" xfId="1" applyNumberFormat="1" applyFont="1" applyFill="1" applyBorder="1" applyAlignment="1">
      <alignment horizontal="center" vertical="center"/>
    </xf>
    <xf numFmtId="4" fontId="27" fillId="0" borderId="0" xfId="1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1" fillId="0" borderId="0" xfId="0" applyFont="1" applyFill="1" applyBorder="1"/>
    <xf numFmtId="43" fontId="7" fillId="0" borderId="0" xfId="1" applyFont="1" applyFill="1" applyBorder="1"/>
    <xf numFmtId="43" fontId="18" fillId="0" borderId="0" xfId="1" applyFont="1" applyFill="1" applyBorder="1"/>
    <xf numFmtId="4" fontId="7" fillId="0" borderId="0" xfId="1" applyNumberFormat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9" fillId="7" borderId="2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2" fillId="0" borderId="6" xfId="0" applyFont="1" applyBorder="1"/>
    <xf numFmtId="0" fontId="35" fillId="0" borderId="6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vertical="center"/>
    </xf>
    <xf numFmtId="0" fontId="36" fillId="0" borderId="6" xfId="0" applyFont="1" applyFill="1" applyBorder="1" applyAlignment="1">
      <alignment vertical="center"/>
    </xf>
    <xf numFmtId="4" fontId="36" fillId="0" borderId="6" xfId="0" applyNumberFormat="1" applyFont="1" applyFill="1" applyBorder="1" applyAlignment="1">
      <alignment vertical="center"/>
    </xf>
    <xf numFmtId="4" fontId="36" fillId="0" borderId="29" xfId="0" applyNumberFormat="1" applyFont="1" applyFill="1" applyBorder="1" applyAlignment="1">
      <alignment vertical="center"/>
    </xf>
    <xf numFmtId="0" fontId="35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/>
    </xf>
    <xf numFmtId="4" fontId="36" fillId="0" borderId="7" xfId="0" applyNumberFormat="1" applyFont="1" applyFill="1" applyBorder="1" applyAlignment="1">
      <alignment vertical="center"/>
    </xf>
    <xf numFmtId="0" fontId="36" fillId="0" borderId="6" xfId="0" applyFont="1" applyFill="1" applyBorder="1" applyAlignment="1">
      <alignment vertical="center" wrapText="1"/>
    </xf>
    <xf numFmtId="0" fontId="36" fillId="0" borderId="6" xfId="0" applyFont="1" applyBorder="1"/>
    <xf numFmtId="0" fontId="34" fillId="0" borderId="44" xfId="0" applyFont="1" applyFill="1" applyBorder="1" applyAlignment="1">
      <alignment vertical="center"/>
    </xf>
    <xf numFmtId="0" fontId="36" fillId="0" borderId="23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vertical="center"/>
    </xf>
    <xf numFmtId="0" fontId="36" fillId="0" borderId="24" xfId="0" applyFont="1" applyFill="1" applyBorder="1" applyAlignment="1">
      <alignment horizontal="left" vertical="center" wrapText="1"/>
    </xf>
    <xf numFmtId="0" fontId="32" fillId="0" borderId="44" xfId="0" applyFont="1" applyBorder="1"/>
    <xf numFmtId="0" fontId="36" fillId="0" borderId="44" xfId="0" applyFont="1" applyBorder="1"/>
    <xf numFmtId="0" fontId="34" fillId="0" borderId="6" xfId="0" applyFont="1" applyFill="1" applyBorder="1" applyAlignment="1">
      <alignment horizontal="left" vertical="center"/>
    </xf>
    <xf numFmtId="0" fontId="37" fillId="0" borderId="44" xfId="0" applyFont="1" applyBorder="1"/>
    <xf numFmtId="0" fontId="34" fillId="0" borderId="6" xfId="0" applyNumberFormat="1" applyFont="1" applyFill="1" applyBorder="1" applyAlignment="1">
      <alignment horizontal="left" vertical="center" wrapText="1"/>
    </xf>
    <xf numFmtId="43" fontId="7" fillId="0" borderId="24" xfId="1" applyFont="1" applyFill="1" applyBorder="1" applyAlignment="1"/>
    <xf numFmtId="43" fontId="7" fillId="0" borderId="21" xfId="1" applyFont="1" applyFill="1" applyBorder="1" applyAlignment="1"/>
    <xf numFmtId="0" fontId="8" fillId="6" borderId="11" xfId="0" applyFont="1" applyFill="1" applyBorder="1" applyAlignment="1">
      <alignment horizontal="center"/>
    </xf>
    <xf numFmtId="0" fontId="7" fillId="0" borderId="33" xfId="0" applyFont="1" applyFill="1" applyBorder="1" applyAlignment="1"/>
    <xf numFmtId="0" fontId="3" fillId="0" borderId="4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32" fillId="0" borderId="24" xfId="0" applyFont="1" applyBorder="1"/>
    <xf numFmtId="0" fontId="36" fillId="0" borderId="24" xfId="0" applyFont="1" applyBorder="1"/>
    <xf numFmtId="0" fontId="28" fillId="0" borderId="24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4" fillId="0" borderId="23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6" fillId="0" borderId="23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left" vertical="center" wrapText="1"/>
    </xf>
    <xf numFmtId="4" fontId="36" fillId="0" borderId="7" xfId="0" applyNumberFormat="1" applyFont="1" applyFill="1" applyBorder="1" applyAlignment="1">
      <alignment horizontal="right"/>
    </xf>
    <xf numFmtId="4" fontId="38" fillId="0" borderId="6" xfId="0" applyNumberFormat="1" applyFont="1" applyFill="1" applyBorder="1" applyAlignment="1">
      <alignment vertical="center"/>
    </xf>
    <xf numFmtId="4" fontId="38" fillId="0" borderId="7" xfId="0" applyNumberFormat="1" applyFont="1" applyFill="1" applyBorder="1" applyAlignment="1">
      <alignment horizontal="right"/>
    </xf>
    <xf numFmtId="0" fontId="38" fillId="0" borderId="6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7" fillId="5" borderId="2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1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0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9" xfId="0" applyFont="1" applyBorder="1"/>
    <xf numFmtId="0" fontId="3" fillId="0" borderId="0" xfId="0" applyFont="1" applyBorder="1"/>
    <xf numFmtId="0" fontId="3" fillId="0" borderId="37" xfId="0" applyFont="1" applyBorder="1"/>
    <xf numFmtId="0" fontId="7" fillId="0" borderId="24" xfId="0" applyFont="1" applyBorder="1" applyAlignment="1">
      <alignment vertical="center" wrapText="1"/>
    </xf>
    <xf numFmtId="0" fontId="7" fillId="0" borderId="24" xfId="0" applyFont="1" applyBorder="1"/>
    <xf numFmtId="0" fontId="10" fillId="0" borderId="24" xfId="0" applyFont="1" applyBorder="1"/>
    <xf numFmtId="0" fontId="12" fillId="0" borderId="24" xfId="0" applyFont="1" applyFill="1" applyBorder="1"/>
    <xf numFmtId="0" fontId="11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12" fillId="0" borderId="23" xfId="0" applyFont="1" applyFill="1" applyBorder="1"/>
    <xf numFmtId="0" fontId="7" fillId="5" borderId="24" xfId="0" applyFont="1" applyFill="1" applyBorder="1" applyAlignment="1">
      <alignment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23" fillId="0" borderId="24" xfId="0" applyFont="1" applyFill="1" applyBorder="1"/>
    <xf numFmtId="0" fontId="8" fillId="0" borderId="2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vertical="center" wrapText="1"/>
    </xf>
    <xf numFmtId="0" fontId="2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23" fillId="0" borderId="6" xfId="0" applyFont="1" applyFill="1" applyBorder="1"/>
    <xf numFmtId="0" fontId="23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20" xfId="0" applyFont="1" applyBorder="1"/>
    <xf numFmtId="0" fontId="13" fillId="0" borderId="23" xfId="0" applyFont="1" applyFill="1" applyBorder="1"/>
    <xf numFmtId="0" fontId="12" fillId="0" borderId="0" xfId="0" applyFont="1" applyFill="1" applyBorder="1" applyAlignment="1">
      <alignment vertical="center"/>
    </xf>
    <xf numFmtId="0" fontId="20" fillId="0" borderId="23" xfId="0" applyFont="1" applyFill="1" applyBorder="1"/>
    <xf numFmtId="0" fontId="7" fillId="0" borderId="55" xfId="0" applyFont="1" applyBorder="1"/>
    <xf numFmtId="0" fontId="7" fillId="0" borderId="53" xfId="0" applyFont="1" applyBorder="1"/>
    <xf numFmtId="0" fontId="21" fillId="0" borderId="39" xfId="0" applyFont="1" applyBorder="1" applyAlignment="1">
      <alignment horizontal="center"/>
    </xf>
    <xf numFmtId="0" fontId="11" fillId="0" borderId="23" xfId="0" applyFont="1" applyBorder="1"/>
    <xf numFmtId="0" fontId="12" fillId="0" borderId="23" xfId="0" applyFont="1" applyBorder="1"/>
    <xf numFmtId="0" fontId="18" fillId="0" borderId="23" xfId="0" applyFont="1" applyBorder="1" applyAlignment="1">
      <alignment horizontal="left"/>
    </xf>
    <xf numFmtId="0" fontId="11" fillId="0" borderId="6" xfId="0" applyFont="1" applyBorder="1"/>
    <xf numFmtId="0" fontId="12" fillId="0" borderId="6" xfId="0" applyFont="1" applyBorder="1"/>
    <xf numFmtId="0" fontId="11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5" borderId="24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wrapText="1"/>
    </xf>
    <xf numFmtId="0" fontId="7" fillId="0" borderId="55" xfId="0" applyFont="1" applyFill="1" applyBorder="1" applyAlignment="1"/>
    <xf numFmtId="0" fontId="23" fillId="0" borderId="24" xfId="0" applyFont="1" applyBorder="1"/>
    <xf numFmtId="0" fontId="12" fillId="0" borderId="6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18" fillId="3" borderId="9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 vertical="center"/>
    </xf>
    <xf numFmtId="0" fontId="7" fillId="0" borderId="57" xfId="0" applyFont="1" applyBorder="1"/>
    <xf numFmtId="0" fontId="7" fillId="0" borderId="58" xfId="0" applyFont="1" applyBorder="1"/>
    <xf numFmtId="0" fontId="12" fillId="0" borderId="58" xfId="0" applyFont="1" applyBorder="1" applyAlignment="1">
      <alignment horizontal="left"/>
    </xf>
    <xf numFmtId="0" fontId="12" fillId="0" borderId="58" xfId="0" applyFont="1" applyBorder="1" applyAlignment="1">
      <alignment horizontal="left" wrapText="1"/>
    </xf>
    <xf numFmtId="4" fontId="8" fillId="0" borderId="58" xfId="1" applyNumberFormat="1" applyFont="1" applyFill="1" applyBorder="1" applyAlignment="1">
      <alignment horizontal="right"/>
    </xf>
    <xf numFmtId="0" fontId="24" fillId="0" borderId="58" xfId="0" applyFont="1" applyBorder="1" applyAlignment="1">
      <alignment horizontal="left"/>
    </xf>
    <xf numFmtId="0" fontId="11" fillId="0" borderId="6" xfId="0" applyFont="1" applyBorder="1" applyAlignment="1">
      <alignment horizontal="left" vertical="center"/>
    </xf>
    <xf numFmtId="0" fontId="22" fillId="0" borderId="58" xfId="0" applyFont="1" applyBorder="1" applyAlignment="1">
      <alignment horizontal="left"/>
    </xf>
    <xf numFmtId="43" fontId="7" fillId="0" borderId="59" xfId="1" applyFont="1" applyFill="1" applyBorder="1" applyAlignment="1"/>
    <xf numFmtId="43" fontId="7" fillId="0" borderId="60" xfId="1" applyFont="1" applyFill="1" applyBorder="1" applyAlignment="1"/>
    <xf numFmtId="0" fontId="11" fillId="3" borderId="9" xfId="0" applyFont="1" applyFill="1" applyBorder="1" applyAlignment="1">
      <alignment wrapText="1"/>
    </xf>
    <xf numFmtId="0" fontId="7" fillId="8" borderId="23" xfId="0" applyFont="1" applyFill="1" applyBorder="1"/>
    <xf numFmtId="0" fontId="27" fillId="0" borderId="6" xfId="0" applyFont="1" applyFill="1" applyBorder="1" applyAlignment="1">
      <alignment horizontal="left" vertical="center"/>
    </xf>
    <xf numFmtId="0" fontId="23" fillId="0" borderId="6" xfId="0" applyFont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2" fillId="0" borderId="68" xfId="0" applyFont="1" applyFill="1" applyBorder="1" applyAlignment="1">
      <alignment horizontal="center"/>
    </xf>
    <xf numFmtId="0" fontId="3" fillId="0" borderId="25" xfId="0" applyFont="1" applyBorder="1"/>
    <xf numFmtId="0" fontId="2" fillId="0" borderId="69" xfId="0" applyFont="1" applyFill="1" applyBorder="1" applyAlignment="1">
      <alignment horizontal="center"/>
    </xf>
    <xf numFmtId="0" fontId="3" fillId="0" borderId="26" xfId="0" applyFont="1" applyBorder="1"/>
    <xf numFmtId="0" fontId="2" fillId="0" borderId="70" xfId="0" applyFont="1" applyBorder="1" applyAlignment="1">
      <alignment horizontal="center"/>
    </xf>
    <xf numFmtId="0" fontId="5" fillId="0" borderId="21" xfId="0" applyFont="1" applyFill="1" applyBorder="1"/>
    <xf numFmtId="0" fontId="3" fillId="0" borderId="22" xfId="0" applyFont="1" applyBorder="1"/>
    <xf numFmtId="0" fontId="5" fillId="0" borderId="21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10" fillId="0" borderId="25" xfId="0" applyFont="1" applyBorder="1"/>
    <xf numFmtId="0" fontId="8" fillId="0" borderId="2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73" xfId="0" applyFont="1" applyBorder="1"/>
    <xf numFmtId="0" fontId="8" fillId="0" borderId="22" xfId="0" applyFont="1" applyBorder="1" applyAlignment="1">
      <alignment wrapText="1"/>
    </xf>
    <xf numFmtId="0" fontId="18" fillId="3" borderId="58" xfId="0" applyFont="1" applyFill="1" applyBorder="1" applyAlignment="1">
      <alignment horizontal="left"/>
    </xf>
    <xf numFmtId="0" fontId="11" fillId="3" borderId="58" xfId="0" applyFont="1" applyFill="1" applyBorder="1"/>
    <xf numFmtId="0" fontId="7" fillId="0" borderId="57" xfId="0" applyFont="1" applyFill="1" applyBorder="1"/>
    <xf numFmtId="0" fontId="7" fillId="0" borderId="60" xfId="0" applyFont="1" applyFill="1" applyBorder="1"/>
    <xf numFmtId="0" fontId="3" fillId="0" borderId="35" xfId="0" applyFont="1" applyBorder="1"/>
    <xf numFmtId="0" fontId="7" fillId="0" borderId="74" xfId="0" applyFont="1" applyBorder="1"/>
    <xf numFmtId="0" fontId="7" fillId="0" borderId="75" xfId="0" applyFont="1" applyBorder="1"/>
    <xf numFmtId="0" fontId="19" fillId="0" borderId="76" xfId="0" applyFont="1" applyFill="1" applyBorder="1" applyAlignment="1">
      <alignment horizontal="left"/>
    </xf>
    <xf numFmtId="4" fontId="18" fillId="0" borderId="75" xfId="0" applyNumberFormat="1" applyFont="1" applyFill="1" applyBorder="1"/>
    <xf numFmtId="0" fontId="7" fillId="0" borderId="75" xfId="0" applyFont="1" applyFill="1" applyBorder="1" applyAlignment="1"/>
    <xf numFmtId="43" fontId="7" fillId="0" borderId="75" xfId="1" applyFont="1" applyFill="1" applyBorder="1" applyAlignment="1">
      <alignment horizontal="center"/>
    </xf>
    <xf numFmtId="43" fontId="7" fillId="0" borderId="77" xfId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4" fontId="7" fillId="0" borderId="76" xfId="1" applyNumberFormat="1" applyFont="1" applyFill="1" applyBorder="1" applyAlignment="1">
      <alignment horizontal="right"/>
    </xf>
    <xf numFmtId="0" fontId="7" fillId="0" borderId="78" xfId="0" applyFont="1" applyFill="1" applyBorder="1" applyAlignment="1"/>
    <xf numFmtId="43" fontId="8" fillId="0" borderId="76" xfId="1" applyFont="1" applyFill="1" applyBorder="1" applyAlignment="1">
      <alignment wrapText="1"/>
    </xf>
    <xf numFmtId="43" fontId="8" fillId="0" borderId="77" xfId="1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33" xfId="0" applyFont="1" applyBorder="1"/>
    <xf numFmtId="0" fontId="10" fillId="0" borderId="30" xfId="0" applyFont="1" applyBorder="1"/>
    <xf numFmtId="0" fontId="10" fillId="0" borderId="37" xfId="0" applyFont="1" applyBorder="1"/>
    <xf numFmtId="0" fontId="2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0" fillId="0" borderId="79" xfId="0" applyFont="1" applyFill="1" applyBorder="1"/>
    <xf numFmtId="0" fontId="10" fillId="0" borderId="73" xfId="0" applyFont="1" applyBorder="1"/>
    <xf numFmtId="0" fontId="10" fillId="0" borderId="58" xfId="0" applyFont="1" applyBorder="1"/>
    <xf numFmtId="0" fontId="10" fillId="0" borderId="56" xfId="0" applyFont="1" applyBorder="1"/>
    <xf numFmtId="0" fontId="10" fillId="0" borderId="80" xfId="0" applyFont="1" applyBorder="1"/>
    <xf numFmtId="4" fontId="4" fillId="0" borderId="58" xfId="0" applyNumberFormat="1" applyFont="1" applyFill="1" applyBorder="1"/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/>
    <xf numFmtId="0" fontId="10" fillId="0" borderId="59" xfId="0" applyFont="1" applyFill="1" applyBorder="1"/>
    <xf numFmtId="0" fontId="10" fillId="0" borderId="60" xfId="0" applyFont="1" applyFill="1" applyBorder="1"/>
    <xf numFmtId="4" fontId="7" fillId="4" borderId="24" xfId="1" applyNumberFormat="1" applyFont="1" applyFill="1" applyBorder="1" applyAlignment="1">
      <alignment horizontal="right" vertical="center"/>
    </xf>
    <xf numFmtId="4" fontId="7" fillId="0" borderId="24" xfId="1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vertical="center"/>
    </xf>
    <xf numFmtId="4" fontId="7" fillId="0" borderId="23" xfId="1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23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43" fontId="8" fillId="0" borderId="33" xfId="1" applyFont="1" applyFill="1" applyBorder="1" applyAlignment="1">
      <alignment wrapText="1"/>
    </xf>
    <xf numFmtId="43" fontId="8" fillId="0" borderId="34" xfId="1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/>
    </xf>
    <xf numFmtId="43" fontId="8" fillId="0" borderId="27" xfId="1" applyFont="1" applyFill="1" applyBorder="1" applyAlignment="1"/>
    <xf numFmtId="43" fontId="8" fillId="0" borderId="28" xfId="1" applyFont="1" applyFill="1" applyBorder="1" applyAlignment="1"/>
    <xf numFmtId="0" fontId="8" fillId="6" borderId="11" xfId="0" applyFont="1" applyFill="1" applyBorder="1" applyAlignment="1">
      <alignment horizontal="center"/>
    </xf>
    <xf numFmtId="43" fontId="8" fillId="0" borderId="24" xfId="1" applyFont="1" applyFill="1" applyBorder="1" applyAlignment="1"/>
    <xf numFmtId="43" fontId="8" fillId="0" borderId="21" xfId="1" applyFont="1" applyFill="1" applyBorder="1" applyAlignment="1"/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" fontId="34" fillId="0" borderId="46" xfId="0" applyNumberFormat="1" applyFont="1" applyBorder="1" applyAlignment="1">
      <alignment horizontal="center" vertical="center"/>
    </xf>
    <xf numFmtId="4" fontId="34" fillId="0" borderId="47" xfId="0" applyNumberFormat="1" applyFont="1" applyBorder="1" applyAlignment="1">
      <alignment horizontal="center" vertical="center"/>
    </xf>
    <xf numFmtId="0" fontId="29" fillId="7" borderId="52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3" fontId="7" fillId="0" borderId="59" xfId="1" applyFont="1" applyFill="1" applyBorder="1" applyAlignment="1"/>
    <xf numFmtId="43" fontId="7" fillId="0" borderId="60" xfId="1" applyFont="1" applyFill="1" applyBorder="1" applyAlignment="1"/>
    <xf numFmtId="0" fontId="8" fillId="6" borderId="13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0"/>
  <sheetViews>
    <sheetView showGridLines="0" view="pageBreakPreview" topLeftCell="D1" zoomScale="85" zoomScaleNormal="85" zoomScaleSheetLayoutView="85" workbookViewId="0">
      <selection activeCell="G1" sqref="G1:G3"/>
    </sheetView>
  </sheetViews>
  <sheetFormatPr baseColWidth="10" defaultRowHeight="12.75" x14ac:dyDescent="0.2"/>
  <cols>
    <col min="1" max="1" width="21.85546875" style="203" customWidth="1"/>
    <col min="2" max="2" width="32.42578125" style="203" customWidth="1"/>
    <col min="3" max="3" width="63.42578125" style="203" customWidth="1"/>
    <col min="4" max="4" width="30.7109375" style="203" customWidth="1"/>
    <col min="5" max="5" width="94.42578125" style="203" customWidth="1"/>
    <col min="6" max="6" width="24.5703125" style="203" customWidth="1"/>
    <col min="7" max="7" width="20.85546875" style="201" customWidth="1"/>
    <col min="8" max="8" width="26.42578125" style="204" customWidth="1"/>
    <col min="9" max="9" width="38.28515625" style="203" customWidth="1"/>
    <col min="10" max="10" width="32.140625" style="205" customWidth="1"/>
    <col min="11" max="11" width="59.7109375" style="203" customWidth="1"/>
    <col min="12" max="16384" width="11.42578125" style="203"/>
  </cols>
  <sheetData>
    <row r="1" spans="1:11" s="160" customFormat="1" ht="18.75" thickTop="1" x14ac:dyDescent="0.2">
      <c r="A1" s="247"/>
      <c r="B1" s="275"/>
      <c r="C1" s="248"/>
      <c r="D1" s="466" t="s">
        <v>0</v>
      </c>
      <c r="E1" s="467"/>
      <c r="F1" s="467"/>
      <c r="G1" s="477" t="s">
        <v>250</v>
      </c>
      <c r="H1" s="159" t="s">
        <v>1</v>
      </c>
    </row>
    <row r="2" spans="1:11" s="160" customFormat="1" ht="18" x14ac:dyDescent="0.2">
      <c r="A2" s="161"/>
      <c r="B2" s="162"/>
      <c r="C2" s="249"/>
      <c r="D2" s="468" t="s">
        <v>2</v>
      </c>
      <c r="E2" s="469"/>
      <c r="F2" s="469"/>
      <c r="G2" s="480"/>
      <c r="H2" s="470" t="s">
        <v>3</v>
      </c>
    </row>
    <row r="3" spans="1:11" s="160" customFormat="1" ht="18.75" thickBot="1" x14ac:dyDescent="0.25">
      <c r="A3" s="161"/>
      <c r="B3" s="162"/>
      <c r="C3" s="249"/>
      <c r="D3" s="472" t="s">
        <v>4</v>
      </c>
      <c r="E3" s="473"/>
      <c r="F3" s="473"/>
      <c r="G3" s="481"/>
      <c r="H3" s="471"/>
    </row>
    <row r="4" spans="1:11" s="160" customFormat="1" ht="9.6" customHeight="1" thickTop="1" x14ac:dyDescent="0.2">
      <c r="A4" s="161"/>
      <c r="B4" s="162"/>
      <c r="C4" s="249"/>
      <c r="D4" s="161"/>
      <c r="E4" s="162"/>
      <c r="F4" s="162"/>
      <c r="G4" s="163"/>
      <c r="H4" s="164"/>
      <c r="I4" s="162"/>
      <c r="J4" s="165"/>
      <c r="K4" s="162"/>
    </row>
    <row r="5" spans="1:11" s="160" customFormat="1" ht="18" x14ac:dyDescent="0.2">
      <c r="A5" s="161"/>
      <c r="B5" s="162"/>
      <c r="C5" s="249"/>
      <c r="D5" s="474" t="s">
        <v>178</v>
      </c>
      <c r="E5" s="475"/>
      <c r="F5" s="475"/>
      <c r="G5" s="475"/>
      <c r="H5" s="475"/>
      <c r="I5" s="166"/>
      <c r="J5" s="213"/>
      <c r="K5" s="162"/>
    </row>
    <row r="6" spans="1:11" s="160" customFormat="1" ht="11.25" customHeight="1" x14ac:dyDescent="0.2">
      <c r="A6" s="161"/>
      <c r="B6" s="162"/>
      <c r="C6" s="249"/>
      <c r="D6" s="464" t="s">
        <v>7</v>
      </c>
      <c r="E6" s="465"/>
      <c r="F6" s="465"/>
      <c r="G6" s="465"/>
      <c r="H6" s="465"/>
      <c r="I6" s="167"/>
      <c r="J6" s="214"/>
      <c r="K6" s="162"/>
    </row>
    <row r="7" spans="1:11" s="160" customFormat="1" ht="10.9" customHeight="1" thickBot="1" x14ac:dyDescent="0.25">
      <c r="A7" s="250"/>
      <c r="B7" s="276"/>
      <c r="C7" s="251"/>
      <c r="D7" s="168"/>
      <c r="E7" s="164"/>
      <c r="F7" s="164"/>
      <c r="G7" s="169"/>
      <c r="H7" s="164"/>
      <c r="I7" s="164"/>
      <c r="J7" s="170"/>
      <c r="K7" s="162"/>
    </row>
    <row r="8" spans="1:11" s="3" customFormat="1" ht="16.5" customHeight="1" thickTop="1" x14ac:dyDescent="0.2">
      <c r="A8" s="487" t="s">
        <v>244</v>
      </c>
      <c r="B8" s="478" t="s">
        <v>245</v>
      </c>
      <c r="C8" s="485" t="s">
        <v>246</v>
      </c>
      <c r="D8" s="478" t="s">
        <v>247</v>
      </c>
      <c r="E8" s="478" t="s">
        <v>8</v>
      </c>
      <c r="F8" s="277"/>
      <c r="G8" s="478" t="s">
        <v>9</v>
      </c>
      <c r="H8" s="482" t="s">
        <v>10</v>
      </c>
      <c r="I8" s="171"/>
    </row>
    <row r="9" spans="1:11" s="6" customFormat="1" ht="64.5" customHeight="1" x14ac:dyDescent="0.2">
      <c r="A9" s="488"/>
      <c r="B9" s="479"/>
      <c r="C9" s="486"/>
      <c r="D9" s="479"/>
      <c r="E9" s="479"/>
      <c r="F9" s="278"/>
      <c r="G9" s="479"/>
      <c r="H9" s="483"/>
    </row>
    <row r="10" spans="1:11" s="12" customFormat="1" ht="15.6" customHeight="1" x14ac:dyDescent="0.2">
      <c r="A10" s="216"/>
      <c r="B10" s="217"/>
      <c r="C10" s="252"/>
      <c r="D10" s="484" t="s">
        <v>179</v>
      </c>
      <c r="E10" s="476"/>
      <c r="F10" s="215"/>
      <c r="G10" s="172"/>
      <c r="H10" s="173"/>
    </row>
    <row r="11" spans="1:11" s="177" customFormat="1" ht="15.75" x14ac:dyDescent="0.2">
      <c r="A11" s="218"/>
      <c r="B11" s="219"/>
      <c r="C11" s="91"/>
      <c r="D11" s="255"/>
      <c r="E11" s="174"/>
      <c r="F11" s="174"/>
      <c r="G11" s="175"/>
      <c r="H11" s="176"/>
    </row>
    <row r="12" spans="1:11" s="177" customFormat="1" ht="28.5" x14ac:dyDescent="0.2">
      <c r="A12" s="234" t="s">
        <v>248</v>
      </c>
      <c r="B12" s="222" t="s">
        <v>180</v>
      </c>
      <c r="C12" s="237" t="s">
        <v>15</v>
      </c>
      <c r="D12" s="237" t="s">
        <v>33</v>
      </c>
      <c r="E12" s="223" t="s">
        <v>181</v>
      </c>
      <c r="F12" s="223"/>
      <c r="G12" s="226">
        <v>100000</v>
      </c>
      <c r="H12" s="227"/>
    </row>
    <row r="13" spans="1:11" s="177" customFormat="1" ht="18" customHeight="1" x14ac:dyDescent="0.2">
      <c r="A13" s="234"/>
      <c r="B13" s="225"/>
      <c r="C13" s="236"/>
      <c r="D13" s="256"/>
      <c r="E13" s="223"/>
      <c r="F13" s="223"/>
      <c r="G13" s="226"/>
      <c r="H13" s="227"/>
    </row>
    <row r="14" spans="1:11" s="179" customFormat="1" ht="15" x14ac:dyDescent="0.25">
      <c r="A14" s="241"/>
      <c r="B14" s="220"/>
      <c r="C14" s="253"/>
      <c r="D14" s="253"/>
      <c r="E14" s="221"/>
      <c r="F14" s="228"/>
      <c r="G14" s="226"/>
      <c r="H14" s="227"/>
      <c r="I14" s="177"/>
    </row>
    <row r="15" spans="1:11" s="179" customFormat="1" ht="15" x14ac:dyDescent="0.25">
      <c r="A15" s="234" t="s">
        <v>248</v>
      </c>
      <c r="B15" s="222" t="s">
        <v>184</v>
      </c>
      <c r="C15" s="237" t="s">
        <v>182</v>
      </c>
      <c r="D15" s="237" t="s">
        <v>183</v>
      </c>
      <c r="E15" s="232" t="s">
        <v>185</v>
      </c>
      <c r="F15" s="229"/>
      <c r="G15" s="226">
        <v>129600</v>
      </c>
      <c r="H15" s="230"/>
      <c r="I15" s="177"/>
    </row>
    <row r="16" spans="1:11" s="179" customFormat="1" ht="15" x14ac:dyDescent="0.25">
      <c r="A16" s="234" t="s">
        <v>248</v>
      </c>
      <c r="B16" s="222" t="s">
        <v>186</v>
      </c>
      <c r="C16" s="237" t="s">
        <v>182</v>
      </c>
      <c r="D16" s="237" t="s">
        <v>183</v>
      </c>
      <c r="E16" s="232" t="s">
        <v>187</v>
      </c>
      <c r="F16" s="229"/>
      <c r="G16" s="226">
        <v>110630</v>
      </c>
      <c r="H16" s="230"/>
      <c r="I16" s="177"/>
    </row>
    <row r="17" spans="1:9" s="179" customFormat="1" ht="15" x14ac:dyDescent="0.25">
      <c r="A17" s="234" t="s">
        <v>248</v>
      </c>
      <c r="B17" s="222" t="s">
        <v>188</v>
      </c>
      <c r="C17" s="237" t="s">
        <v>182</v>
      </c>
      <c r="D17" s="257" t="s">
        <v>16</v>
      </c>
      <c r="E17" s="232" t="s">
        <v>189</v>
      </c>
      <c r="F17" s="229"/>
      <c r="G17" s="226">
        <v>3719.54</v>
      </c>
      <c r="H17" s="230"/>
      <c r="I17" s="177"/>
    </row>
    <row r="18" spans="1:9" s="179" customFormat="1" ht="15" x14ac:dyDescent="0.25">
      <c r="A18" s="241"/>
      <c r="B18" s="220"/>
      <c r="C18" s="253"/>
      <c r="D18" s="222"/>
      <c r="E18" s="232"/>
      <c r="F18" s="229"/>
      <c r="G18" s="226"/>
      <c r="H18" s="230"/>
      <c r="I18" s="177"/>
    </row>
    <row r="19" spans="1:9" s="179" customFormat="1" ht="15" x14ac:dyDescent="0.25">
      <c r="A19" s="238"/>
      <c r="B19" s="220"/>
      <c r="C19" s="253"/>
      <c r="D19" s="253"/>
      <c r="E19" s="221"/>
      <c r="F19" s="221"/>
      <c r="G19" s="226"/>
      <c r="H19" s="227"/>
      <c r="I19" s="177"/>
    </row>
    <row r="20" spans="1:9" s="179" customFormat="1" ht="28.5" x14ac:dyDescent="0.25">
      <c r="A20" s="234" t="s">
        <v>248</v>
      </c>
      <c r="B20" s="242" t="s">
        <v>190</v>
      </c>
      <c r="C20" s="237" t="s">
        <v>36</v>
      </c>
      <c r="D20" s="257" t="s">
        <v>158</v>
      </c>
      <c r="E20" s="232" t="s">
        <v>191</v>
      </c>
      <c r="F20" s="232"/>
      <c r="G20" s="226">
        <v>232573.2</v>
      </c>
      <c r="H20" s="230"/>
      <c r="I20" s="177"/>
    </row>
    <row r="21" spans="1:9" s="25" customFormat="1" ht="28.5" x14ac:dyDescent="0.2">
      <c r="A21" s="234" t="s">
        <v>248</v>
      </c>
      <c r="B21" s="240" t="s">
        <v>192</v>
      </c>
      <c r="C21" s="237" t="s">
        <v>36</v>
      </c>
      <c r="D21" s="257" t="s">
        <v>21</v>
      </c>
      <c r="E21" s="232" t="s">
        <v>193</v>
      </c>
      <c r="F21" s="232"/>
      <c r="G21" s="226">
        <v>89882.29</v>
      </c>
      <c r="H21" s="230"/>
      <c r="I21" s="177"/>
    </row>
    <row r="22" spans="1:9" s="179" customFormat="1" ht="28.5" x14ac:dyDescent="0.25">
      <c r="A22" s="234" t="s">
        <v>248</v>
      </c>
      <c r="B22" s="222" t="s">
        <v>194</v>
      </c>
      <c r="C22" s="237" t="s">
        <v>36</v>
      </c>
      <c r="D22" s="257" t="s">
        <v>21</v>
      </c>
      <c r="E22" s="232" t="s">
        <v>195</v>
      </c>
      <c r="F22" s="232"/>
      <c r="G22" s="226">
        <v>11477.99</v>
      </c>
      <c r="H22" s="230"/>
      <c r="I22" s="177"/>
    </row>
    <row r="23" spans="1:9" s="179" customFormat="1" ht="15" x14ac:dyDescent="0.25">
      <c r="A23" s="238"/>
      <c r="B23" s="220"/>
      <c r="C23" s="253"/>
      <c r="D23" s="256"/>
      <c r="E23" s="232"/>
      <c r="F23" s="232"/>
      <c r="G23" s="226"/>
      <c r="H23" s="230"/>
      <c r="I23" s="177"/>
    </row>
    <row r="24" spans="1:9" s="179" customFormat="1" ht="15" x14ac:dyDescent="0.25">
      <c r="A24" s="238"/>
      <c r="B24" s="220"/>
      <c r="C24" s="253"/>
      <c r="D24" s="253"/>
      <c r="E24" s="223"/>
      <c r="F24" s="223"/>
      <c r="G24" s="226"/>
      <c r="H24" s="227"/>
      <c r="I24" s="177"/>
    </row>
    <row r="25" spans="1:9" s="179" customFormat="1" ht="28.5" x14ac:dyDescent="0.25">
      <c r="A25" s="234" t="s">
        <v>248</v>
      </c>
      <c r="B25" s="240" t="s">
        <v>196</v>
      </c>
      <c r="C25" s="237" t="s">
        <v>51</v>
      </c>
      <c r="D25" s="257" t="s">
        <v>16</v>
      </c>
      <c r="E25" s="223" t="s">
        <v>197</v>
      </c>
      <c r="F25" s="223"/>
      <c r="G25" s="226">
        <v>5000</v>
      </c>
      <c r="H25" s="227"/>
      <c r="I25" s="177"/>
    </row>
    <row r="26" spans="1:9" s="179" customFormat="1" ht="15" x14ac:dyDescent="0.25">
      <c r="A26" s="238"/>
      <c r="B26" s="220"/>
      <c r="C26" s="253"/>
      <c r="D26" s="258"/>
      <c r="E26" s="223"/>
      <c r="F26" s="223"/>
      <c r="G26" s="226"/>
      <c r="H26" s="227"/>
      <c r="I26" s="177"/>
    </row>
    <row r="27" spans="1:9" s="177" customFormat="1" ht="15" x14ac:dyDescent="0.2">
      <c r="A27" s="224"/>
      <c r="B27" s="225"/>
      <c r="C27" s="236"/>
      <c r="D27" s="91"/>
      <c r="E27" s="221"/>
      <c r="F27" s="221"/>
      <c r="G27" s="226"/>
      <c r="H27" s="227"/>
    </row>
    <row r="28" spans="1:9" s="177" customFormat="1" ht="31.5" customHeight="1" x14ac:dyDescent="0.2">
      <c r="A28" s="234" t="s">
        <v>248</v>
      </c>
      <c r="B28" s="222" t="s">
        <v>199</v>
      </c>
      <c r="C28" s="237" t="s">
        <v>198</v>
      </c>
      <c r="D28" s="257" t="s">
        <v>16</v>
      </c>
      <c r="E28" s="223" t="s">
        <v>200</v>
      </c>
      <c r="F28" s="223"/>
      <c r="G28" s="226">
        <v>20000</v>
      </c>
      <c r="H28" s="227"/>
    </row>
    <row r="29" spans="1:9" s="177" customFormat="1" ht="15.75" customHeight="1" x14ac:dyDescent="0.2">
      <c r="A29" s="224"/>
      <c r="B29" s="225"/>
      <c r="C29" s="236"/>
      <c r="D29" s="237"/>
      <c r="E29" s="223"/>
      <c r="F29" s="223"/>
      <c r="G29" s="226"/>
      <c r="H29" s="227"/>
    </row>
    <row r="30" spans="1:9" s="177" customFormat="1" ht="15.75" customHeight="1" x14ac:dyDescent="0.2">
      <c r="A30" s="224"/>
      <c r="B30" s="225"/>
      <c r="C30" s="236"/>
      <c r="D30" s="91"/>
      <c r="E30" s="223"/>
      <c r="F30" s="223"/>
      <c r="G30" s="226"/>
      <c r="H30" s="227"/>
    </row>
    <row r="31" spans="1:9" s="177" customFormat="1" ht="15.75" customHeight="1" x14ac:dyDescent="0.2">
      <c r="A31" s="234" t="s">
        <v>248</v>
      </c>
      <c r="B31" s="222" t="s">
        <v>202</v>
      </c>
      <c r="C31" s="237" t="s">
        <v>201</v>
      </c>
      <c r="D31" s="237" t="s">
        <v>158</v>
      </c>
      <c r="E31" s="223" t="s">
        <v>203</v>
      </c>
      <c r="F31" s="223"/>
      <c r="G31" s="226">
        <v>7923.47</v>
      </c>
      <c r="H31" s="227"/>
    </row>
    <row r="32" spans="1:9" s="177" customFormat="1" ht="15.75" customHeight="1" x14ac:dyDescent="0.2">
      <c r="A32" s="224"/>
      <c r="B32" s="225"/>
      <c r="C32" s="236"/>
      <c r="D32" s="237"/>
      <c r="E32" s="223"/>
      <c r="F32" s="223"/>
      <c r="G32" s="226"/>
      <c r="H32" s="227"/>
    </row>
    <row r="33" spans="1:9" s="177" customFormat="1" ht="15.75" customHeight="1" x14ac:dyDescent="0.2">
      <c r="A33" s="224"/>
      <c r="B33" s="225"/>
      <c r="C33" s="236"/>
      <c r="D33" s="237"/>
      <c r="E33" s="223"/>
      <c r="F33" s="223"/>
      <c r="G33" s="226"/>
      <c r="H33" s="227"/>
    </row>
    <row r="34" spans="1:9" s="177" customFormat="1" ht="31.5" customHeight="1" x14ac:dyDescent="0.2">
      <c r="A34" s="234" t="s">
        <v>248</v>
      </c>
      <c r="B34" s="222" t="s">
        <v>205</v>
      </c>
      <c r="C34" s="237" t="s">
        <v>204</v>
      </c>
      <c r="D34" s="237" t="s">
        <v>183</v>
      </c>
      <c r="E34" s="223" t="s">
        <v>206</v>
      </c>
      <c r="F34" s="223"/>
      <c r="G34" s="226">
        <v>69026.5</v>
      </c>
      <c r="H34" s="227"/>
    </row>
    <row r="35" spans="1:9" s="177" customFormat="1" ht="19.5" customHeight="1" x14ac:dyDescent="0.2">
      <c r="A35" s="234"/>
      <c r="B35" s="222"/>
      <c r="C35" s="237"/>
      <c r="D35" s="237"/>
      <c r="E35" s="223"/>
      <c r="F35" s="223"/>
      <c r="G35" s="226"/>
      <c r="H35" s="227"/>
    </row>
    <row r="36" spans="1:9" s="177" customFormat="1" ht="15" x14ac:dyDescent="0.2">
      <c r="A36" s="224"/>
      <c r="B36" s="225"/>
      <c r="C36" s="236"/>
      <c r="D36" s="91"/>
      <c r="E36" s="221"/>
      <c r="F36" s="221"/>
      <c r="G36" s="226"/>
      <c r="H36" s="231"/>
    </row>
    <row r="37" spans="1:9" s="25" customFormat="1" ht="15" x14ac:dyDescent="0.2">
      <c r="A37" s="234" t="s">
        <v>248</v>
      </c>
      <c r="B37" s="222" t="s">
        <v>209</v>
      </c>
      <c r="C37" s="237" t="s">
        <v>207</v>
      </c>
      <c r="D37" s="259" t="s">
        <v>208</v>
      </c>
      <c r="E37" s="223" t="s">
        <v>210</v>
      </c>
      <c r="F37" s="223"/>
      <c r="G37" s="226">
        <v>684227.7</v>
      </c>
      <c r="H37" s="231"/>
      <c r="I37" s="177"/>
    </row>
    <row r="38" spans="1:9" s="25" customFormat="1" ht="15" x14ac:dyDescent="0.2">
      <c r="A38" s="234" t="s">
        <v>248</v>
      </c>
      <c r="B38" s="222" t="s">
        <v>211</v>
      </c>
      <c r="C38" s="237" t="s">
        <v>207</v>
      </c>
      <c r="D38" s="259" t="s">
        <v>208</v>
      </c>
      <c r="E38" s="223" t="s">
        <v>212</v>
      </c>
      <c r="F38" s="223"/>
      <c r="G38" s="226">
        <v>344817.6</v>
      </c>
      <c r="H38" s="231"/>
      <c r="I38" s="177"/>
    </row>
    <row r="39" spans="1:9" s="25" customFormat="1" ht="15" x14ac:dyDescent="0.2">
      <c r="A39" s="234" t="s">
        <v>248</v>
      </c>
      <c r="B39" s="222" t="s">
        <v>213</v>
      </c>
      <c r="C39" s="237" t="s">
        <v>207</v>
      </c>
      <c r="D39" s="259" t="s">
        <v>208</v>
      </c>
      <c r="E39" s="223" t="s">
        <v>214</v>
      </c>
      <c r="F39" s="223"/>
      <c r="G39" s="226">
        <v>376790.81</v>
      </c>
      <c r="H39" s="231"/>
      <c r="I39" s="177"/>
    </row>
    <row r="40" spans="1:9" s="25" customFormat="1" ht="15.75" customHeight="1" x14ac:dyDescent="0.2">
      <c r="A40" s="234" t="s">
        <v>248</v>
      </c>
      <c r="B40" s="222" t="s">
        <v>215</v>
      </c>
      <c r="C40" s="237" t="s">
        <v>207</v>
      </c>
      <c r="D40" s="259" t="s">
        <v>208</v>
      </c>
      <c r="E40" s="235" t="s">
        <v>216</v>
      </c>
      <c r="F40" s="223"/>
      <c r="G40" s="226">
        <v>299555</v>
      </c>
      <c r="H40" s="231"/>
      <c r="I40" s="181"/>
    </row>
    <row r="41" spans="1:9" s="25" customFormat="1" ht="15" x14ac:dyDescent="0.2">
      <c r="A41" s="234" t="s">
        <v>248</v>
      </c>
      <c r="B41" s="222" t="s">
        <v>217</v>
      </c>
      <c r="C41" s="237" t="s">
        <v>207</v>
      </c>
      <c r="D41" s="259" t="s">
        <v>208</v>
      </c>
      <c r="E41" s="235" t="s">
        <v>218</v>
      </c>
      <c r="F41" s="223"/>
      <c r="G41" s="226">
        <v>9214.7199999999993</v>
      </c>
      <c r="H41" s="231"/>
      <c r="I41" s="181"/>
    </row>
    <row r="42" spans="1:9" s="25" customFormat="1" ht="15" x14ac:dyDescent="0.2">
      <c r="A42" s="234" t="s">
        <v>248</v>
      </c>
      <c r="B42" s="222" t="s">
        <v>219</v>
      </c>
      <c r="C42" s="237" t="s">
        <v>207</v>
      </c>
      <c r="D42" s="259" t="s">
        <v>208</v>
      </c>
      <c r="E42" s="235" t="s">
        <v>220</v>
      </c>
      <c r="F42" s="223"/>
      <c r="G42" s="226">
        <v>28873.24</v>
      </c>
      <c r="H42" s="231"/>
      <c r="I42" s="181"/>
    </row>
    <row r="43" spans="1:9" s="25" customFormat="1" ht="15" x14ac:dyDescent="0.2">
      <c r="A43" s="234" t="s">
        <v>248</v>
      </c>
      <c r="B43" s="222" t="s">
        <v>222</v>
      </c>
      <c r="C43" s="237" t="s">
        <v>207</v>
      </c>
      <c r="D43" s="259" t="s">
        <v>221</v>
      </c>
      <c r="E43" s="235" t="s">
        <v>210</v>
      </c>
      <c r="F43" s="223"/>
      <c r="G43" s="226">
        <v>2126456.4500000002</v>
      </c>
      <c r="H43" s="231"/>
      <c r="I43" s="177"/>
    </row>
    <row r="44" spans="1:9" s="25" customFormat="1" ht="15" x14ac:dyDescent="0.2">
      <c r="A44" s="234" t="s">
        <v>248</v>
      </c>
      <c r="B44" s="222" t="s">
        <v>223</v>
      </c>
      <c r="C44" s="237" t="s">
        <v>207</v>
      </c>
      <c r="D44" s="259" t="s">
        <v>221</v>
      </c>
      <c r="E44" s="235" t="s">
        <v>212</v>
      </c>
      <c r="F44" s="223"/>
      <c r="G44" s="226">
        <v>487221.8</v>
      </c>
      <c r="H44" s="231"/>
      <c r="I44" s="177"/>
    </row>
    <row r="45" spans="1:9" s="25" customFormat="1" ht="15" x14ac:dyDescent="0.2">
      <c r="A45" s="234" t="s">
        <v>248</v>
      </c>
      <c r="B45" s="222" t="s">
        <v>224</v>
      </c>
      <c r="C45" s="237" t="s">
        <v>207</v>
      </c>
      <c r="D45" s="223" t="s">
        <v>158</v>
      </c>
      <c r="E45" s="235" t="s">
        <v>225</v>
      </c>
      <c r="F45" s="223"/>
      <c r="G45" s="226">
        <v>150000</v>
      </c>
      <c r="H45" s="231"/>
      <c r="I45" s="177"/>
    </row>
    <row r="46" spans="1:9" s="25" customFormat="1" ht="15" x14ac:dyDescent="0.2">
      <c r="A46" s="234" t="s">
        <v>248</v>
      </c>
      <c r="B46" s="222" t="s">
        <v>226</v>
      </c>
      <c r="C46" s="237" t="s">
        <v>207</v>
      </c>
      <c r="D46" s="223" t="s">
        <v>158</v>
      </c>
      <c r="E46" s="235" t="s">
        <v>212</v>
      </c>
      <c r="F46" s="223"/>
      <c r="G46" s="226">
        <v>6600</v>
      </c>
      <c r="H46" s="231"/>
      <c r="I46" s="177"/>
    </row>
    <row r="47" spans="1:9" s="25" customFormat="1" ht="14.25" x14ac:dyDescent="0.2">
      <c r="A47" s="239"/>
      <c r="B47" s="233"/>
      <c r="C47" s="254"/>
      <c r="D47" s="223"/>
      <c r="E47" s="235"/>
      <c r="F47" s="223"/>
      <c r="G47" s="226"/>
      <c r="H47" s="231"/>
      <c r="I47" s="177"/>
    </row>
    <row r="48" spans="1:9" s="179" customFormat="1" ht="34.5" customHeight="1" x14ac:dyDescent="0.25">
      <c r="A48" s="234" t="s">
        <v>248</v>
      </c>
      <c r="B48" s="222" t="s">
        <v>228</v>
      </c>
      <c r="C48" s="237" t="s">
        <v>227</v>
      </c>
      <c r="D48" s="259" t="s">
        <v>158</v>
      </c>
      <c r="E48" s="235" t="s">
        <v>229</v>
      </c>
      <c r="F48" s="223"/>
      <c r="G48" s="226">
        <v>52275.22</v>
      </c>
      <c r="H48" s="227"/>
      <c r="I48" s="177"/>
    </row>
    <row r="49" spans="1:10" s="25" customFormat="1" ht="48.75" customHeight="1" x14ac:dyDescent="0.2">
      <c r="A49" s="268" t="s">
        <v>248</v>
      </c>
      <c r="B49" s="265" t="s">
        <v>232</v>
      </c>
      <c r="C49" s="223" t="s">
        <v>230</v>
      </c>
      <c r="D49" s="267" t="s">
        <v>231</v>
      </c>
      <c r="E49" s="223" t="s">
        <v>233</v>
      </c>
      <c r="F49" s="178"/>
      <c r="G49" s="226">
        <v>1055873.32</v>
      </c>
      <c r="H49" s="231"/>
      <c r="I49" s="177"/>
    </row>
    <row r="50" spans="1:10" s="177" customFormat="1" ht="15.75" customHeight="1" x14ac:dyDescent="0.2">
      <c r="A50" s="218"/>
      <c r="B50" s="219"/>
      <c r="C50" s="219"/>
      <c r="E50" s="223"/>
      <c r="F50" s="178"/>
      <c r="G50" s="226"/>
      <c r="H50" s="231"/>
    </row>
    <row r="51" spans="1:10" s="177" customFormat="1" ht="30" customHeight="1" x14ac:dyDescent="0.2">
      <c r="A51" s="268" t="s">
        <v>248</v>
      </c>
      <c r="B51" s="266" t="s">
        <v>235</v>
      </c>
      <c r="C51" s="223" t="s">
        <v>234</v>
      </c>
      <c r="D51" s="269" t="s">
        <v>208</v>
      </c>
      <c r="E51" s="223" t="s">
        <v>236</v>
      </c>
      <c r="F51" s="178"/>
      <c r="G51" s="226">
        <v>500</v>
      </c>
      <c r="H51" s="231"/>
    </row>
    <row r="52" spans="1:10" s="177" customFormat="1" ht="12.75" customHeight="1" x14ac:dyDescent="0.2">
      <c r="A52" s="218"/>
      <c r="B52" s="219"/>
      <c r="C52" s="219"/>
      <c r="D52" s="260"/>
      <c r="E52" s="223"/>
      <c r="F52" s="178"/>
      <c r="G52" s="226"/>
      <c r="H52" s="231"/>
    </row>
    <row r="53" spans="1:10" s="177" customFormat="1" ht="15.75" customHeight="1" x14ac:dyDescent="0.2">
      <c r="A53" s="218"/>
      <c r="B53" s="219"/>
      <c r="C53" s="219"/>
      <c r="E53" s="221"/>
      <c r="F53" s="174"/>
      <c r="G53" s="226"/>
      <c r="H53" s="231"/>
    </row>
    <row r="54" spans="1:10" s="177" customFormat="1" ht="34.5" customHeight="1" x14ac:dyDescent="0.2">
      <c r="A54" s="268" t="s">
        <v>248</v>
      </c>
      <c r="B54" s="266" t="s">
        <v>238</v>
      </c>
      <c r="C54" s="223" t="s">
        <v>237</v>
      </c>
      <c r="D54" s="267" t="s">
        <v>158</v>
      </c>
      <c r="E54" s="223" t="s">
        <v>239</v>
      </c>
      <c r="F54" s="178"/>
      <c r="G54" s="226"/>
      <c r="H54" s="231">
        <v>810</v>
      </c>
    </row>
    <row r="55" spans="1:10" s="177" customFormat="1" ht="20.25" customHeight="1" x14ac:dyDescent="0.2">
      <c r="A55" s="268" t="s">
        <v>248</v>
      </c>
      <c r="B55" s="270" t="s">
        <v>240</v>
      </c>
      <c r="C55" s="223" t="s">
        <v>237</v>
      </c>
      <c r="D55" s="267" t="s">
        <v>158</v>
      </c>
      <c r="E55" s="223" t="s">
        <v>241</v>
      </c>
      <c r="F55" s="178"/>
      <c r="G55" s="226">
        <v>6514</v>
      </c>
      <c r="H55" s="271"/>
    </row>
    <row r="56" spans="1:10" s="177" customFormat="1" ht="20.25" customHeight="1" x14ac:dyDescent="0.2">
      <c r="A56" s="268" t="s">
        <v>248</v>
      </c>
      <c r="B56" s="270" t="s">
        <v>240</v>
      </c>
      <c r="C56" s="223" t="s">
        <v>237</v>
      </c>
      <c r="D56" s="267" t="s">
        <v>158</v>
      </c>
      <c r="E56" s="223" t="s">
        <v>242</v>
      </c>
      <c r="F56" s="178"/>
      <c r="G56" s="226">
        <v>50976</v>
      </c>
      <c r="H56" s="271"/>
    </row>
    <row r="57" spans="1:10" s="177" customFormat="1" ht="20.25" customHeight="1" x14ac:dyDescent="0.2">
      <c r="A57" s="268" t="s">
        <v>248</v>
      </c>
      <c r="B57" s="270" t="s">
        <v>240</v>
      </c>
      <c r="C57" s="223" t="s">
        <v>237</v>
      </c>
      <c r="D57" s="267" t="s">
        <v>158</v>
      </c>
      <c r="E57" s="223" t="s">
        <v>243</v>
      </c>
      <c r="F57" s="178"/>
      <c r="G57" s="226">
        <v>42000</v>
      </c>
      <c r="H57" s="271"/>
    </row>
    <row r="58" spans="1:10" s="177" customFormat="1" ht="15.75" customHeight="1" x14ac:dyDescent="0.2">
      <c r="A58" s="218"/>
      <c r="B58" s="219"/>
      <c r="C58" s="219"/>
      <c r="D58" s="261"/>
      <c r="E58" s="274"/>
      <c r="F58" s="182"/>
      <c r="G58" s="272"/>
      <c r="H58" s="273"/>
    </row>
    <row r="59" spans="1:10" s="177" customFormat="1" ht="15.75" customHeight="1" x14ac:dyDescent="0.2">
      <c r="A59" s="218"/>
      <c r="B59" s="219"/>
      <c r="C59" s="219"/>
      <c r="D59" s="261"/>
      <c r="E59" s="182"/>
      <c r="F59" s="182"/>
      <c r="G59" s="180"/>
      <c r="H59" s="183"/>
    </row>
    <row r="60" spans="1:10" s="79" customFormat="1" ht="16.5" thickBot="1" x14ac:dyDescent="0.25">
      <c r="A60" s="263"/>
      <c r="B60" s="264"/>
      <c r="C60" s="264"/>
      <c r="D60" s="262"/>
      <c r="E60" s="184"/>
      <c r="F60" s="184" t="s">
        <v>249</v>
      </c>
      <c r="G60" s="185">
        <f>SUM(G11:G59)</f>
        <v>6501728.8500000006</v>
      </c>
      <c r="H60" s="186">
        <f>SUM(H11:H59)</f>
        <v>810</v>
      </c>
      <c r="I60" s="187"/>
      <c r="J60" s="167"/>
    </row>
    <row r="61" spans="1:10" s="193" customFormat="1" ht="16.5" customHeight="1" thickTop="1" x14ac:dyDescent="0.2">
      <c r="D61" s="188"/>
      <c r="E61" s="189"/>
      <c r="F61" s="189"/>
      <c r="G61" s="190"/>
      <c r="H61" s="190"/>
      <c r="I61" s="191"/>
      <c r="J61" s="192"/>
    </row>
    <row r="62" spans="1:10" s="193" customFormat="1" ht="16.5" customHeight="1" x14ac:dyDescent="0.2">
      <c r="D62" s="194"/>
      <c r="G62" s="195"/>
      <c r="H62" s="196"/>
      <c r="J62" s="197"/>
    </row>
    <row r="63" spans="1:10" s="177" customFormat="1" ht="16.5" customHeight="1" x14ac:dyDescent="0.2">
      <c r="D63" s="198"/>
      <c r="G63" s="199"/>
      <c r="H63" s="200"/>
      <c r="J63" s="181"/>
    </row>
    <row r="64" spans="1:10" s="177" customFormat="1" ht="16.5" customHeight="1" x14ac:dyDescent="0.2">
      <c r="D64" s="198"/>
      <c r="G64" s="199"/>
      <c r="H64" s="200"/>
      <c r="J64" s="181"/>
    </row>
    <row r="65" spans="4:11" s="79" customFormat="1" x14ac:dyDescent="0.2">
      <c r="G65" s="201"/>
      <c r="H65" s="202"/>
      <c r="J65" s="80"/>
    </row>
    <row r="66" spans="4:11" s="79" customFormat="1" x14ac:dyDescent="0.2">
      <c r="G66" s="201"/>
      <c r="H66" s="202"/>
      <c r="J66" s="80"/>
    </row>
    <row r="67" spans="4:11" s="79" customFormat="1" x14ac:dyDescent="0.2">
      <c r="G67" s="201"/>
      <c r="H67" s="202"/>
      <c r="J67" s="80"/>
    </row>
    <row r="68" spans="4:11" s="79" customFormat="1" x14ac:dyDescent="0.2">
      <c r="G68" s="201"/>
      <c r="H68" s="202"/>
      <c r="J68" s="80"/>
    </row>
    <row r="70" spans="4:11" s="205" customFormat="1" x14ac:dyDescent="0.2">
      <c r="D70" s="203"/>
      <c r="E70" s="203"/>
      <c r="F70" s="203"/>
      <c r="G70" s="201"/>
      <c r="H70" s="204"/>
      <c r="K70" s="203"/>
    </row>
  </sheetData>
  <mergeCells count="15">
    <mergeCell ref="D10:E10"/>
    <mergeCell ref="C8:C9"/>
    <mergeCell ref="B8:B9"/>
    <mergeCell ref="A8:A9"/>
    <mergeCell ref="D8:D9"/>
    <mergeCell ref="D6:H6"/>
    <mergeCell ref="E8:E9"/>
    <mergeCell ref="H2:H3"/>
    <mergeCell ref="D5:H5"/>
    <mergeCell ref="D1:F1"/>
    <mergeCell ref="D2:F2"/>
    <mergeCell ref="D3:F3"/>
    <mergeCell ref="G1:G3"/>
    <mergeCell ref="G8:G9"/>
    <mergeCell ref="H8:H9"/>
  </mergeCells>
  <printOptions horizontalCentered="1" verticalCentered="1"/>
  <pageMargins left="0" right="0" top="0" bottom="0" header="0" footer="0"/>
  <pageSetup paperSize="9" scale="45" firstPageNumber="262" fitToHeight="0" orientation="landscape" useFirstPageNumber="1" r:id="rId1"/>
  <headerFooter alignWithMargins="0">
    <oddFooter>&amp;RPage :&amp;P</oddFooter>
  </headerFooter>
  <colBreaks count="1" manualBreakCount="1">
    <brk id="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6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2.75" x14ac:dyDescent="0.2"/>
  <cols>
    <col min="1" max="1" width="22" customWidth="1"/>
    <col min="2" max="2" width="24.140625" customWidth="1"/>
    <col min="3" max="3" width="61.42578125" customWidth="1"/>
    <col min="4" max="4" width="26.5703125" customWidth="1"/>
    <col min="5" max="5" width="61.5703125" customWidth="1"/>
    <col min="6" max="6" width="17.5703125" customWidth="1"/>
    <col min="7" max="7" width="12.140625" style="2" bestFit="1" customWidth="1"/>
    <col min="8" max="8" width="15.85546875" style="144" customWidth="1"/>
    <col min="9" max="9" width="17.28515625" style="50" customWidth="1"/>
    <col min="10" max="10" width="3.5703125" style="141" customWidth="1"/>
    <col min="11" max="11" width="22.7109375" style="50" customWidth="1"/>
    <col min="12" max="12" width="14.85546875" customWidth="1"/>
    <col min="13" max="13" width="11.7109375" bestFit="1" customWidth="1"/>
  </cols>
  <sheetData>
    <row r="1" spans="1:11" s="1" customFormat="1" ht="16.5" customHeight="1" x14ac:dyDescent="0.25">
      <c r="A1" s="374"/>
      <c r="B1" s="375"/>
      <c r="C1" s="376"/>
      <c r="D1" s="513" t="s">
        <v>0</v>
      </c>
      <c r="E1" s="514"/>
      <c r="F1" s="514"/>
      <c r="G1" s="514"/>
      <c r="H1" s="514"/>
      <c r="I1" s="521" t="s">
        <v>250</v>
      </c>
      <c r="J1" s="522"/>
      <c r="K1" s="377" t="s">
        <v>1</v>
      </c>
    </row>
    <row r="2" spans="1:11" s="1" customFormat="1" ht="18" x14ac:dyDescent="0.25">
      <c r="A2" s="378"/>
      <c r="B2" s="293"/>
      <c r="C2" s="294"/>
      <c r="D2" s="515" t="s">
        <v>2</v>
      </c>
      <c r="E2" s="516"/>
      <c r="F2" s="516"/>
      <c r="G2" s="516"/>
      <c r="H2" s="517"/>
      <c r="I2" s="523"/>
      <c r="J2" s="524"/>
      <c r="K2" s="379" t="s">
        <v>3</v>
      </c>
    </row>
    <row r="3" spans="1:11" s="1" customFormat="1" ht="18.75" thickBot="1" x14ac:dyDescent="0.3">
      <c r="A3" s="380"/>
      <c r="B3" s="296"/>
      <c r="C3" s="297"/>
      <c r="D3" s="518" t="s">
        <v>4</v>
      </c>
      <c r="E3" s="519"/>
      <c r="F3" s="519"/>
      <c r="G3" s="519"/>
      <c r="H3" s="520"/>
      <c r="I3" s="525"/>
      <c r="J3" s="526"/>
      <c r="K3" s="381" t="s">
        <v>5</v>
      </c>
    </row>
    <row r="4" spans="1:11" s="1" customFormat="1" ht="3.75" customHeight="1" thickTop="1" x14ac:dyDescent="0.25">
      <c r="A4" s="383"/>
      <c r="B4" s="397"/>
      <c r="C4" s="298"/>
      <c r="D4" s="369"/>
      <c r="E4" s="369"/>
      <c r="F4" s="369"/>
      <c r="G4" s="115"/>
      <c r="H4" s="370"/>
      <c r="I4" s="371"/>
      <c r="J4" s="369"/>
      <c r="K4" s="382"/>
    </row>
    <row r="5" spans="1:11" s="1" customFormat="1" ht="15" customHeight="1" x14ac:dyDescent="0.25">
      <c r="A5" s="383"/>
      <c r="B5" s="299"/>
      <c r="C5" s="298"/>
      <c r="D5" s="489" t="s">
        <v>6</v>
      </c>
      <c r="E5" s="489"/>
      <c r="F5" s="489"/>
      <c r="G5" s="489"/>
      <c r="H5" s="489"/>
      <c r="I5" s="489"/>
      <c r="J5" s="489"/>
      <c r="K5" s="490"/>
    </row>
    <row r="6" spans="1:11" s="1" customFormat="1" ht="12.75" customHeight="1" x14ac:dyDescent="0.25">
      <c r="A6" s="383"/>
      <c r="B6" s="299"/>
      <c r="C6" s="298"/>
      <c r="D6" s="491" t="s">
        <v>7</v>
      </c>
      <c r="E6" s="491"/>
      <c r="F6" s="491"/>
      <c r="G6" s="491"/>
      <c r="H6" s="491"/>
      <c r="I6" s="491"/>
      <c r="J6" s="491"/>
      <c r="K6" s="492"/>
    </row>
    <row r="7" spans="1:11" s="1" customFormat="1" ht="2.25" customHeight="1" thickBot="1" x14ac:dyDescent="0.3">
      <c r="A7" s="383"/>
      <c r="B7" s="300"/>
      <c r="C7" s="298"/>
      <c r="D7" s="372"/>
      <c r="E7" s="372"/>
      <c r="F7" s="372"/>
      <c r="G7" s="373"/>
      <c r="H7" s="370"/>
      <c r="I7" s="370"/>
      <c r="J7" s="372"/>
      <c r="K7" s="384"/>
    </row>
    <row r="8" spans="1:11" s="3" customFormat="1" ht="27" customHeight="1" thickTop="1" x14ac:dyDescent="0.2">
      <c r="A8" s="496" t="s">
        <v>244</v>
      </c>
      <c r="B8" s="498" t="s">
        <v>245</v>
      </c>
      <c r="C8" s="500" t="s">
        <v>246</v>
      </c>
      <c r="D8" s="502" t="s">
        <v>247</v>
      </c>
      <c r="E8" s="504" t="s">
        <v>8</v>
      </c>
      <c r="F8" s="285"/>
      <c r="G8" s="451" t="s">
        <v>9</v>
      </c>
      <c r="H8" s="452"/>
      <c r="I8" s="453"/>
      <c r="J8" s="454" t="s">
        <v>10</v>
      </c>
      <c r="K8" s="455"/>
    </row>
    <row r="9" spans="1:11" s="6" customFormat="1" ht="38.25" customHeight="1" x14ac:dyDescent="0.2">
      <c r="A9" s="497"/>
      <c r="B9" s="499"/>
      <c r="C9" s="501"/>
      <c r="D9" s="503"/>
      <c r="E9" s="505"/>
      <c r="F9" s="286"/>
      <c r="G9" s="4" t="s">
        <v>11</v>
      </c>
      <c r="H9" s="5" t="s">
        <v>12</v>
      </c>
      <c r="I9" s="5" t="s">
        <v>13</v>
      </c>
      <c r="J9" s="456"/>
      <c r="K9" s="457"/>
    </row>
    <row r="10" spans="1:11" s="12" customFormat="1" ht="15" customHeight="1" x14ac:dyDescent="0.2">
      <c r="A10" s="385"/>
      <c r="B10" s="217"/>
      <c r="C10" s="252"/>
      <c r="D10" s="508" t="s">
        <v>14</v>
      </c>
      <c r="E10" s="458"/>
      <c r="F10" s="279"/>
      <c r="G10" s="7"/>
      <c r="H10" s="8"/>
      <c r="I10" s="9"/>
      <c r="J10" s="10"/>
      <c r="K10" s="11"/>
    </row>
    <row r="11" spans="1:11" s="16" customFormat="1" ht="10.9" customHeight="1" x14ac:dyDescent="0.2">
      <c r="A11" s="386"/>
      <c r="B11" s="18"/>
      <c r="C11" s="17"/>
      <c r="D11" s="304"/>
      <c r="E11" s="124"/>
      <c r="F11" s="14"/>
      <c r="G11" s="7"/>
      <c r="H11" s="15"/>
      <c r="I11" s="8"/>
      <c r="J11" s="13"/>
      <c r="K11" s="11"/>
    </row>
    <row r="12" spans="1:11" s="25" customFormat="1" ht="26.25" customHeight="1" x14ac:dyDescent="0.2">
      <c r="A12" s="387" t="s">
        <v>248</v>
      </c>
      <c r="B12" s="314" t="s">
        <v>17</v>
      </c>
      <c r="C12" s="301" t="s">
        <v>15</v>
      </c>
      <c r="D12" s="315" t="s">
        <v>16</v>
      </c>
      <c r="E12" s="19" t="s">
        <v>18</v>
      </c>
      <c r="F12" s="19"/>
      <c r="G12" s="20">
        <v>2595500</v>
      </c>
      <c r="H12" s="21"/>
      <c r="I12" s="22">
        <f>G12</f>
        <v>2595500</v>
      </c>
      <c r="J12" s="23"/>
      <c r="K12" s="24"/>
    </row>
    <row r="13" spans="1:11" s="25" customFormat="1" ht="26.25" customHeight="1" x14ac:dyDescent="0.2">
      <c r="A13" s="387" t="s">
        <v>248</v>
      </c>
      <c r="B13" s="316" t="s">
        <v>17</v>
      </c>
      <c r="C13" s="301" t="s">
        <v>15</v>
      </c>
      <c r="D13" s="315" t="s">
        <v>16</v>
      </c>
      <c r="E13" s="19" t="s">
        <v>19</v>
      </c>
      <c r="F13" s="19"/>
      <c r="G13" s="26">
        <v>500000</v>
      </c>
      <c r="H13" s="27"/>
      <c r="I13" s="22">
        <f>G13</f>
        <v>500000</v>
      </c>
      <c r="J13" s="28"/>
      <c r="K13" s="24"/>
    </row>
    <row r="14" spans="1:11" s="25" customFormat="1" ht="25.5" x14ac:dyDescent="0.2">
      <c r="A14" s="387" t="s">
        <v>248</v>
      </c>
      <c r="B14" s="317" t="s">
        <v>17</v>
      </c>
      <c r="C14" s="301" t="s">
        <v>15</v>
      </c>
      <c r="D14" s="315" t="s">
        <v>16</v>
      </c>
      <c r="E14" s="29" t="s">
        <v>20</v>
      </c>
      <c r="F14" s="29"/>
      <c r="G14" s="26">
        <v>100000</v>
      </c>
      <c r="H14" s="27"/>
      <c r="I14" s="22">
        <f>G14</f>
        <v>100000</v>
      </c>
      <c r="J14" s="28"/>
      <c r="K14" s="24"/>
    </row>
    <row r="15" spans="1:11" s="25" customFormat="1" ht="25.5" customHeight="1" x14ac:dyDescent="0.2">
      <c r="A15" s="387" t="s">
        <v>248</v>
      </c>
      <c r="B15" s="317" t="s">
        <v>22</v>
      </c>
      <c r="C15" s="301" t="s">
        <v>15</v>
      </c>
      <c r="D15" s="318" t="s">
        <v>21</v>
      </c>
      <c r="E15" s="19" t="s">
        <v>23</v>
      </c>
      <c r="F15" s="19"/>
      <c r="G15" s="30">
        <v>22000</v>
      </c>
      <c r="H15" s="27"/>
      <c r="I15" s="32">
        <v>22000</v>
      </c>
      <c r="J15" s="23"/>
      <c r="K15" s="24"/>
    </row>
    <row r="16" spans="1:11" s="39" customFormat="1" ht="9" customHeight="1" x14ac:dyDescent="0.2">
      <c r="A16" s="388"/>
      <c r="B16" s="295"/>
      <c r="C16" s="303"/>
      <c r="D16" s="319"/>
      <c r="E16" s="33"/>
      <c r="F16" s="33"/>
      <c r="G16" s="34"/>
      <c r="H16" s="35"/>
      <c r="I16" s="36"/>
      <c r="J16" s="37"/>
      <c r="K16" s="38"/>
    </row>
    <row r="17" spans="1:11" s="25" customFormat="1" x14ac:dyDescent="0.2">
      <c r="A17" s="120"/>
      <c r="B17" s="56"/>
      <c r="C17" s="302"/>
      <c r="D17" s="56"/>
      <c r="E17" s="19"/>
      <c r="F17" s="19"/>
      <c r="G17" s="30"/>
      <c r="H17" s="27"/>
      <c r="I17" s="32"/>
      <c r="J17" s="23"/>
      <c r="K17" s="24"/>
    </row>
    <row r="18" spans="1:11" s="25" customFormat="1" ht="38.25" x14ac:dyDescent="0.2">
      <c r="A18" s="387" t="s">
        <v>248</v>
      </c>
      <c r="B18" s="320" t="s">
        <v>26</v>
      </c>
      <c r="C18" s="313" t="s">
        <v>24</v>
      </c>
      <c r="D18" s="321" t="s">
        <v>25</v>
      </c>
      <c r="E18" s="19" t="s">
        <v>27</v>
      </c>
      <c r="F18" s="19"/>
      <c r="G18" s="46">
        <v>15000</v>
      </c>
      <c r="H18" s="27"/>
      <c r="I18" s="31">
        <f>G18</f>
        <v>15000</v>
      </c>
      <c r="J18" s="23"/>
      <c r="K18" s="24"/>
    </row>
    <row r="19" spans="1:11" s="25" customFormat="1" x14ac:dyDescent="0.2">
      <c r="A19" s="387" t="s">
        <v>248</v>
      </c>
      <c r="B19" s="317" t="s">
        <v>26</v>
      </c>
      <c r="C19" s="313" t="s">
        <v>24</v>
      </c>
      <c r="D19" s="326" t="s">
        <v>16</v>
      </c>
      <c r="E19" s="41" t="s">
        <v>28</v>
      </c>
      <c r="F19" s="41"/>
      <c r="G19" s="30">
        <v>11500</v>
      </c>
      <c r="H19" s="27"/>
      <c r="I19" s="31">
        <f>G19</f>
        <v>11500</v>
      </c>
      <c r="J19" s="23"/>
      <c r="K19" s="24"/>
    </row>
    <row r="20" spans="1:11" s="25" customFormat="1" x14ac:dyDescent="0.2">
      <c r="A20" s="387" t="s">
        <v>248</v>
      </c>
      <c r="B20" s="317" t="s">
        <v>26</v>
      </c>
      <c r="C20" s="313" t="s">
        <v>24</v>
      </c>
      <c r="D20" s="326" t="s">
        <v>16</v>
      </c>
      <c r="E20" s="41" t="s">
        <v>29</v>
      </c>
      <c r="F20" s="41"/>
      <c r="G20" s="30">
        <v>6300</v>
      </c>
      <c r="H20" s="27"/>
      <c r="I20" s="31">
        <f>G20</f>
        <v>6300</v>
      </c>
      <c r="J20" s="42"/>
      <c r="K20" s="24"/>
    </row>
    <row r="21" spans="1:11" s="25" customFormat="1" x14ac:dyDescent="0.2">
      <c r="A21" s="387" t="s">
        <v>248</v>
      </c>
      <c r="B21" s="317" t="s">
        <v>30</v>
      </c>
      <c r="C21" s="313" t="s">
        <v>24</v>
      </c>
      <c r="D21" s="326" t="s">
        <v>16</v>
      </c>
      <c r="E21" s="41" t="s">
        <v>31</v>
      </c>
      <c r="F21" s="41"/>
      <c r="G21" s="30">
        <v>7500</v>
      </c>
      <c r="H21" s="27"/>
      <c r="I21" s="31">
        <f>G21</f>
        <v>7500</v>
      </c>
      <c r="J21" s="23"/>
      <c r="K21" s="24"/>
    </row>
    <row r="22" spans="1:11" s="25" customFormat="1" x14ac:dyDescent="0.2">
      <c r="A22" s="387" t="s">
        <v>248</v>
      </c>
      <c r="B22" s="317" t="s">
        <v>30</v>
      </c>
      <c r="C22" s="313" t="s">
        <v>24</v>
      </c>
      <c r="D22" s="326" t="s">
        <v>16</v>
      </c>
      <c r="E22" s="41" t="s">
        <v>32</v>
      </c>
      <c r="F22" s="41"/>
      <c r="G22" s="30">
        <v>8000</v>
      </c>
      <c r="H22" s="27"/>
      <c r="I22" s="31">
        <f>G22</f>
        <v>8000</v>
      </c>
      <c r="J22" s="23"/>
      <c r="K22" s="24"/>
    </row>
    <row r="23" spans="1:11" s="25" customFormat="1" x14ac:dyDescent="0.2">
      <c r="A23" s="387" t="s">
        <v>248</v>
      </c>
      <c r="B23" s="317" t="s">
        <v>34</v>
      </c>
      <c r="C23" s="313" t="s">
        <v>24</v>
      </c>
      <c r="D23" s="322" t="s">
        <v>33</v>
      </c>
      <c r="E23" s="41" t="s">
        <v>35</v>
      </c>
      <c r="F23" s="41"/>
      <c r="G23" s="30">
        <v>60000</v>
      </c>
      <c r="H23" s="27"/>
      <c r="I23" s="31">
        <v>60000</v>
      </c>
      <c r="J23" s="23"/>
      <c r="K23" s="24"/>
    </row>
    <row r="24" spans="1:11" s="39" customFormat="1" ht="9" customHeight="1" x14ac:dyDescent="0.2">
      <c r="A24" s="388"/>
      <c r="B24" s="295"/>
      <c r="C24" s="303"/>
      <c r="D24" s="367"/>
      <c r="E24" s="33"/>
      <c r="F24" s="33"/>
      <c r="G24" s="34"/>
      <c r="H24" s="35"/>
      <c r="I24" s="36"/>
      <c r="J24" s="37"/>
      <c r="K24" s="38"/>
    </row>
    <row r="25" spans="1:11" s="25" customFormat="1" x14ac:dyDescent="0.2">
      <c r="A25" s="120"/>
      <c r="B25" s="56"/>
      <c r="C25" s="302"/>
      <c r="D25" s="320"/>
      <c r="E25" s="67"/>
      <c r="F25" s="40"/>
      <c r="G25" s="30"/>
      <c r="H25" s="27"/>
      <c r="I25" s="32"/>
      <c r="J25" s="23"/>
      <c r="K25" s="24"/>
    </row>
    <row r="26" spans="1:11" s="45" customFormat="1" ht="38.25" x14ac:dyDescent="0.2">
      <c r="A26" s="387" t="s">
        <v>248</v>
      </c>
      <c r="B26" s="323" t="s">
        <v>37</v>
      </c>
      <c r="C26" s="311" t="s">
        <v>36</v>
      </c>
      <c r="D26" s="318" t="s">
        <v>21</v>
      </c>
      <c r="E26" s="41" t="s">
        <v>38</v>
      </c>
      <c r="F26" s="41"/>
      <c r="G26" s="20">
        <v>200000</v>
      </c>
      <c r="H26" s="21">
        <v>120000</v>
      </c>
      <c r="I26" s="31">
        <v>320000</v>
      </c>
      <c r="J26" s="42"/>
      <c r="K26" s="44" t="s">
        <v>39</v>
      </c>
    </row>
    <row r="27" spans="1:11" s="45" customFormat="1" x14ac:dyDescent="0.2">
      <c r="A27" s="387" t="s">
        <v>248</v>
      </c>
      <c r="B27" s="323" t="s">
        <v>37</v>
      </c>
      <c r="C27" s="311" t="s">
        <v>36</v>
      </c>
      <c r="D27" s="318" t="s">
        <v>21</v>
      </c>
      <c r="E27" s="41" t="s">
        <v>40</v>
      </c>
      <c r="F27" s="41"/>
      <c r="G27" s="20">
        <v>10000</v>
      </c>
      <c r="H27" s="21"/>
      <c r="I27" s="31">
        <v>10000</v>
      </c>
      <c r="J27" s="42"/>
      <c r="K27" s="44"/>
    </row>
    <row r="28" spans="1:11" s="45" customFormat="1" x14ac:dyDescent="0.2">
      <c r="A28" s="387" t="s">
        <v>248</v>
      </c>
      <c r="B28" s="323" t="s">
        <v>41</v>
      </c>
      <c r="C28" s="311" t="s">
        <v>36</v>
      </c>
      <c r="D28" s="318" t="s">
        <v>21</v>
      </c>
      <c r="E28" s="41" t="s">
        <v>42</v>
      </c>
      <c r="F28" s="41"/>
      <c r="G28" s="46">
        <v>7700</v>
      </c>
      <c r="H28" s="21"/>
      <c r="I28" s="31">
        <f t="shared" ref="I28:I33" si="0">G28</f>
        <v>7700</v>
      </c>
      <c r="J28" s="42"/>
      <c r="K28" s="24"/>
    </row>
    <row r="29" spans="1:11" s="25" customFormat="1" x14ac:dyDescent="0.2">
      <c r="A29" s="387" t="s">
        <v>248</v>
      </c>
      <c r="B29" s="316" t="s">
        <v>43</v>
      </c>
      <c r="C29" s="311" t="s">
        <v>36</v>
      </c>
      <c r="D29" s="326" t="s">
        <v>16</v>
      </c>
      <c r="E29" s="29" t="s">
        <v>44</v>
      </c>
      <c r="F29" s="29"/>
      <c r="G29" s="30">
        <v>87500</v>
      </c>
      <c r="H29" s="27"/>
      <c r="I29" s="31">
        <f t="shared" si="0"/>
        <v>87500</v>
      </c>
      <c r="J29" s="23"/>
      <c r="K29" s="24"/>
    </row>
    <row r="30" spans="1:11" s="25" customFormat="1" x14ac:dyDescent="0.2">
      <c r="A30" s="387" t="s">
        <v>248</v>
      </c>
      <c r="B30" s="316" t="s">
        <v>45</v>
      </c>
      <c r="C30" s="311" t="s">
        <v>36</v>
      </c>
      <c r="D30" s="326" t="s">
        <v>16</v>
      </c>
      <c r="E30" s="41" t="s">
        <v>46</v>
      </c>
      <c r="F30" s="41"/>
      <c r="G30" s="30">
        <v>32500</v>
      </c>
      <c r="H30" s="27"/>
      <c r="I30" s="31">
        <f t="shared" si="0"/>
        <v>32500</v>
      </c>
      <c r="J30" s="23"/>
      <c r="K30" s="24"/>
    </row>
    <row r="31" spans="1:11" s="25" customFormat="1" x14ac:dyDescent="0.2">
      <c r="A31" s="387" t="s">
        <v>248</v>
      </c>
      <c r="B31" s="316" t="s">
        <v>47</v>
      </c>
      <c r="C31" s="29" t="s">
        <v>36</v>
      </c>
      <c r="D31" s="324" t="s">
        <v>16</v>
      </c>
      <c r="E31" s="41" t="s">
        <v>48</v>
      </c>
      <c r="F31" s="41"/>
      <c r="G31" s="51">
        <v>15000</v>
      </c>
      <c r="H31" s="27"/>
      <c r="I31" s="31">
        <f t="shared" si="0"/>
        <v>15000</v>
      </c>
      <c r="J31" s="23"/>
      <c r="K31" s="24"/>
    </row>
    <row r="32" spans="1:11" s="25" customFormat="1" x14ac:dyDescent="0.2">
      <c r="A32" s="387" t="s">
        <v>248</v>
      </c>
      <c r="B32" s="325" t="s">
        <v>45</v>
      </c>
      <c r="C32" s="311" t="s">
        <v>36</v>
      </c>
      <c r="D32" s="326" t="s">
        <v>16</v>
      </c>
      <c r="E32" s="41" t="s">
        <v>49</v>
      </c>
      <c r="F32" s="41"/>
      <c r="G32" s="30">
        <v>15000</v>
      </c>
      <c r="H32" s="52"/>
      <c r="I32" s="31">
        <f t="shared" si="0"/>
        <v>15000</v>
      </c>
      <c r="J32" s="53"/>
      <c r="K32" s="24"/>
    </row>
    <row r="33" spans="1:12" s="25" customFormat="1" ht="25.5" x14ac:dyDescent="0.2">
      <c r="A33" s="387" t="s">
        <v>248</v>
      </c>
      <c r="B33" s="314" t="s">
        <v>43</v>
      </c>
      <c r="C33" s="311" t="s">
        <v>36</v>
      </c>
      <c r="D33" s="326" t="s">
        <v>16</v>
      </c>
      <c r="E33" s="29" t="s">
        <v>50</v>
      </c>
      <c r="F33" s="29"/>
      <c r="G33" s="46">
        <v>10000</v>
      </c>
      <c r="H33" s="27"/>
      <c r="I33" s="31">
        <f t="shared" si="0"/>
        <v>10000</v>
      </c>
      <c r="J33" s="23"/>
      <c r="K33" s="24"/>
    </row>
    <row r="34" spans="1:12" s="39" customFormat="1" ht="9" customHeight="1" x14ac:dyDescent="0.2">
      <c r="A34" s="388"/>
      <c r="B34" s="295"/>
      <c r="C34" s="303"/>
      <c r="D34" s="319"/>
      <c r="E34" s="47"/>
      <c r="F34" s="47"/>
      <c r="G34" s="54"/>
      <c r="H34" s="35"/>
      <c r="I34" s="36"/>
      <c r="J34" s="37"/>
      <c r="K34" s="38"/>
    </row>
    <row r="35" spans="1:12" s="25" customFormat="1" x14ac:dyDescent="0.2">
      <c r="A35" s="120"/>
      <c r="B35" s="56"/>
      <c r="C35" s="302"/>
      <c r="D35" s="326"/>
      <c r="E35" s="56"/>
      <c r="F35" s="56"/>
      <c r="G35" s="51"/>
      <c r="H35" s="52"/>
      <c r="I35" s="57"/>
      <c r="J35" s="53"/>
      <c r="K35" s="24"/>
    </row>
    <row r="36" spans="1:12" s="25" customFormat="1" ht="25.5" x14ac:dyDescent="0.2">
      <c r="A36" s="387" t="s">
        <v>248</v>
      </c>
      <c r="B36" s="444" t="s">
        <v>52</v>
      </c>
      <c r="C36" s="311" t="s">
        <v>51</v>
      </c>
      <c r="D36" s="446" t="s">
        <v>16</v>
      </c>
      <c r="E36" s="41" t="s">
        <v>53</v>
      </c>
      <c r="F36" s="41"/>
      <c r="G36" s="20">
        <v>351000</v>
      </c>
      <c r="H36" s="52"/>
      <c r="I36" s="31">
        <f>G36</f>
        <v>351000</v>
      </c>
      <c r="J36" s="53"/>
      <c r="K36" s="24"/>
    </row>
    <row r="37" spans="1:12" s="25" customFormat="1" ht="25.5" x14ac:dyDescent="0.2">
      <c r="A37" s="387" t="s">
        <v>248</v>
      </c>
      <c r="B37" s="444" t="s">
        <v>54</v>
      </c>
      <c r="C37" s="311" t="s">
        <v>51</v>
      </c>
      <c r="D37" s="446" t="s">
        <v>16</v>
      </c>
      <c r="E37" s="41" t="s">
        <v>55</v>
      </c>
      <c r="F37" s="313"/>
      <c r="G37" s="20">
        <v>162500</v>
      </c>
      <c r="H37" s="52"/>
      <c r="I37" s="31">
        <f>G37</f>
        <v>162500</v>
      </c>
      <c r="J37" s="58"/>
      <c r="K37" s="24"/>
      <c r="L37" s="59"/>
    </row>
    <row r="38" spans="1:12" s="25" customFormat="1" ht="25.5" x14ac:dyDescent="0.2">
      <c r="A38" s="387" t="s">
        <v>248</v>
      </c>
      <c r="B38" s="444" t="s">
        <v>56</v>
      </c>
      <c r="C38" s="311" t="s">
        <v>51</v>
      </c>
      <c r="D38" s="446" t="s">
        <v>16</v>
      </c>
      <c r="E38" s="41" t="s">
        <v>57</v>
      </c>
      <c r="F38" s="313"/>
      <c r="G38" s="428">
        <v>65500</v>
      </c>
      <c r="H38" s="61"/>
      <c r="I38" s="31">
        <f>G38</f>
        <v>65500</v>
      </c>
      <c r="J38" s="58"/>
      <c r="K38" s="24"/>
      <c r="L38" s="59"/>
    </row>
    <row r="39" spans="1:12" s="25" customFormat="1" ht="25.5" x14ac:dyDescent="0.2">
      <c r="A39" s="387" t="s">
        <v>248</v>
      </c>
      <c r="B39" s="444" t="s">
        <v>58</v>
      </c>
      <c r="C39" s="311" t="s">
        <v>51</v>
      </c>
      <c r="D39" s="446" t="s">
        <v>16</v>
      </c>
      <c r="E39" s="41" t="s">
        <v>59</v>
      </c>
      <c r="F39" s="313"/>
      <c r="G39" s="429">
        <v>6750</v>
      </c>
      <c r="H39" s="61" t="s">
        <v>60</v>
      </c>
      <c r="I39" s="31">
        <f>G39</f>
        <v>6750</v>
      </c>
      <c r="J39" s="53"/>
      <c r="K39" s="24"/>
    </row>
    <row r="40" spans="1:12" s="25" customFormat="1" ht="25.5" x14ac:dyDescent="0.2">
      <c r="A40" s="387" t="s">
        <v>248</v>
      </c>
      <c r="B40" s="444" t="s">
        <v>58</v>
      </c>
      <c r="C40" s="311" t="s">
        <v>51</v>
      </c>
      <c r="D40" s="446" t="s">
        <v>16</v>
      </c>
      <c r="E40" s="41" t="s">
        <v>61</v>
      </c>
      <c r="F40" s="280"/>
      <c r="G40" s="430">
        <v>23000</v>
      </c>
      <c r="H40" s="328"/>
      <c r="I40" s="31">
        <f>G40</f>
        <v>23000</v>
      </c>
      <c r="J40" s="23"/>
      <c r="K40" s="24"/>
    </row>
    <row r="41" spans="1:12" s="25" customFormat="1" ht="27.75" customHeight="1" x14ac:dyDescent="0.2">
      <c r="A41" s="387" t="s">
        <v>248</v>
      </c>
      <c r="B41" s="444" t="s">
        <v>63</v>
      </c>
      <c r="C41" s="311" t="s">
        <v>51</v>
      </c>
      <c r="D41" s="318" t="s">
        <v>62</v>
      </c>
      <c r="E41" s="41" t="s">
        <v>64</v>
      </c>
      <c r="F41" s="313"/>
      <c r="G41" s="429">
        <v>-10000</v>
      </c>
      <c r="H41" s="431">
        <v>0</v>
      </c>
      <c r="I41" s="31">
        <v>138763.66</v>
      </c>
      <c r="J41" s="53"/>
      <c r="K41" s="24"/>
    </row>
    <row r="42" spans="1:12" s="25" customFormat="1" ht="25.5" x14ac:dyDescent="0.2">
      <c r="A42" s="387" t="s">
        <v>248</v>
      </c>
      <c r="B42" s="444" t="s">
        <v>65</v>
      </c>
      <c r="C42" s="311" t="s">
        <v>51</v>
      </c>
      <c r="D42" s="318" t="s">
        <v>62</v>
      </c>
      <c r="E42" s="41" t="s">
        <v>66</v>
      </c>
      <c r="F42" s="313"/>
      <c r="G42" s="30"/>
      <c r="H42" s="52"/>
      <c r="I42" s="32"/>
      <c r="J42" s="53"/>
      <c r="K42" s="24"/>
    </row>
    <row r="43" spans="1:12" s="25" customFormat="1" ht="25.5" x14ac:dyDescent="0.2">
      <c r="A43" s="387" t="s">
        <v>248</v>
      </c>
      <c r="B43" s="444" t="s">
        <v>67</v>
      </c>
      <c r="C43" s="311" t="s">
        <v>51</v>
      </c>
      <c r="D43" s="318" t="s">
        <v>62</v>
      </c>
      <c r="E43" s="41" t="s">
        <v>68</v>
      </c>
      <c r="F43" s="41"/>
      <c r="G43" s="46">
        <v>0</v>
      </c>
      <c r="H43" s="87">
        <v>0</v>
      </c>
      <c r="I43" s="31">
        <v>152798.54</v>
      </c>
      <c r="J43" s="53"/>
      <c r="K43" s="60"/>
    </row>
    <row r="44" spans="1:12" s="25" customFormat="1" ht="26.25" thickBot="1" x14ac:dyDescent="0.25">
      <c r="A44" s="389" t="s">
        <v>248</v>
      </c>
      <c r="B44" s="445" t="s">
        <v>58</v>
      </c>
      <c r="C44" s="312" t="s">
        <v>51</v>
      </c>
      <c r="D44" s="327" t="s">
        <v>33</v>
      </c>
      <c r="E44" s="62" t="s">
        <v>69</v>
      </c>
      <c r="F44" s="62"/>
      <c r="G44" s="432">
        <v>14000</v>
      </c>
      <c r="H44" s="433"/>
      <c r="I44" s="434">
        <f>G44</f>
        <v>14000</v>
      </c>
      <c r="J44" s="65"/>
      <c r="K44" s="66"/>
    </row>
    <row r="45" spans="1:12" s="25" customFormat="1" ht="14.25" thickTop="1" thickBot="1" x14ac:dyDescent="0.25">
      <c r="A45" s="398"/>
      <c r="B45" s="399"/>
      <c r="C45" s="399"/>
      <c r="D45" s="400" t="s">
        <v>70</v>
      </c>
      <c r="E45" s="399"/>
      <c r="F45" s="399"/>
      <c r="G45" s="401"/>
      <c r="H45" s="402"/>
      <c r="I45" s="402"/>
      <c r="J45" s="403"/>
      <c r="K45" s="404"/>
    </row>
    <row r="46" spans="1:12" s="39" customFormat="1" ht="13.5" customHeight="1" thickBot="1" x14ac:dyDescent="0.25">
      <c r="A46" s="70"/>
      <c r="B46" s="114"/>
      <c r="C46" s="422"/>
      <c r="D46" s="114"/>
      <c r="E46" s="71"/>
      <c r="F46" s="71"/>
      <c r="G46" s="72"/>
      <c r="H46" s="72"/>
      <c r="I46" s="73"/>
      <c r="J46" s="37"/>
      <c r="K46" s="38"/>
    </row>
    <row r="47" spans="1:12" s="3" customFormat="1" ht="27" customHeight="1" thickTop="1" x14ac:dyDescent="0.2">
      <c r="A47" s="496" t="s">
        <v>244</v>
      </c>
      <c r="B47" s="498" t="s">
        <v>245</v>
      </c>
      <c r="C47" s="498" t="s">
        <v>246</v>
      </c>
      <c r="D47" s="502" t="s">
        <v>247</v>
      </c>
      <c r="E47" s="504" t="s">
        <v>8</v>
      </c>
      <c r="F47" s="285"/>
      <c r="G47" s="451" t="s">
        <v>9</v>
      </c>
      <c r="H47" s="452"/>
      <c r="I47" s="453"/>
      <c r="J47" s="454" t="s">
        <v>10</v>
      </c>
      <c r="K47" s="455"/>
    </row>
    <row r="48" spans="1:12" s="6" customFormat="1" ht="38.25" customHeight="1" x14ac:dyDescent="0.2">
      <c r="A48" s="497"/>
      <c r="B48" s="499"/>
      <c r="C48" s="499"/>
      <c r="D48" s="503"/>
      <c r="E48" s="505"/>
      <c r="F48" s="286"/>
      <c r="G48" s="4" t="s">
        <v>11</v>
      </c>
      <c r="H48" s="5" t="s">
        <v>12</v>
      </c>
      <c r="I48" s="5" t="s">
        <v>13</v>
      </c>
      <c r="J48" s="456"/>
      <c r="K48" s="457"/>
    </row>
    <row r="49" spans="1:13" s="25" customFormat="1" x14ac:dyDescent="0.2">
      <c r="A49" s="117"/>
      <c r="B49" s="329"/>
      <c r="C49" s="56"/>
      <c r="D49" s="330"/>
      <c r="E49" s="67"/>
      <c r="F49" s="40"/>
      <c r="G49" s="57"/>
      <c r="H49" s="52"/>
      <c r="I49" s="57"/>
      <c r="J49" s="53"/>
      <c r="K49" s="24"/>
    </row>
    <row r="50" spans="1:13" s="25" customFormat="1" x14ac:dyDescent="0.2">
      <c r="A50" s="117" t="s">
        <v>248</v>
      </c>
      <c r="B50" s="305" t="s">
        <v>72</v>
      </c>
      <c r="C50" s="41" t="s">
        <v>71</v>
      </c>
      <c r="D50" s="287" t="s">
        <v>16</v>
      </c>
      <c r="E50" s="41" t="s">
        <v>73</v>
      </c>
      <c r="F50" s="41"/>
      <c r="G50" s="75">
        <v>15000</v>
      </c>
      <c r="H50" s="52"/>
      <c r="I50" s="75">
        <v>15000</v>
      </c>
      <c r="J50" s="53"/>
      <c r="K50" s="60"/>
    </row>
    <row r="51" spans="1:13" s="79" customFormat="1" ht="87" customHeight="1" x14ac:dyDescent="0.2">
      <c r="A51" s="387" t="s">
        <v>248</v>
      </c>
      <c r="B51" s="309" t="s">
        <v>74</v>
      </c>
      <c r="C51" s="41" t="s">
        <v>71</v>
      </c>
      <c r="D51" s="331" t="s">
        <v>16</v>
      </c>
      <c r="E51" s="19" t="s">
        <v>75</v>
      </c>
      <c r="F51" s="19"/>
      <c r="G51" s="46">
        <v>1364355</v>
      </c>
      <c r="H51" s="21">
        <v>280047</v>
      </c>
      <c r="I51" s="76">
        <v>1695219.78</v>
      </c>
      <c r="J51" s="77" t="s">
        <v>76</v>
      </c>
      <c r="K51" s="78" t="s">
        <v>77</v>
      </c>
      <c r="M51" s="80"/>
    </row>
    <row r="52" spans="1:13" s="25" customFormat="1" ht="79.5" customHeight="1" x14ac:dyDescent="0.2">
      <c r="A52" s="117"/>
      <c r="B52" s="56"/>
      <c r="C52" s="41" t="s">
        <v>71</v>
      </c>
      <c r="D52" s="289" t="s">
        <v>78</v>
      </c>
      <c r="E52" s="19" t="s">
        <v>79</v>
      </c>
      <c r="F52" s="19"/>
      <c r="G52" s="30"/>
      <c r="H52" s="27"/>
      <c r="I52" s="81"/>
      <c r="J52" s="53"/>
      <c r="K52" s="44" t="s">
        <v>80</v>
      </c>
    </row>
    <row r="53" spans="1:13" s="39" customFormat="1" ht="11.45" customHeight="1" x14ac:dyDescent="0.2">
      <c r="A53" s="70"/>
      <c r="B53" s="295"/>
      <c r="C53" s="295"/>
      <c r="D53" s="332"/>
      <c r="E53" s="82"/>
      <c r="F53" s="82"/>
      <c r="G53" s="54"/>
      <c r="H53" s="72"/>
      <c r="I53" s="83"/>
      <c r="J53" s="84"/>
      <c r="K53" s="85"/>
    </row>
    <row r="54" spans="1:13" s="25" customFormat="1" x14ac:dyDescent="0.2">
      <c r="A54" s="117"/>
      <c r="B54" s="56"/>
      <c r="C54" s="56"/>
      <c r="D54" s="288"/>
      <c r="E54" s="67"/>
      <c r="F54" s="40"/>
      <c r="G54" s="30"/>
      <c r="H54" s="52"/>
      <c r="I54" s="32"/>
      <c r="J54" s="53"/>
      <c r="K54" s="60"/>
    </row>
    <row r="55" spans="1:13" s="25" customFormat="1" x14ac:dyDescent="0.2">
      <c r="A55" s="117"/>
      <c r="B55" s="56"/>
      <c r="C55" s="56"/>
      <c r="D55" s="67"/>
      <c r="E55" s="43"/>
      <c r="F55" s="43"/>
      <c r="G55" s="30"/>
      <c r="H55" s="52"/>
      <c r="I55" s="32"/>
      <c r="J55" s="53"/>
      <c r="K55" s="60"/>
    </row>
    <row r="56" spans="1:13" s="25" customFormat="1" ht="27.75" customHeight="1" x14ac:dyDescent="0.2">
      <c r="A56" s="387" t="s">
        <v>248</v>
      </c>
      <c r="B56" s="309" t="s">
        <v>82</v>
      </c>
      <c r="C56" s="41" t="s">
        <v>81</v>
      </c>
      <c r="D56" s="310" t="s">
        <v>16</v>
      </c>
      <c r="E56" s="86" t="s">
        <v>83</v>
      </c>
      <c r="F56" s="86"/>
      <c r="G56" s="46">
        <v>60000</v>
      </c>
      <c r="H56" s="87"/>
      <c r="I56" s="31">
        <f>G56</f>
        <v>60000</v>
      </c>
      <c r="J56" s="53"/>
      <c r="K56" s="60"/>
    </row>
    <row r="57" spans="1:13" s="25" customFormat="1" ht="25.5" x14ac:dyDescent="0.2">
      <c r="A57" s="387" t="s">
        <v>248</v>
      </c>
      <c r="B57" s="309" t="s">
        <v>84</v>
      </c>
      <c r="C57" s="41" t="s">
        <v>81</v>
      </c>
      <c r="D57" s="310" t="s">
        <v>16</v>
      </c>
      <c r="E57" s="86" t="s">
        <v>85</v>
      </c>
      <c r="F57" s="86"/>
      <c r="G57" s="46">
        <v>2000</v>
      </c>
      <c r="H57" s="21"/>
      <c r="I57" s="31">
        <f t="shared" ref="I57:I65" si="1">G57</f>
        <v>2000</v>
      </c>
      <c r="J57" s="53"/>
      <c r="K57" s="24"/>
    </row>
    <row r="58" spans="1:13" s="25" customFormat="1" x14ac:dyDescent="0.2">
      <c r="A58" s="387" t="s">
        <v>248</v>
      </c>
      <c r="B58" s="305" t="s">
        <v>86</v>
      </c>
      <c r="C58" s="41" t="s">
        <v>81</v>
      </c>
      <c r="D58" s="310" t="s">
        <v>16</v>
      </c>
      <c r="E58" s="88" t="s">
        <v>87</v>
      </c>
      <c r="F58" s="88"/>
      <c r="G58" s="30">
        <v>5000</v>
      </c>
      <c r="H58" s="52"/>
      <c r="I58" s="31">
        <f t="shared" si="1"/>
        <v>5000</v>
      </c>
      <c r="J58" s="53"/>
      <c r="K58" s="60"/>
    </row>
    <row r="59" spans="1:13" s="25" customFormat="1" x14ac:dyDescent="0.2">
      <c r="A59" s="387" t="s">
        <v>248</v>
      </c>
      <c r="B59" s="305" t="s">
        <v>88</v>
      </c>
      <c r="C59" s="41" t="s">
        <v>81</v>
      </c>
      <c r="D59" s="310" t="s">
        <v>16</v>
      </c>
      <c r="E59" s="86" t="s">
        <v>89</v>
      </c>
      <c r="F59" s="86"/>
      <c r="G59" s="30">
        <v>15000</v>
      </c>
      <c r="H59" s="52"/>
      <c r="I59" s="31">
        <f t="shared" si="1"/>
        <v>15000</v>
      </c>
      <c r="J59" s="53"/>
      <c r="K59" s="60"/>
    </row>
    <row r="60" spans="1:13" s="25" customFormat="1" x14ac:dyDescent="0.2">
      <c r="A60" s="387" t="s">
        <v>248</v>
      </c>
      <c r="B60" s="305" t="s">
        <v>90</v>
      </c>
      <c r="C60" s="41" t="s">
        <v>81</v>
      </c>
      <c r="D60" s="310" t="s">
        <v>16</v>
      </c>
      <c r="E60" s="88" t="s">
        <v>91</v>
      </c>
      <c r="F60" s="281"/>
      <c r="G60" s="30">
        <v>2060</v>
      </c>
      <c r="H60" s="52"/>
      <c r="I60" s="31">
        <f t="shared" si="1"/>
        <v>2060</v>
      </c>
      <c r="J60" s="53"/>
      <c r="K60" s="60"/>
    </row>
    <row r="61" spans="1:13" s="25" customFormat="1" ht="24" x14ac:dyDescent="0.2">
      <c r="A61" s="387" t="s">
        <v>248</v>
      </c>
      <c r="B61" s="305" t="s">
        <v>93</v>
      </c>
      <c r="C61" s="41" t="s">
        <v>81</v>
      </c>
      <c r="D61" s="441" t="s">
        <v>92</v>
      </c>
      <c r="E61" s="89" t="s">
        <v>94</v>
      </c>
      <c r="F61" s="344"/>
      <c r="G61" s="30">
        <v>60000</v>
      </c>
      <c r="H61" s="52"/>
      <c r="I61" s="31">
        <f t="shared" si="1"/>
        <v>60000</v>
      </c>
      <c r="J61" s="53"/>
      <c r="K61" s="60"/>
    </row>
    <row r="62" spans="1:13" s="25" customFormat="1" ht="25.5" x14ac:dyDescent="0.2">
      <c r="A62" s="387" t="s">
        <v>248</v>
      </c>
      <c r="B62" s="309" t="s">
        <v>90</v>
      </c>
      <c r="C62" s="41" t="s">
        <v>81</v>
      </c>
      <c r="D62" s="442" t="s">
        <v>95</v>
      </c>
      <c r="E62" s="88" t="s">
        <v>96</v>
      </c>
      <c r="F62" s="345"/>
      <c r="G62" s="46">
        <v>5201</v>
      </c>
      <c r="H62" s="87"/>
      <c r="I62" s="31">
        <f>G62</f>
        <v>5201</v>
      </c>
      <c r="J62" s="90"/>
      <c r="K62" s="60"/>
    </row>
    <row r="63" spans="1:13" s="25" customFormat="1" ht="24" x14ac:dyDescent="0.2">
      <c r="A63" s="387" t="s">
        <v>248</v>
      </c>
      <c r="B63" s="305" t="s">
        <v>98</v>
      </c>
      <c r="C63" s="41" t="s">
        <v>81</v>
      </c>
      <c r="D63" s="443" t="s">
        <v>97</v>
      </c>
      <c r="E63" s="88" t="s">
        <v>99</v>
      </c>
      <c r="F63" s="281"/>
      <c r="G63" s="30">
        <v>2000</v>
      </c>
      <c r="H63" s="27"/>
      <c r="I63" s="31">
        <f t="shared" si="1"/>
        <v>2000</v>
      </c>
      <c r="J63" s="53"/>
      <c r="K63" s="60"/>
    </row>
    <row r="64" spans="1:13" s="25" customFormat="1" ht="11.45" customHeight="1" x14ac:dyDescent="0.2">
      <c r="A64" s="117"/>
      <c r="B64" s="56"/>
      <c r="C64" s="56"/>
      <c r="D64" s="305"/>
      <c r="E64" s="74"/>
      <c r="F64" s="67"/>
      <c r="G64" s="30"/>
      <c r="H64" s="27"/>
      <c r="I64" s="31"/>
      <c r="J64" s="53"/>
      <c r="K64" s="60"/>
    </row>
    <row r="65" spans="1:11" s="79" customFormat="1" ht="25.5" x14ac:dyDescent="0.2">
      <c r="A65" s="387" t="s">
        <v>248</v>
      </c>
      <c r="B65" s="309" t="s">
        <v>101</v>
      </c>
      <c r="C65" s="41" t="s">
        <v>100</v>
      </c>
      <c r="D65" s="306" t="s">
        <v>16</v>
      </c>
      <c r="E65" s="88" t="s">
        <v>102</v>
      </c>
      <c r="F65" s="345"/>
      <c r="G65" s="46">
        <v>16000</v>
      </c>
      <c r="H65" s="21"/>
      <c r="I65" s="31">
        <f t="shared" si="1"/>
        <v>16000</v>
      </c>
      <c r="J65" s="91"/>
      <c r="K65" s="92"/>
    </row>
    <row r="66" spans="1:11" s="25" customFormat="1" x14ac:dyDescent="0.2">
      <c r="A66" s="117"/>
      <c r="B66" s="56"/>
      <c r="C66" s="56"/>
      <c r="D66" s="56"/>
      <c r="E66" s="74"/>
      <c r="F66" s="67"/>
      <c r="G66" s="30"/>
      <c r="H66" s="27"/>
      <c r="I66" s="32"/>
      <c r="J66" s="53"/>
      <c r="K66" s="60"/>
    </row>
    <row r="67" spans="1:11" s="25" customFormat="1" ht="25.5" x14ac:dyDescent="0.2">
      <c r="A67" s="387" t="s">
        <v>248</v>
      </c>
      <c r="B67" s="309" t="s">
        <v>104</v>
      </c>
      <c r="C67" s="311" t="s">
        <v>103</v>
      </c>
      <c r="D67" s="306" t="s">
        <v>16</v>
      </c>
      <c r="E67" s="283" t="s">
        <v>105</v>
      </c>
      <c r="F67" s="313"/>
      <c r="G67" s="46">
        <v>620</v>
      </c>
      <c r="H67" s="61"/>
      <c r="I67" s="31">
        <f>G67</f>
        <v>620</v>
      </c>
      <c r="J67" s="53"/>
      <c r="K67" s="24"/>
    </row>
    <row r="68" spans="1:11" s="25" customFormat="1" ht="15" customHeight="1" thickBot="1" x14ac:dyDescent="0.25">
      <c r="A68" s="117"/>
      <c r="B68" s="56"/>
      <c r="C68" s="302"/>
      <c r="D68" s="412"/>
      <c r="E68" s="41"/>
      <c r="F68" s="282"/>
      <c r="G68" s="63"/>
      <c r="H68" s="64"/>
      <c r="I68" s="31"/>
      <c r="J68" s="65"/>
      <c r="K68" s="93"/>
    </row>
    <row r="69" spans="1:11" s="25" customFormat="1" ht="30.75" customHeight="1" thickTop="1" thickBot="1" x14ac:dyDescent="0.25">
      <c r="A69" s="94"/>
      <c r="B69" s="333"/>
      <c r="C69" s="334"/>
      <c r="D69" s="413"/>
      <c r="E69" s="95"/>
      <c r="F69" s="343" t="s">
        <v>106</v>
      </c>
      <c r="G69" s="346"/>
      <c r="H69" s="246"/>
      <c r="I69" s="347"/>
      <c r="J69" s="448">
        <v>123162.76</v>
      </c>
      <c r="K69" s="449"/>
    </row>
    <row r="70" spans="1:11" s="25" customFormat="1" ht="15" customHeight="1" thickTop="1" thickBot="1" x14ac:dyDescent="0.25">
      <c r="A70" s="398"/>
      <c r="B70" s="399"/>
      <c r="C70" s="399"/>
      <c r="D70" s="400" t="s">
        <v>107</v>
      </c>
      <c r="E70" s="406"/>
      <c r="F70" s="407"/>
      <c r="G70" s="408"/>
      <c r="H70" s="402"/>
      <c r="I70" s="409"/>
      <c r="J70" s="410"/>
      <c r="K70" s="411"/>
    </row>
    <row r="71" spans="1:11" s="3" customFormat="1" ht="27" customHeight="1" x14ac:dyDescent="0.2">
      <c r="A71" s="509" t="s">
        <v>244</v>
      </c>
      <c r="B71" s="510" t="s">
        <v>245</v>
      </c>
      <c r="C71" s="510" t="s">
        <v>246</v>
      </c>
      <c r="D71" s="511" t="s">
        <v>247</v>
      </c>
      <c r="E71" s="512" t="s">
        <v>8</v>
      </c>
      <c r="F71" s="405"/>
      <c r="G71" s="456" t="s">
        <v>9</v>
      </c>
      <c r="H71" s="503"/>
      <c r="I71" s="450"/>
      <c r="J71" s="506" t="s">
        <v>10</v>
      </c>
      <c r="K71" s="507"/>
    </row>
    <row r="72" spans="1:11" s="6" customFormat="1" ht="38.25" customHeight="1" x14ac:dyDescent="0.2">
      <c r="A72" s="497"/>
      <c r="B72" s="499"/>
      <c r="C72" s="499"/>
      <c r="D72" s="503"/>
      <c r="E72" s="505"/>
      <c r="F72" s="286"/>
      <c r="G72" s="4" t="s">
        <v>11</v>
      </c>
      <c r="H72" s="5" t="s">
        <v>12</v>
      </c>
      <c r="I72" s="5" t="s">
        <v>13</v>
      </c>
      <c r="J72" s="456"/>
      <c r="K72" s="457"/>
    </row>
    <row r="73" spans="1:11" s="25" customFormat="1" ht="13.5" customHeight="1" x14ac:dyDescent="0.2">
      <c r="A73" s="117"/>
      <c r="B73" s="329"/>
      <c r="C73" s="329"/>
      <c r="D73" s="335"/>
      <c r="E73" s="329"/>
      <c r="F73" s="40"/>
      <c r="G73" s="27"/>
      <c r="H73" s="27"/>
      <c r="I73" s="57"/>
      <c r="J73" s="23"/>
      <c r="K73" s="24"/>
    </row>
    <row r="74" spans="1:11" s="25" customFormat="1" ht="13.5" customHeight="1" x14ac:dyDescent="0.2">
      <c r="A74" s="117"/>
      <c r="B74" s="56"/>
      <c r="C74" s="56"/>
      <c r="D74" s="67"/>
      <c r="E74" s="40"/>
      <c r="F74" s="40"/>
      <c r="G74" s="27"/>
      <c r="H74" s="27"/>
      <c r="I74" s="57"/>
      <c r="J74" s="23"/>
      <c r="K74" s="24"/>
    </row>
    <row r="75" spans="1:11" s="25" customFormat="1" ht="12.75" customHeight="1" x14ac:dyDescent="0.2">
      <c r="A75" s="390" t="s">
        <v>248</v>
      </c>
      <c r="B75" s="339" t="s">
        <v>109</v>
      </c>
      <c r="C75" s="41" t="s">
        <v>108</v>
      </c>
      <c r="D75" s="291" t="s">
        <v>16</v>
      </c>
      <c r="E75" s="29" t="s">
        <v>110</v>
      </c>
      <c r="F75" s="29"/>
      <c r="G75" s="27">
        <v>139000</v>
      </c>
      <c r="H75" s="27"/>
      <c r="I75" s="31">
        <f>G75</f>
        <v>139000</v>
      </c>
      <c r="J75" s="23"/>
      <c r="K75" s="24"/>
    </row>
    <row r="76" spans="1:11" s="25" customFormat="1" ht="12.75" customHeight="1" x14ac:dyDescent="0.2">
      <c r="A76" s="390" t="s">
        <v>248</v>
      </c>
      <c r="B76" s="339" t="s">
        <v>111</v>
      </c>
      <c r="C76" s="41" t="s">
        <v>108</v>
      </c>
      <c r="D76" s="291" t="s">
        <v>16</v>
      </c>
      <c r="E76" s="29" t="s">
        <v>112</v>
      </c>
      <c r="F76" s="29"/>
      <c r="G76" s="27">
        <v>5855.46</v>
      </c>
      <c r="H76" s="27"/>
      <c r="I76" s="31">
        <v>5855.46</v>
      </c>
      <c r="J76" s="23"/>
      <c r="K76" s="24"/>
    </row>
    <row r="77" spans="1:11" s="25" customFormat="1" ht="8.25" customHeight="1" x14ac:dyDescent="0.2">
      <c r="A77" s="117"/>
      <c r="B77" s="56"/>
      <c r="C77" s="56"/>
      <c r="D77" s="336"/>
      <c r="E77" s="29"/>
      <c r="F77" s="29"/>
      <c r="G77" s="27"/>
      <c r="H77" s="27"/>
      <c r="I77" s="31"/>
      <c r="J77" s="23"/>
      <c r="K77" s="24"/>
    </row>
    <row r="78" spans="1:11" s="25" customFormat="1" ht="12.75" customHeight="1" x14ac:dyDescent="0.2">
      <c r="A78" s="117"/>
      <c r="B78" s="56"/>
      <c r="C78" s="56"/>
      <c r="D78" s="336"/>
      <c r="E78" s="67"/>
      <c r="F78" s="40"/>
      <c r="G78" s="27"/>
      <c r="H78" s="27"/>
      <c r="I78" s="31"/>
      <c r="J78" s="23"/>
      <c r="K78" s="24"/>
    </row>
    <row r="79" spans="1:11" s="25" customFormat="1" ht="12.75" customHeight="1" x14ac:dyDescent="0.2">
      <c r="A79" s="117"/>
      <c r="B79" s="56"/>
      <c r="C79" s="56"/>
      <c r="D79" s="67"/>
      <c r="E79" s="29"/>
      <c r="F79" s="29"/>
      <c r="G79" s="27"/>
      <c r="H79" s="27"/>
      <c r="I79" s="31"/>
      <c r="J79" s="23"/>
      <c r="K79" s="24"/>
    </row>
    <row r="80" spans="1:11" s="25" customFormat="1" ht="26.25" customHeight="1" x14ac:dyDescent="0.2">
      <c r="A80" s="390" t="s">
        <v>248</v>
      </c>
      <c r="B80" s="339" t="s">
        <v>114</v>
      </c>
      <c r="C80" s="29" t="s">
        <v>113</v>
      </c>
      <c r="D80" s="336" t="s">
        <v>16</v>
      </c>
      <c r="E80" s="29" t="s">
        <v>115</v>
      </c>
      <c r="F80" s="29"/>
      <c r="G80" s="21">
        <v>2619</v>
      </c>
      <c r="H80" s="21">
        <v>0</v>
      </c>
      <c r="I80" s="31">
        <v>2619</v>
      </c>
      <c r="J80" s="23"/>
      <c r="K80" s="24"/>
    </row>
    <row r="81" spans="1:11" s="25" customFormat="1" ht="24" customHeight="1" x14ac:dyDescent="0.2">
      <c r="A81" s="390" t="s">
        <v>248</v>
      </c>
      <c r="B81" s="340" t="s">
        <v>116</v>
      </c>
      <c r="C81" s="29" t="s">
        <v>113</v>
      </c>
      <c r="D81" s="291" t="s">
        <v>62</v>
      </c>
      <c r="E81" s="41" t="s">
        <v>117</v>
      </c>
      <c r="F81" s="41"/>
      <c r="G81" s="21">
        <v>15992.8</v>
      </c>
      <c r="H81" s="21">
        <v>0</v>
      </c>
      <c r="I81" s="76">
        <v>15992.8</v>
      </c>
      <c r="J81" s="23"/>
      <c r="K81" s="24"/>
    </row>
    <row r="82" spans="1:11" s="25" customFormat="1" ht="10.5" hidden="1" customHeight="1" x14ac:dyDescent="0.2">
      <c r="A82" s="117"/>
      <c r="B82" s="56"/>
      <c r="C82" s="56"/>
      <c r="D82" s="337"/>
      <c r="E82" s="97" t="s">
        <v>113</v>
      </c>
      <c r="F82" s="98"/>
      <c r="G82" s="98"/>
      <c r="H82" s="99"/>
      <c r="I82" s="96"/>
      <c r="J82" s="23"/>
      <c r="K82" s="24"/>
    </row>
    <row r="83" spans="1:11" s="25" customFormat="1" ht="10.5" hidden="1" customHeight="1" x14ac:dyDescent="0.2">
      <c r="A83" s="117"/>
      <c r="B83" s="56"/>
      <c r="C83" s="56"/>
      <c r="D83" s="337" t="s">
        <v>118</v>
      </c>
      <c r="E83" s="41" t="s">
        <v>119</v>
      </c>
      <c r="F83" s="41"/>
      <c r="G83" s="27">
        <v>0</v>
      </c>
      <c r="H83" s="27"/>
      <c r="I83" s="96"/>
      <c r="J83" s="23"/>
      <c r="K83" s="24"/>
    </row>
    <row r="84" spans="1:11" s="25" customFormat="1" ht="10.5" hidden="1" customHeight="1" x14ac:dyDescent="0.2">
      <c r="A84" s="117"/>
      <c r="B84" s="56"/>
      <c r="C84" s="56"/>
      <c r="D84" s="337"/>
      <c r="E84" s="41"/>
      <c r="F84" s="41"/>
      <c r="G84" s="27"/>
      <c r="H84" s="27"/>
      <c r="I84" s="96"/>
      <c r="J84" s="23"/>
      <c r="K84" s="24"/>
    </row>
    <row r="85" spans="1:11" s="25" customFormat="1" ht="10.5" hidden="1" customHeight="1" x14ac:dyDescent="0.2">
      <c r="A85" s="117"/>
      <c r="B85" s="56"/>
      <c r="C85" s="56"/>
      <c r="D85" s="337"/>
      <c r="E85" s="97" t="s">
        <v>120</v>
      </c>
      <c r="F85" s="98"/>
      <c r="G85" s="99"/>
      <c r="H85" s="27"/>
      <c r="I85" s="96"/>
      <c r="J85" s="23"/>
      <c r="K85" s="24"/>
    </row>
    <row r="86" spans="1:11" s="25" customFormat="1" ht="10.5" hidden="1" customHeight="1" x14ac:dyDescent="0.2">
      <c r="A86" s="117"/>
      <c r="B86" s="56"/>
      <c r="C86" s="56"/>
      <c r="D86" s="337" t="s">
        <v>121</v>
      </c>
      <c r="E86" s="41" t="s">
        <v>122</v>
      </c>
      <c r="F86" s="41"/>
      <c r="G86" s="27">
        <v>0</v>
      </c>
      <c r="H86" s="27"/>
      <c r="I86" s="96"/>
      <c r="J86" s="23"/>
      <c r="K86" s="24"/>
    </row>
    <row r="87" spans="1:11" s="25" customFormat="1" hidden="1" x14ac:dyDescent="0.2">
      <c r="A87" s="117"/>
      <c r="B87" s="56"/>
      <c r="C87" s="56"/>
      <c r="D87" s="288"/>
      <c r="E87" s="100"/>
      <c r="F87" s="100"/>
      <c r="G87" s="30"/>
      <c r="H87" s="27"/>
      <c r="I87" s="101"/>
      <c r="J87" s="23"/>
      <c r="K87" s="24"/>
    </row>
    <row r="88" spans="1:11" s="25" customFormat="1" x14ac:dyDescent="0.2">
      <c r="A88" s="117"/>
      <c r="B88" s="56"/>
      <c r="C88" s="56"/>
      <c r="D88" s="288"/>
      <c r="E88" s="100"/>
      <c r="F88" s="100"/>
      <c r="G88" s="30"/>
      <c r="H88" s="27"/>
      <c r="I88" s="101"/>
      <c r="J88" s="23"/>
      <c r="K88" s="24"/>
    </row>
    <row r="89" spans="1:11" s="25" customFormat="1" x14ac:dyDescent="0.2">
      <c r="A89" s="117"/>
      <c r="B89" s="56"/>
      <c r="C89" s="56"/>
      <c r="D89" s="288"/>
      <c r="E89" s="67"/>
      <c r="F89" s="102"/>
      <c r="G89" s="30"/>
      <c r="H89" s="27"/>
      <c r="I89" s="101"/>
      <c r="J89" s="23"/>
      <c r="K89" s="24"/>
    </row>
    <row r="90" spans="1:11" s="25" customFormat="1" x14ac:dyDescent="0.2">
      <c r="A90" s="117"/>
      <c r="B90" s="56"/>
      <c r="C90" s="56"/>
      <c r="D90" s="67"/>
      <c r="E90" s="43"/>
      <c r="F90" s="43"/>
      <c r="G90" s="30"/>
      <c r="H90" s="27"/>
      <c r="I90" s="101"/>
      <c r="J90" s="23"/>
      <c r="K90" s="24"/>
    </row>
    <row r="91" spans="1:11" s="79" customFormat="1" ht="25.5" x14ac:dyDescent="0.2">
      <c r="A91" s="390" t="s">
        <v>248</v>
      </c>
      <c r="B91" s="341" t="s">
        <v>124</v>
      </c>
      <c r="C91" s="100" t="s">
        <v>123</v>
      </c>
      <c r="D91" s="289" t="s">
        <v>21</v>
      </c>
      <c r="E91" s="29" t="s">
        <v>125</v>
      </c>
      <c r="F91" s="29"/>
      <c r="G91" s="46">
        <v>32000</v>
      </c>
      <c r="H91" s="21"/>
      <c r="I91" s="31">
        <f>G91</f>
        <v>32000</v>
      </c>
      <c r="J91" s="103"/>
      <c r="K91" s="104"/>
    </row>
    <row r="92" spans="1:11" s="25" customFormat="1" x14ac:dyDescent="0.2">
      <c r="A92" s="117"/>
      <c r="B92" s="56"/>
      <c r="C92" s="56"/>
      <c r="D92" s="288"/>
      <c r="E92" s="100"/>
      <c r="F92" s="100"/>
      <c r="G92" s="30"/>
      <c r="H92" s="27"/>
      <c r="I92" s="101"/>
      <c r="J92" s="23"/>
      <c r="K92" s="24"/>
    </row>
    <row r="93" spans="1:11" s="25" customFormat="1" x14ac:dyDescent="0.2">
      <c r="A93" s="117"/>
      <c r="B93" s="56"/>
      <c r="C93" s="56"/>
      <c r="D93" s="288"/>
      <c r="E93" s="67"/>
      <c r="F93" s="40"/>
      <c r="G93" s="30"/>
      <c r="H93" s="51"/>
      <c r="I93" s="32"/>
      <c r="J93" s="23"/>
      <c r="K93" s="24"/>
    </row>
    <row r="94" spans="1:11" s="25" customFormat="1" x14ac:dyDescent="0.2">
      <c r="A94" s="117"/>
      <c r="B94" s="56"/>
      <c r="C94" s="56"/>
      <c r="D94" s="67"/>
      <c r="E94" s="40"/>
      <c r="F94" s="40"/>
      <c r="G94" s="30"/>
      <c r="H94" s="55"/>
      <c r="I94" s="32"/>
      <c r="J94" s="23"/>
      <c r="K94" s="24"/>
    </row>
    <row r="95" spans="1:11" s="25" customFormat="1" x14ac:dyDescent="0.2">
      <c r="A95" s="390" t="s">
        <v>248</v>
      </c>
      <c r="B95" s="305" t="s">
        <v>127</v>
      </c>
      <c r="C95" s="41" t="s">
        <v>126</v>
      </c>
      <c r="D95" s="291" t="s">
        <v>16</v>
      </c>
      <c r="E95" s="41" t="s">
        <v>128</v>
      </c>
      <c r="F95" s="41"/>
      <c r="G95" s="30">
        <v>86000</v>
      </c>
      <c r="H95" s="52"/>
      <c r="I95" s="31">
        <f>G95</f>
        <v>86000</v>
      </c>
      <c r="J95" s="53"/>
      <c r="K95" s="60"/>
    </row>
    <row r="96" spans="1:11" s="25" customFormat="1" x14ac:dyDescent="0.2">
      <c r="A96" s="390" t="s">
        <v>248</v>
      </c>
      <c r="B96" s="305" t="s">
        <v>127</v>
      </c>
      <c r="C96" s="41" t="s">
        <v>126</v>
      </c>
      <c r="D96" s="291" t="s">
        <v>16</v>
      </c>
      <c r="E96" s="41" t="s">
        <v>129</v>
      </c>
      <c r="F96" s="41"/>
      <c r="G96" s="30">
        <v>2000</v>
      </c>
      <c r="H96" s="52"/>
      <c r="I96" s="31">
        <f>G96</f>
        <v>2000</v>
      </c>
      <c r="J96" s="23"/>
      <c r="K96" s="60"/>
    </row>
    <row r="97" spans="1:12" s="25" customFormat="1" x14ac:dyDescent="0.2">
      <c r="A97" s="117"/>
      <c r="B97" s="56"/>
      <c r="C97" s="56"/>
      <c r="D97" s="288"/>
      <c r="E97" s="19"/>
      <c r="F97" s="19"/>
      <c r="G97" s="30"/>
      <c r="H97" s="27"/>
      <c r="I97" s="32"/>
      <c r="J97" s="42"/>
      <c r="K97" s="24"/>
    </row>
    <row r="98" spans="1:12" s="25" customFormat="1" x14ac:dyDescent="0.2">
      <c r="A98" s="117"/>
      <c r="B98" s="56"/>
      <c r="C98" s="56"/>
      <c r="D98" s="288"/>
      <c r="E98" s="67"/>
      <c r="F98" s="40"/>
      <c r="G98" s="30"/>
      <c r="H98" s="27"/>
      <c r="I98" s="32"/>
      <c r="J98" s="42"/>
      <c r="K98" s="24"/>
    </row>
    <row r="99" spans="1:12" s="25" customFormat="1" x14ac:dyDescent="0.2">
      <c r="A99" s="117"/>
      <c r="B99" s="56"/>
      <c r="C99" s="56"/>
      <c r="D99" s="67"/>
      <c r="E99" s="43"/>
      <c r="F99" s="43"/>
      <c r="G99" s="30"/>
      <c r="H99" s="27"/>
      <c r="I99" s="32"/>
      <c r="J99" s="42"/>
      <c r="K99" s="24"/>
    </row>
    <row r="100" spans="1:12" s="25" customFormat="1" x14ac:dyDescent="0.2">
      <c r="A100" s="390" t="s">
        <v>248</v>
      </c>
      <c r="B100" s="305" t="s">
        <v>131</v>
      </c>
      <c r="C100" s="41" t="s">
        <v>130</v>
      </c>
      <c r="D100" s="291" t="s">
        <v>16</v>
      </c>
      <c r="E100" s="41" t="s">
        <v>132</v>
      </c>
      <c r="F100" s="41"/>
      <c r="G100" s="30">
        <v>1525</v>
      </c>
      <c r="H100" s="27"/>
      <c r="I100" s="31">
        <f>G100</f>
        <v>1525</v>
      </c>
      <c r="J100" s="42"/>
      <c r="K100" s="24"/>
    </row>
    <row r="101" spans="1:12" s="25" customFormat="1" x14ac:dyDescent="0.2">
      <c r="A101" s="390" t="s">
        <v>248</v>
      </c>
      <c r="B101" s="305" t="s">
        <v>133</v>
      </c>
      <c r="C101" s="41" t="s">
        <v>130</v>
      </c>
      <c r="D101" s="291" t="s">
        <v>16</v>
      </c>
      <c r="E101" s="41" t="s">
        <v>134</v>
      </c>
      <c r="F101" s="41"/>
      <c r="G101" s="30">
        <v>7623</v>
      </c>
      <c r="H101" s="27"/>
      <c r="I101" s="31">
        <f>G101</f>
        <v>7623</v>
      </c>
      <c r="J101" s="42"/>
      <c r="K101" s="24"/>
    </row>
    <row r="102" spans="1:12" s="25" customFormat="1" x14ac:dyDescent="0.2">
      <c r="A102" s="117"/>
      <c r="B102" s="56"/>
      <c r="C102" s="56"/>
      <c r="D102" s="288"/>
      <c r="E102" s="19"/>
      <c r="F102" s="19"/>
      <c r="G102" s="30"/>
      <c r="H102" s="27"/>
      <c r="I102" s="32"/>
      <c r="J102" s="42"/>
      <c r="K102" s="24"/>
    </row>
    <row r="103" spans="1:12" s="25" customFormat="1" x14ac:dyDescent="0.2">
      <c r="A103" s="117"/>
      <c r="B103" s="56"/>
      <c r="C103" s="56"/>
      <c r="D103" s="288"/>
      <c r="E103" s="67"/>
      <c r="F103" s="40"/>
      <c r="G103" s="30"/>
      <c r="H103" s="27"/>
      <c r="I103" s="32"/>
      <c r="J103" s="42"/>
      <c r="K103" s="24"/>
    </row>
    <row r="104" spans="1:12" s="25" customFormat="1" x14ac:dyDescent="0.2">
      <c r="A104" s="117"/>
      <c r="B104" s="56"/>
      <c r="C104" s="56"/>
      <c r="D104" s="67"/>
      <c r="E104" s="105"/>
      <c r="F104" s="105"/>
      <c r="G104" s="30"/>
      <c r="H104" s="52"/>
      <c r="I104" s="32"/>
      <c r="J104" s="42"/>
      <c r="K104" s="24"/>
    </row>
    <row r="105" spans="1:12" s="25" customFormat="1" ht="114.75" x14ac:dyDescent="0.2">
      <c r="A105" s="390" t="s">
        <v>248</v>
      </c>
      <c r="B105" s="309" t="s">
        <v>136</v>
      </c>
      <c r="C105" s="29" t="s">
        <v>135</v>
      </c>
      <c r="D105" s="289" t="s">
        <v>16</v>
      </c>
      <c r="E105" s="19" t="s">
        <v>137</v>
      </c>
      <c r="F105" s="19"/>
      <c r="G105" s="46">
        <f>315000+15000</f>
        <v>330000</v>
      </c>
      <c r="H105" s="106"/>
      <c r="I105" s="31">
        <f>G105</f>
        <v>330000</v>
      </c>
      <c r="J105" s="23"/>
      <c r="K105" s="107" t="s">
        <v>138</v>
      </c>
      <c r="L105" s="108"/>
    </row>
    <row r="106" spans="1:12" s="39" customFormat="1" hidden="1" x14ac:dyDescent="0.2">
      <c r="A106" s="390" t="s">
        <v>248</v>
      </c>
      <c r="B106" s="307"/>
      <c r="C106" s="342"/>
      <c r="D106" s="291" t="s">
        <v>16</v>
      </c>
      <c r="E106" s="47"/>
      <c r="F106" s="47"/>
      <c r="G106" s="34"/>
      <c r="H106" s="35"/>
      <c r="I106" s="48"/>
      <c r="J106" s="49"/>
      <c r="K106" s="38"/>
    </row>
    <row r="107" spans="1:12" s="25" customFormat="1" ht="25.5" x14ac:dyDescent="0.2">
      <c r="A107" s="390" t="s">
        <v>248</v>
      </c>
      <c r="B107" s="305" t="s">
        <v>139</v>
      </c>
      <c r="C107" s="29" t="s">
        <v>135</v>
      </c>
      <c r="D107" s="291" t="s">
        <v>16</v>
      </c>
      <c r="E107" s="41" t="s">
        <v>140</v>
      </c>
      <c r="F107" s="41"/>
      <c r="G107" s="46">
        <v>30000</v>
      </c>
      <c r="H107" s="27"/>
      <c r="I107" s="31">
        <f t="shared" ref="I107:I115" si="2">G107</f>
        <v>30000</v>
      </c>
      <c r="J107" s="42"/>
      <c r="K107" s="24"/>
    </row>
    <row r="108" spans="1:12" s="25" customFormat="1" ht="25.5" x14ac:dyDescent="0.2">
      <c r="A108" s="390" t="s">
        <v>248</v>
      </c>
      <c r="B108" s="305" t="s">
        <v>141</v>
      </c>
      <c r="C108" s="29" t="s">
        <v>135</v>
      </c>
      <c r="D108" s="291" t="s">
        <v>16</v>
      </c>
      <c r="E108" s="41" t="s">
        <v>142</v>
      </c>
      <c r="F108" s="283"/>
      <c r="G108" s="435">
        <v>10000</v>
      </c>
      <c r="H108" s="27"/>
      <c r="I108" s="109">
        <f t="shared" si="2"/>
        <v>10000</v>
      </c>
      <c r="J108" s="42"/>
      <c r="K108" s="24"/>
    </row>
    <row r="109" spans="1:12" s="25" customFormat="1" ht="25.5" x14ac:dyDescent="0.2">
      <c r="A109" s="390" t="s">
        <v>248</v>
      </c>
      <c r="B109" s="305" t="s">
        <v>143</v>
      </c>
      <c r="C109" s="29" t="s">
        <v>135</v>
      </c>
      <c r="D109" s="291" t="s">
        <v>16</v>
      </c>
      <c r="E109" s="41" t="s">
        <v>144</v>
      </c>
      <c r="F109" s="283"/>
      <c r="G109" s="435">
        <v>20000</v>
      </c>
      <c r="H109" s="110"/>
      <c r="I109" s="109">
        <f t="shared" si="2"/>
        <v>20000</v>
      </c>
      <c r="J109" s="42"/>
      <c r="K109" s="24"/>
    </row>
    <row r="110" spans="1:12" s="25" customFormat="1" ht="25.5" x14ac:dyDescent="0.2">
      <c r="A110" s="390" t="s">
        <v>248</v>
      </c>
      <c r="B110" s="305" t="s">
        <v>145</v>
      </c>
      <c r="C110" s="29" t="s">
        <v>135</v>
      </c>
      <c r="D110" s="291" t="s">
        <v>16</v>
      </c>
      <c r="E110" s="41" t="s">
        <v>146</v>
      </c>
      <c r="F110" s="283"/>
      <c r="G110" s="435">
        <v>75000</v>
      </c>
      <c r="H110" s="110"/>
      <c r="I110" s="109">
        <f t="shared" si="2"/>
        <v>75000</v>
      </c>
      <c r="J110" s="42"/>
      <c r="K110" s="24"/>
    </row>
    <row r="111" spans="1:12" s="25" customFormat="1" ht="25.5" x14ac:dyDescent="0.2">
      <c r="A111" s="390" t="s">
        <v>248</v>
      </c>
      <c r="B111" s="305" t="s">
        <v>147</v>
      </c>
      <c r="C111" s="29" t="s">
        <v>135</v>
      </c>
      <c r="D111" s="291" t="s">
        <v>16</v>
      </c>
      <c r="E111" s="41" t="s">
        <v>148</v>
      </c>
      <c r="F111" s="283"/>
      <c r="G111" s="435">
        <v>30000</v>
      </c>
      <c r="H111" s="110"/>
      <c r="I111" s="109">
        <f t="shared" si="2"/>
        <v>30000</v>
      </c>
      <c r="J111" s="42"/>
      <c r="K111" s="24"/>
    </row>
    <row r="112" spans="1:12" s="25" customFormat="1" ht="25.5" x14ac:dyDescent="0.2">
      <c r="A112" s="390" t="s">
        <v>248</v>
      </c>
      <c r="B112" s="305" t="s">
        <v>149</v>
      </c>
      <c r="C112" s="29" t="s">
        <v>135</v>
      </c>
      <c r="D112" s="291" t="s">
        <v>16</v>
      </c>
      <c r="E112" s="41" t="s">
        <v>150</v>
      </c>
      <c r="F112" s="283"/>
      <c r="G112" s="435">
        <v>1000</v>
      </c>
      <c r="H112" s="110"/>
      <c r="I112" s="109">
        <f t="shared" si="2"/>
        <v>1000</v>
      </c>
      <c r="J112" s="42"/>
      <c r="K112" s="24"/>
    </row>
    <row r="113" spans="1:11" s="25" customFormat="1" ht="25.5" x14ac:dyDescent="0.2">
      <c r="A113" s="390" t="s">
        <v>248</v>
      </c>
      <c r="B113" s="305" t="s">
        <v>149</v>
      </c>
      <c r="C113" s="29" t="s">
        <v>135</v>
      </c>
      <c r="D113" s="291" t="s">
        <v>16</v>
      </c>
      <c r="E113" s="56" t="s">
        <v>151</v>
      </c>
      <c r="F113" s="74"/>
      <c r="G113" s="436">
        <v>1500</v>
      </c>
      <c r="H113" s="111"/>
      <c r="I113" s="109">
        <f t="shared" si="2"/>
        <v>1500</v>
      </c>
      <c r="J113" s="23"/>
      <c r="K113" s="24"/>
    </row>
    <row r="114" spans="1:11" s="25" customFormat="1" ht="25.5" x14ac:dyDescent="0.2">
      <c r="A114" s="390" t="s">
        <v>248</v>
      </c>
      <c r="B114" s="305" t="s">
        <v>152</v>
      </c>
      <c r="C114" s="29" t="s">
        <v>135</v>
      </c>
      <c r="D114" s="292" t="s">
        <v>33</v>
      </c>
      <c r="E114" s="89" t="s">
        <v>153</v>
      </c>
      <c r="F114" s="284"/>
      <c r="G114" s="435">
        <v>200000</v>
      </c>
      <c r="H114" s="110"/>
      <c r="I114" s="109">
        <f t="shared" si="2"/>
        <v>200000</v>
      </c>
      <c r="J114" s="42"/>
      <c r="K114" s="24"/>
    </row>
    <row r="115" spans="1:11" s="25" customFormat="1" ht="25.5" x14ac:dyDescent="0.2">
      <c r="A115" s="390" t="s">
        <v>248</v>
      </c>
      <c r="B115" s="305" t="s">
        <v>154</v>
      </c>
      <c r="C115" s="29" t="s">
        <v>135</v>
      </c>
      <c r="D115" s="291" t="s">
        <v>21</v>
      </c>
      <c r="E115" s="89" t="s">
        <v>155</v>
      </c>
      <c r="F115" s="284"/>
      <c r="G115" s="435">
        <v>50000</v>
      </c>
      <c r="H115" s="110"/>
      <c r="I115" s="109">
        <f t="shared" si="2"/>
        <v>50000</v>
      </c>
      <c r="J115" s="42"/>
      <c r="K115" s="24"/>
    </row>
    <row r="116" spans="1:11" s="25" customFormat="1" ht="25.5" x14ac:dyDescent="0.2">
      <c r="A116" s="390" t="s">
        <v>248</v>
      </c>
      <c r="B116" s="305" t="s">
        <v>156</v>
      </c>
      <c r="C116" s="29" t="s">
        <v>135</v>
      </c>
      <c r="D116" s="291" t="s">
        <v>21</v>
      </c>
      <c r="E116" s="41" t="s">
        <v>157</v>
      </c>
      <c r="F116" s="283"/>
      <c r="G116" s="435">
        <v>4000</v>
      </c>
      <c r="H116" s="110"/>
      <c r="I116" s="109">
        <f>G116</f>
        <v>4000</v>
      </c>
      <c r="J116" s="42"/>
      <c r="K116" s="24"/>
    </row>
    <row r="117" spans="1:11" s="25" customFormat="1" ht="25.5" x14ac:dyDescent="0.2">
      <c r="A117" s="390" t="s">
        <v>248</v>
      </c>
      <c r="B117" s="305" t="s">
        <v>159</v>
      </c>
      <c r="C117" s="29" t="s">
        <v>135</v>
      </c>
      <c r="D117" s="291" t="s">
        <v>158</v>
      </c>
      <c r="E117" s="41" t="s">
        <v>160</v>
      </c>
      <c r="F117" s="283"/>
      <c r="G117" s="435">
        <v>10000</v>
      </c>
      <c r="H117" s="110"/>
      <c r="I117" s="109">
        <v>10000</v>
      </c>
      <c r="J117" s="42"/>
      <c r="K117" s="24"/>
    </row>
    <row r="118" spans="1:11" s="25" customFormat="1" x14ac:dyDescent="0.2">
      <c r="A118" s="117"/>
      <c r="B118" s="56"/>
      <c r="C118" s="56"/>
      <c r="D118" s="288"/>
      <c r="E118" s="41"/>
      <c r="F118" s="41"/>
      <c r="G118" s="30"/>
      <c r="H118" s="110"/>
      <c r="I118" s="31"/>
      <c r="J118" s="42"/>
      <c r="K118" s="24"/>
    </row>
    <row r="119" spans="1:11" s="39" customFormat="1" x14ac:dyDescent="0.2">
      <c r="A119" s="70"/>
      <c r="B119" s="295"/>
      <c r="C119" s="295"/>
      <c r="D119" s="290"/>
      <c r="E119" s="47"/>
      <c r="F119" s="47"/>
      <c r="G119" s="34"/>
      <c r="H119" s="35"/>
      <c r="I119" s="48"/>
      <c r="J119" s="49"/>
      <c r="K119" s="38"/>
    </row>
    <row r="120" spans="1:11" s="25" customFormat="1" x14ac:dyDescent="0.2">
      <c r="A120" s="117"/>
      <c r="B120" s="56"/>
      <c r="C120" s="56"/>
      <c r="D120" s="338"/>
      <c r="E120" s="112" t="s">
        <v>161</v>
      </c>
      <c r="F120" s="112"/>
      <c r="G120" s="113">
        <f>SUM(G12:G119)</f>
        <v>6917601.2599999998</v>
      </c>
      <c r="H120" s="113">
        <f>SUM(H12:H119)</f>
        <v>400047</v>
      </c>
      <c r="I120" s="113">
        <f>SUM(I12:I119)</f>
        <v>7670028.2400000002</v>
      </c>
      <c r="J120" s="462">
        <f>J69+2365+65696+170567</f>
        <v>361790.76</v>
      </c>
      <c r="K120" s="463"/>
    </row>
    <row r="121" spans="1:11" s="39" customFormat="1" ht="13.5" thickBot="1" x14ac:dyDescent="0.25">
      <c r="A121" s="419"/>
      <c r="B121" s="420"/>
      <c r="C121" s="420"/>
      <c r="D121" s="421"/>
      <c r="E121" s="421"/>
      <c r="F121" s="421"/>
      <c r="G121" s="423"/>
      <c r="H121" s="424"/>
      <c r="I121" s="425"/>
      <c r="J121" s="426"/>
      <c r="K121" s="427"/>
    </row>
    <row r="122" spans="1:11" s="39" customFormat="1" ht="13.5" thickBot="1" x14ac:dyDescent="0.25">
      <c r="A122" s="414"/>
      <c r="B122" s="415"/>
      <c r="C122" s="415"/>
      <c r="D122" s="415"/>
      <c r="E122" s="114"/>
      <c r="F122" s="114"/>
      <c r="G122" s="115"/>
      <c r="H122" s="116"/>
      <c r="I122" s="37"/>
      <c r="J122" s="37"/>
      <c r="K122" s="38"/>
    </row>
    <row r="123" spans="1:11" s="3" customFormat="1" ht="27" customHeight="1" thickTop="1" x14ac:dyDescent="0.2">
      <c r="A123" s="496" t="s">
        <v>244</v>
      </c>
      <c r="B123" s="498" t="s">
        <v>245</v>
      </c>
      <c r="C123" s="498" t="s">
        <v>246</v>
      </c>
      <c r="D123" s="502" t="s">
        <v>247</v>
      </c>
      <c r="E123" s="504" t="s">
        <v>8</v>
      </c>
      <c r="F123" s="285"/>
      <c r="G123" s="451" t="s">
        <v>9</v>
      </c>
      <c r="H123" s="452"/>
      <c r="I123" s="453"/>
      <c r="J123" s="454" t="s">
        <v>10</v>
      </c>
      <c r="K123" s="455"/>
    </row>
    <row r="124" spans="1:11" s="6" customFormat="1" ht="38.25" customHeight="1" x14ac:dyDescent="0.2">
      <c r="A124" s="497"/>
      <c r="B124" s="499"/>
      <c r="C124" s="499"/>
      <c r="D124" s="503"/>
      <c r="E124" s="505"/>
      <c r="F124" s="286"/>
      <c r="G124" s="4" t="s">
        <v>11</v>
      </c>
      <c r="H124" s="5" t="s">
        <v>12</v>
      </c>
      <c r="I124" s="5" t="s">
        <v>13</v>
      </c>
      <c r="J124" s="456"/>
      <c r="K124" s="457"/>
    </row>
    <row r="125" spans="1:11" s="25" customFormat="1" x14ac:dyDescent="0.2">
      <c r="A125" s="117"/>
      <c r="B125" s="56"/>
      <c r="C125" s="67"/>
      <c r="D125" s="302"/>
      <c r="E125" s="56"/>
      <c r="F125" s="56"/>
      <c r="G125" s="30"/>
      <c r="H125" s="27"/>
      <c r="I125" s="57"/>
      <c r="J125" s="23"/>
      <c r="K125" s="24"/>
    </row>
    <row r="126" spans="1:11" s="67" customFormat="1" ht="25.5" x14ac:dyDescent="0.2">
      <c r="A126" s="392" t="s">
        <v>251</v>
      </c>
      <c r="B126" s="437" t="s">
        <v>163</v>
      </c>
      <c r="C126" s="103" t="s">
        <v>162</v>
      </c>
      <c r="D126" s="439" t="s">
        <v>16</v>
      </c>
      <c r="E126" s="91" t="s">
        <v>164</v>
      </c>
      <c r="F126" s="91"/>
      <c r="G126" s="118">
        <v>28000</v>
      </c>
      <c r="H126" s="61"/>
      <c r="I126" s="119">
        <f>G126</f>
        <v>28000</v>
      </c>
      <c r="J126" s="53"/>
      <c r="K126" s="24"/>
    </row>
    <row r="127" spans="1:11" s="25" customFormat="1" x14ac:dyDescent="0.2">
      <c r="A127" s="117"/>
      <c r="B127" s="438"/>
      <c r="C127" s="67"/>
      <c r="D127" s="440"/>
      <c r="E127" s="56"/>
      <c r="F127" s="56"/>
      <c r="G127" s="30"/>
      <c r="H127" s="27"/>
      <c r="I127" s="57"/>
      <c r="J127" s="23"/>
      <c r="K127" s="24"/>
    </row>
    <row r="128" spans="1:11" s="25" customFormat="1" ht="25.5" x14ac:dyDescent="0.2">
      <c r="A128" s="392" t="s">
        <v>251</v>
      </c>
      <c r="B128" s="309" t="s">
        <v>165</v>
      </c>
      <c r="C128" s="354" t="s">
        <v>126</v>
      </c>
      <c r="D128" s="439" t="s">
        <v>16</v>
      </c>
      <c r="E128" s="122" t="s">
        <v>166</v>
      </c>
      <c r="F128" s="122"/>
      <c r="G128" s="30">
        <v>12200</v>
      </c>
      <c r="H128" s="27"/>
      <c r="I128" s="31">
        <f>G128</f>
        <v>12200</v>
      </c>
      <c r="J128" s="23"/>
      <c r="K128" s="24"/>
    </row>
    <row r="129" spans="1:11" s="25" customFormat="1" ht="24.75" thickBot="1" x14ac:dyDescent="0.25">
      <c r="A129" s="391"/>
      <c r="B129" s="356"/>
      <c r="C129" s="355"/>
      <c r="D129" s="357"/>
      <c r="E129" s="355"/>
      <c r="F129" s="358" t="s">
        <v>252</v>
      </c>
      <c r="G129" s="359">
        <f>SUM(G125:G128)</f>
        <v>40200</v>
      </c>
      <c r="H129" s="359">
        <f>SUM(H125:H128)</f>
        <v>0</v>
      </c>
      <c r="I129" s="359">
        <f>SUM(I125:I128)</f>
        <v>40200</v>
      </c>
      <c r="J129" s="493">
        <v>0</v>
      </c>
      <c r="K129" s="494"/>
    </row>
    <row r="130" spans="1:11" s="25" customFormat="1" x14ac:dyDescent="0.2">
      <c r="A130" s="117"/>
      <c r="B130" s="56"/>
      <c r="C130" s="67"/>
      <c r="D130" s="349"/>
      <c r="E130" s="112"/>
      <c r="F130" s="112"/>
      <c r="G130" s="113"/>
      <c r="H130" s="113"/>
      <c r="I130" s="113"/>
      <c r="J130" s="123"/>
      <c r="K130" s="244"/>
    </row>
    <row r="131" spans="1:11" s="25" customFormat="1" ht="26.25" customHeight="1" x14ac:dyDescent="0.2">
      <c r="A131" s="392" t="s">
        <v>253</v>
      </c>
      <c r="B131" s="309" t="s">
        <v>167</v>
      </c>
      <c r="C131" s="284" t="s">
        <v>126</v>
      </c>
      <c r="D131" s="348" t="s">
        <v>16</v>
      </c>
      <c r="E131" s="122" t="s">
        <v>166</v>
      </c>
      <c r="F131" s="122"/>
      <c r="G131" s="46">
        <v>1140</v>
      </c>
      <c r="H131" s="136"/>
      <c r="I131" s="31">
        <f>G131</f>
        <v>1140</v>
      </c>
      <c r="J131" s="23"/>
      <c r="K131" s="24"/>
    </row>
    <row r="132" spans="1:11" s="25" customFormat="1" ht="12" customHeight="1" x14ac:dyDescent="0.2">
      <c r="A132" s="117"/>
      <c r="B132" s="56"/>
      <c r="C132" s="67"/>
      <c r="D132" s="308"/>
      <c r="E132" s="40"/>
      <c r="F132" s="40"/>
      <c r="G132" s="46"/>
      <c r="H132" s="136"/>
      <c r="I132" s="136"/>
      <c r="J132" s="23"/>
      <c r="K132" s="24"/>
    </row>
    <row r="133" spans="1:11" s="25" customFormat="1" ht="24.75" customHeight="1" x14ac:dyDescent="0.2">
      <c r="A133" s="392" t="s">
        <v>253</v>
      </c>
      <c r="B133" s="309" t="s">
        <v>169</v>
      </c>
      <c r="C133" s="29" t="s">
        <v>168</v>
      </c>
      <c r="D133" s="308" t="s">
        <v>158</v>
      </c>
      <c r="E133" s="122" t="s">
        <v>170</v>
      </c>
      <c r="F133" s="122"/>
      <c r="G133" s="46">
        <v>6914</v>
      </c>
      <c r="H133" s="136"/>
      <c r="I133" s="31">
        <f>G133</f>
        <v>6914</v>
      </c>
      <c r="J133" s="23"/>
      <c r="K133" s="24"/>
    </row>
    <row r="134" spans="1:11" s="25" customFormat="1" ht="36" customHeight="1" thickBot="1" x14ac:dyDescent="0.25">
      <c r="A134" s="391"/>
      <c r="B134" s="356"/>
      <c r="C134" s="355"/>
      <c r="D134" s="360"/>
      <c r="E134" s="355"/>
      <c r="F134" s="358" t="s">
        <v>254</v>
      </c>
      <c r="G134" s="359">
        <f>SUM(G131:G133)</f>
        <v>8054</v>
      </c>
      <c r="H134" s="359">
        <f>SUM(H131:H133)</f>
        <v>0</v>
      </c>
      <c r="I134" s="359">
        <f>SUM(I131:I133)</f>
        <v>8054</v>
      </c>
      <c r="J134" s="493">
        <v>0</v>
      </c>
      <c r="K134" s="494"/>
    </row>
    <row r="135" spans="1:11" s="25" customFormat="1" ht="11.45" customHeight="1" x14ac:dyDescent="0.2">
      <c r="A135" s="117"/>
      <c r="B135" s="56"/>
      <c r="C135" s="67"/>
      <c r="D135" s="350"/>
      <c r="E135" s="112"/>
      <c r="F135" s="112"/>
      <c r="G135" s="113"/>
      <c r="H135" s="113"/>
      <c r="I135" s="113"/>
      <c r="J135" s="243"/>
      <c r="K135" s="244"/>
    </row>
    <row r="136" spans="1:11" s="25" customFormat="1" ht="41.25" customHeight="1" x14ac:dyDescent="0.2">
      <c r="A136" s="392" t="s">
        <v>255</v>
      </c>
      <c r="B136" s="361" t="s">
        <v>171</v>
      </c>
      <c r="C136" s="344" t="s">
        <v>162</v>
      </c>
      <c r="D136" s="351" t="s">
        <v>16</v>
      </c>
      <c r="E136" s="125" t="s">
        <v>172</v>
      </c>
      <c r="F136" s="125"/>
      <c r="G136" s="46">
        <v>20000</v>
      </c>
      <c r="H136" s="46"/>
      <c r="I136" s="46">
        <f>G136</f>
        <v>20000</v>
      </c>
      <c r="J136" s="243"/>
      <c r="K136" s="244"/>
    </row>
    <row r="137" spans="1:11" s="25" customFormat="1" ht="11.45" customHeight="1" x14ac:dyDescent="0.2">
      <c r="A137" s="117"/>
      <c r="B137" s="56"/>
      <c r="C137" s="67"/>
      <c r="D137" s="56"/>
      <c r="E137" s="56"/>
      <c r="F137" s="56"/>
      <c r="G137" s="30"/>
      <c r="H137" s="30"/>
      <c r="I137" s="30"/>
      <c r="J137" s="243"/>
      <c r="K137" s="244"/>
    </row>
    <row r="138" spans="1:11" s="25" customFormat="1" ht="38.25" customHeight="1" x14ac:dyDescent="0.2">
      <c r="A138" s="392" t="s">
        <v>255</v>
      </c>
      <c r="B138" s="309" t="s">
        <v>165</v>
      </c>
      <c r="C138" s="344" t="s">
        <v>126</v>
      </c>
      <c r="D138" s="368" t="s">
        <v>16</v>
      </c>
      <c r="E138" s="122" t="s">
        <v>166</v>
      </c>
      <c r="F138" s="122"/>
      <c r="G138" s="30">
        <v>6000</v>
      </c>
      <c r="H138" s="30"/>
      <c r="I138" s="30">
        <f>G138</f>
        <v>6000</v>
      </c>
      <c r="J138" s="243"/>
      <c r="K138" s="244"/>
    </row>
    <row r="139" spans="1:11" s="25" customFormat="1" ht="38.25" customHeight="1" thickBot="1" x14ac:dyDescent="0.25">
      <c r="A139" s="391"/>
      <c r="B139" s="356"/>
      <c r="C139" s="355"/>
      <c r="D139" s="360"/>
      <c r="E139" s="362"/>
      <c r="F139" s="358" t="s">
        <v>256</v>
      </c>
      <c r="G139" s="359">
        <f>SUM(G136:G138)</f>
        <v>26000</v>
      </c>
      <c r="H139" s="359">
        <f>SUM(H136:H138)</f>
        <v>0</v>
      </c>
      <c r="I139" s="359">
        <f>SUM(I136:I138)</f>
        <v>26000</v>
      </c>
      <c r="J139" s="363"/>
      <c r="K139" s="364"/>
    </row>
    <row r="140" spans="1:11" s="25" customFormat="1" ht="11.45" customHeight="1" x14ac:dyDescent="0.2">
      <c r="A140" s="117"/>
      <c r="B140" s="56"/>
      <c r="C140" s="67"/>
      <c r="D140" s="350"/>
      <c r="E140" s="126"/>
      <c r="F140" s="126"/>
      <c r="G140" s="30"/>
      <c r="H140" s="30"/>
      <c r="I140" s="30"/>
      <c r="J140" s="243"/>
      <c r="K140" s="244"/>
    </row>
    <row r="141" spans="1:11" s="25" customFormat="1" ht="38.25" customHeight="1" x14ac:dyDescent="0.2">
      <c r="A141" s="392" t="s">
        <v>258</v>
      </c>
      <c r="B141" s="309" t="s">
        <v>165</v>
      </c>
      <c r="C141" s="121" t="s">
        <v>126</v>
      </c>
      <c r="D141" s="348" t="s">
        <v>16</v>
      </c>
      <c r="E141" s="122" t="s">
        <v>166</v>
      </c>
      <c r="F141" s="122"/>
      <c r="G141" s="46">
        <v>600</v>
      </c>
      <c r="H141" s="51"/>
      <c r="I141" s="31">
        <f>G141</f>
        <v>600</v>
      </c>
      <c r="J141" s="23"/>
      <c r="K141" s="24"/>
    </row>
    <row r="142" spans="1:11" s="25" customFormat="1" ht="51" customHeight="1" thickBot="1" x14ac:dyDescent="0.25">
      <c r="A142" s="391"/>
      <c r="B142" s="356"/>
      <c r="C142" s="355"/>
      <c r="D142" s="360"/>
      <c r="E142" s="355"/>
      <c r="F142" s="358" t="s">
        <v>257</v>
      </c>
      <c r="G142" s="359">
        <f>SUM(G141)</f>
        <v>600</v>
      </c>
      <c r="H142" s="359">
        <f>SUM(H141)</f>
        <v>0</v>
      </c>
      <c r="I142" s="359">
        <f>SUM(I141)</f>
        <v>600</v>
      </c>
      <c r="J142" s="363"/>
      <c r="K142" s="364"/>
    </row>
    <row r="143" spans="1:11" s="39" customFormat="1" ht="11.45" customHeight="1" x14ac:dyDescent="0.2">
      <c r="A143" s="70"/>
      <c r="B143" s="295"/>
      <c r="C143" s="114"/>
      <c r="D143" s="352"/>
      <c r="E143" s="127"/>
      <c r="F143" s="127"/>
      <c r="G143" s="34"/>
      <c r="H143" s="34"/>
      <c r="I143" s="34"/>
      <c r="J143" s="128"/>
      <c r="K143" s="129"/>
    </row>
    <row r="144" spans="1:11" s="25" customFormat="1" ht="30" customHeight="1" thickBot="1" x14ac:dyDescent="0.25">
      <c r="A144" s="117"/>
      <c r="B144" s="56"/>
      <c r="C144" s="67"/>
      <c r="D144" s="353"/>
      <c r="E144" s="366"/>
      <c r="F144" s="365" t="s">
        <v>173</v>
      </c>
      <c r="G144" s="130">
        <f>G120+G129+G134+G139+G142</f>
        <v>6992455.2599999998</v>
      </c>
      <c r="H144" s="130">
        <f>H120+H129+H134+H139+H142</f>
        <v>400047</v>
      </c>
      <c r="I144" s="130">
        <f>I120+I129+I134+I139+I142</f>
        <v>7744882.2400000002</v>
      </c>
      <c r="J144" s="459">
        <f>SUM(J120,J129,J134)</f>
        <v>361790.76</v>
      </c>
      <c r="K144" s="460"/>
    </row>
    <row r="145" spans="1:13" s="25" customFormat="1" ht="12.75" customHeight="1" thickTop="1" x14ac:dyDescent="0.2">
      <c r="A145" s="117"/>
      <c r="B145" s="56"/>
      <c r="C145" s="67"/>
      <c r="D145" s="495" t="s">
        <v>174</v>
      </c>
      <c r="E145" s="461"/>
      <c r="F145" s="245"/>
      <c r="G145" s="131"/>
      <c r="H145" s="132"/>
      <c r="I145" s="133"/>
      <c r="J145" s="134"/>
      <c r="K145" s="135"/>
    </row>
    <row r="146" spans="1:13" s="79" customFormat="1" ht="24" x14ac:dyDescent="0.2">
      <c r="A146" s="447" t="s">
        <v>248</v>
      </c>
      <c r="B146" s="341" t="s">
        <v>175</v>
      </c>
      <c r="C146" s="313" t="s">
        <v>24</v>
      </c>
      <c r="D146" s="308" t="s">
        <v>21</v>
      </c>
      <c r="E146" s="19" t="s">
        <v>176</v>
      </c>
      <c r="F146" s="19"/>
      <c r="G146" s="136">
        <v>190219.2</v>
      </c>
      <c r="H146" s="136">
        <v>0</v>
      </c>
      <c r="I146" s="76">
        <v>307195.43</v>
      </c>
      <c r="J146" s="77"/>
      <c r="K146" s="104"/>
    </row>
    <row r="147" spans="1:13" s="25" customFormat="1" ht="13.5" thickBot="1" x14ac:dyDescent="0.25">
      <c r="A147" s="391"/>
      <c r="B147" s="356"/>
      <c r="C147" s="355"/>
      <c r="D147" s="393"/>
      <c r="E147" s="394" t="s">
        <v>177</v>
      </c>
      <c r="F147" s="394"/>
      <c r="G147" s="359">
        <f>SUM(G146)</f>
        <v>190219.2</v>
      </c>
      <c r="H147" s="359">
        <f>SUM(H146)</f>
        <v>0</v>
      </c>
      <c r="I147" s="359">
        <f>SUM(I146)</f>
        <v>307195.43</v>
      </c>
      <c r="J147" s="395"/>
      <c r="K147" s="396"/>
    </row>
    <row r="148" spans="1:13" s="50" customFormat="1" ht="12" customHeight="1" x14ac:dyDescent="0.2">
      <c r="A148" s="418"/>
      <c r="B148" s="418"/>
      <c r="C148" s="418"/>
      <c r="D148" s="416"/>
      <c r="E148" s="137"/>
      <c r="F148" s="137"/>
      <c r="G148" s="138"/>
      <c r="H148" s="139"/>
      <c r="I148" s="139"/>
      <c r="J148" s="37"/>
      <c r="K148" s="418"/>
    </row>
    <row r="149" spans="1:13" s="140" customFormat="1" ht="12" customHeight="1" x14ac:dyDescent="0.2">
      <c r="A149" s="23"/>
      <c r="B149" s="23"/>
      <c r="C149" s="23"/>
      <c r="D149" s="417"/>
      <c r="E149" s="206"/>
      <c r="F149" s="206"/>
      <c r="G149" s="138"/>
      <c r="H149" s="37"/>
      <c r="I149" s="139"/>
      <c r="K149" s="37"/>
    </row>
    <row r="150" spans="1:13" s="114" customFormat="1" x14ac:dyDescent="0.2">
      <c r="E150" s="154"/>
      <c r="F150" s="154"/>
      <c r="G150" s="68"/>
      <c r="H150" s="69"/>
      <c r="I150" s="207"/>
      <c r="J150" s="37"/>
      <c r="K150" s="37"/>
    </row>
    <row r="151" spans="1:13" s="114" customFormat="1" x14ac:dyDescent="0.2">
      <c r="E151" s="154"/>
      <c r="F151" s="154"/>
      <c r="G151" s="68"/>
      <c r="H151" s="208"/>
      <c r="I151" s="208"/>
      <c r="J151" s="115"/>
      <c r="K151" s="115"/>
    </row>
    <row r="152" spans="1:13" s="114" customFormat="1" x14ac:dyDescent="0.2">
      <c r="E152" s="154"/>
      <c r="F152" s="154"/>
      <c r="G152" s="68"/>
      <c r="H152" s="69"/>
      <c r="I152" s="207"/>
      <c r="J152" s="37"/>
      <c r="K152" s="37"/>
    </row>
    <row r="153" spans="1:13" s="148" customFormat="1" x14ac:dyDescent="0.2">
      <c r="D153" s="145"/>
      <c r="E153" s="146"/>
      <c r="F153" s="146"/>
      <c r="G153" s="209"/>
      <c r="H153" s="210"/>
      <c r="I153" s="210"/>
      <c r="J153" s="147"/>
      <c r="K153" s="147"/>
      <c r="M153" s="149"/>
    </row>
    <row r="154" spans="1:13" s="114" customFormat="1" x14ac:dyDescent="0.2">
      <c r="E154" s="150"/>
      <c r="F154" s="150"/>
      <c r="G154" s="211"/>
      <c r="H154" s="142"/>
      <c r="I154" s="142"/>
      <c r="J154" s="37"/>
      <c r="K154" s="37"/>
    </row>
    <row r="155" spans="1:13" s="114" customFormat="1" x14ac:dyDescent="0.2">
      <c r="D155" s="151"/>
      <c r="E155" s="152"/>
      <c r="F155" s="152"/>
      <c r="G155" s="212"/>
      <c r="H155" s="72"/>
      <c r="I155" s="73"/>
      <c r="J155" s="37"/>
      <c r="K155" s="153"/>
    </row>
    <row r="156" spans="1:13" s="67" customFormat="1" x14ac:dyDescent="0.2">
      <c r="E156" s="154"/>
      <c r="F156" s="154"/>
      <c r="G156" s="68"/>
      <c r="H156" s="143"/>
      <c r="I156" s="23"/>
      <c r="J156" s="23"/>
      <c r="K156" s="23"/>
    </row>
    <row r="157" spans="1:13" s="114" customFormat="1" x14ac:dyDescent="0.2">
      <c r="E157" s="150"/>
      <c r="F157" s="150"/>
      <c r="G157" s="115"/>
      <c r="H157" s="116"/>
      <c r="I157" s="37"/>
      <c r="J157" s="37"/>
      <c r="K157" s="37"/>
    </row>
    <row r="158" spans="1:13" s="155" customFormat="1" x14ac:dyDescent="0.2">
      <c r="E158" s="154"/>
      <c r="F158" s="154"/>
      <c r="G158" s="115"/>
      <c r="H158" s="116"/>
      <c r="I158" s="37"/>
      <c r="J158" s="140"/>
      <c r="K158" s="37"/>
    </row>
    <row r="159" spans="1:13" s="140" customFormat="1" x14ac:dyDescent="0.2">
      <c r="E159" s="156"/>
      <c r="F159" s="156"/>
      <c r="G159" s="68"/>
      <c r="H159" s="143"/>
      <c r="I159" s="23"/>
      <c r="J159" s="23"/>
      <c r="K159" s="37"/>
    </row>
    <row r="160" spans="1:13" s="140" customFormat="1" x14ac:dyDescent="0.2">
      <c r="E160" s="156"/>
      <c r="F160" s="156"/>
      <c r="G160" s="68"/>
      <c r="H160" s="143"/>
      <c r="I160" s="23"/>
      <c r="J160" s="23"/>
      <c r="K160" s="37"/>
    </row>
    <row r="161" spans="5:11" s="140" customFormat="1" x14ac:dyDescent="0.2">
      <c r="E161" s="156"/>
      <c r="F161" s="156"/>
      <c r="G161" s="68"/>
      <c r="H161" s="143"/>
      <c r="I161" s="23"/>
      <c r="J161" s="23"/>
      <c r="K161" s="37"/>
    </row>
    <row r="162" spans="5:11" s="140" customFormat="1" x14ac:dyDescent="0.2">
      <c r="E162" s="157"/>
      <c r="F162" s="157"/>
      <c r="G162" s="68"/>
      <c r="H162" s="143"/>
      <c r="I162" s="23"/>
      <c r="J162" s="23"/>
      <c r="K162" s="37"/>
    </row>
    <row r="163" spans="5:11" s="140" customFormat="1" x14ac:dyDescent="0.2">
      <c r="E163" s="157"/>
      <c r="F163" s="157"/>
      <c r="G163" s="211"/>
      <c r="H163" s="116"/>
      <c r="I163" s="37"/>
      <c r="K163" s="37"/>
    </row>
    <row r="164" spans="5:11" s="155" customFormat="1" x14ac:dyDescent="0.2">
      <c r="E164" s="158"/>
      <c r="F164" s="158"/>
      <c r="G164" s="115"/>
      <c r="H164" s="116"/>
      <c r="I164" s="37"/>
      <c r="J164" s="140"/>
      <c r="K164" s="37"/>
    </row>
    <row r="165" spans="5:11" s="155" customFormat="1" x14ac:dyDescent="0.2">
      <c r="G165" s="115"/>
      <c r="H165" s="116"/>
      <c r="I165" s="37"/>
      <c r="J165" s="140"/>
      <c r="K165" s="37"/>
    </row>
    <row r="166" spans="5:11" s="155" customFormat="1" x14ac:dyDescent="0.2">
      <c r="G166" s="115"/>
      <c r="H166" s="116"/>
      <c r="I166" s="37"/>
      <c r="J166" s="140"/>
      <c r="K166" s="37"/>
    </row>
  </sheetData>
  <mergeCells count="41">
    <mergeCell ref="A123:A124"/>
    <mergeCell ref="B123:B124"/>
    <mergeCell ref="C123:C124"/>
    <mergeCell ref="D123:D124"/>
    <mergeCell ref="E123:E124"/>
    <mergeCell ref="D1:H1"/>
    <mergeCell ref="D2:H2"/>
    <mergeCell ref="D3:H3"/>
    <mergeCell ref="B47:B48"/>
    <mergeCell ref="C47:C48"/>
    <mergeCell ref="D47:D48"/>
    <mergeCell ref="E47:E48"/>
    <mergeCell ref="G47:I47"/>
    <mergeCell ref="I1:J3"/>
    <mergeCell ref="A71:A72"/>
    <mergeCell ref="B71:B72"/>
    <mergeCell ref="C71:C72"/>
    <mergeCell ref="D71:D72"/>
    <mergeCell ref="E71:E72"/>
    <mergeCell ref="J129:K129"/>
    <mergeCell ref="J134:K134"/>
    <mergeCell ref="J144:K144"/>
    <mergeCell ref="D145:E145"/>
    <mergeCell ref="A8:A9"/>
    <mergeCell ref="B8:B9"/>
    <mergeCell ref="C8:C9"/>
    <mergeCell ref="D8:D9"/>
    <mergeCell ref="E8:E9"/>
    <mergeCell ref="A47:A48"/>
    <mergeCell ref="G71:I71"/>
    <mergeCell ref="J71:K72"/>
    <mergeCell ref="J120:K120"/>
    <mergeCell ref="G123:I123"/>
    <mergeCell ref="J123:K124"/>
    <mergeCell ref="D10:E10"/>
    <mergeCell ref="J47:K48"/>
    <mergeCell ref="J69:K69"/>
    <mergeCell ref="D5:K5"/>
    <mergeCell ref="D6:K6"/>
    <mergeCell ref="G8:I8"/>
    <mergeCell ref="J8:K9"/>
  </mergeCells>
  <printOptions horizontalCentered="1"/>
  <pageMargins left="0" right="0" top="0.47244094488188981" bottom="0.27559055118110237" header="0.15748031496062992" footer="0.15748031496062992"/>
  <pageSetup paperSize="9" scale="51" firstPageNumber="256" orientation="landscape" useFirstPageNumber="1" r:id="rId1"/>
  <headerFooter alignWithMargins="0">
    <oddFooter>&amp;RPage :&amp;P</oddFooter>
  </headerFooter>
  <rowBreaks count="3" manualBreakCount="3">
    <brk id="45" max="9" man="1"/>
    <brk id="70" max="16383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 2015 Invest</vt:lpstr>
      <vt:lpstr>CA 2015 Fonct</vt:lpstr>
      <vt:lpstr>'CA 2015 Fonct'!Zone_d_impression</vt:lpstr>
      <vt:lpstr>'CA 2015 Invest'!Zone_d_impression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JEGOUZO Marie-Therese</dc:creator>
  <cp:lastModifiedBy>JEGOUZO Marie-Therese</cp:lastModifiedBy>
  <cp:lastPrinted>2017-04-11T14:31:28Z</cp:lastPrinted>
  <dcterms:created xsi:type="dcterms:W3CDTF">2016-08-31T10:58:39Z</dcterms:created>
  <dcterms:modified xsi:type="dcterms:W3CDTF">2017-04-12T09:48:05Z</dcterms:modified>
</cp:coreProperties>
</file>