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0" yWindow="65521" windowWidth="4830" windowHeight="2880" activeTab="3"/>
  </bookViews>
  <sheets>
    <sheet name="Participation 1er tour" sheetId="1" r:id="rId1"/>
    <sheet name="24 avril 1988" sheetId="2" r:id="rId2"/>
    <sheet name="Participation 2ème tour" sheetId="3" r:id="rId3"/>
    <sheet name="8 mai 1988" sheetId="4" r:id="rId4"/>
  </sheets>
  <definedNames>
    <definedName name="_xlnm.Print_Titles" localSheetId="1">'24 avril 1988'!$A:$E</definedName>
    <definedName name="_xlnm.Print_Area" localSheetId="1">'24 avril 1988'!$A$1:$O$16</definedName>
    <definedName name="_xlnm.Print_Area" localSheetId="3">'8 mai 1988'!$A$1:$H$19</definedName>
  </definedNames>
  <calcPr fullCalcOnLoad="1"/>
</workbook>
</file>

<file path=xl/sharedStrings.xml><?xml version="1.0" encoding="utf-8"?>
<sst xmlns="http://schemas.openxmlformats.org/spreadsheetml/2006/main" count="124" uniqueCount="58">
  <si>
    <t>BUREAUX</t>
  </si>
  <si>
    <t>INSCRITS</t>
  </si>
  <si>
    <t>VOTANTS</t>
  </si>
  <si>
    <t>NULS</t>
  </si>
  <si>
    <t>SUFFRAGES</t>
  </si>
  <si>
    <t>Jean-Marie</t>
  </si>
  <si>
    <t>Jacques</t>
  </si>
  <si>
    <t>Arlette</t>
  </si>
  <si>
    <t>EXPRIMES</t>
  </si>
  <si>
    <t>LE PEN</t>
  </si>
  <si>
    <t>CHIRAC</t>
  </si>
  <si>
    <t>LAGUILLER</t>
  </si>
  <si>
    <t>Total Canton Est</t>
  </si>
  <si>
    <t>Total Canton Ouest</t>
  </si>
  <si>
    <t>TOTAL GENERAL</t>
  </si>
  <si>
    <t>Cumul % :</t>
  </si>
  <si>
    <t>ELECTION DU PRESIDENT DE LA REPUBLIQUE</t>
  </si>
  <si>
    <t>Taux participation :</t>
  </si>
  <si>
    <t>suffrages exprimés</t>
  </si>
  <si>
    <t xml:space="preserve">Contrôle total des </t>
  </si>
  <si>
    <t>PARTICIPATION HORAIRE</t>
  </si>
  <si>
    <t>9 H</t>
  </si>
  <si>
    <t>10 H</t>
  </si>
  <si>
    <t>11 H</t>
  </si>
  <si>
    <t>12 H</t>
  </si>
  <si>
    <t>14 H</t>
  </si>
  <si>
    <t>15 H</t>
  </si>
  <si>
    <t>16 H</t>
  </si>
  <si>
    <t>17 H</t>
  </si>
  <si>
    <t>18 H</t>
  </si>
  <si>
    <t>Total</t>
  </si>
  <si>
    <t>Chiffres définitifs :</t>
  </si>
  <si>
    <t>%</t>
  </si>
  <si>
    <t>13 H</t>
  </si>
  <si>
    <t>Nombre votants
(tranche horaire) :</t>
  </si>
  <si>
    <t>EST 1</t>
  </si>
  <si>
    <t>EST 2</t>
  </si>
  <si>
    <t>EST 3</t>
  </si>
  <si>
    <t>EST 4</t>
  </si>
  <si>
    <t>OUEST 1</t>
  </si>
  <si>
    <t>OUEST 2</t>
  </si>
  <si>
    <t>OUEST 3</t>
  </si>
  <si>
    <t>OUEST 4</t>
  </si>
  <si>
    <t>NORD</t>
  </si>
  <si>
    <t>Scrutin du 8 mai 1988</t>
  </si>
  <si>
    <t>Raymond</t>
  </si>
  <si>
    <t>BARRE</t>
  </si>
  <si>
    <t>Pierre</t>
  </si>
  <si>
    <t>JUQUIN</t>
  </si>
  <si>
    <t>François</t>
  </si>
  <si>
    <t>MITTERRAND</t>
  </si>
  <si>
    <t>BOUSSEL</t>
  </si>
  <si>
    <t>Antoine</t>
  </si>
  <si>
    <t>WAECHTER</t>
  </si>
  <si>
    <t>André</t>
  </si>
  <si>
    <t>LAJOINIE</t>
  </si>
  <si>
    <t>procuration</t>
  </si>
  <si>
    <t>Votes par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</si>
</sst>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%"/>
    <numFmt numFmtId="182" formatCode="_-* #,##0\ _F_-;\-* #,##0\ _F_-;_-* &quot;-&quot;??\ _F_-;_-@_-"/>
  </numFmts>
  <fonts count="18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u val="single"/>
      <sz val="16"/>
      <name val="Arial"/>
      <family val="2"/>
    </font>
    <font>
      <b/>
      <sz val="6"/>
      <name val="Arial"/>
      <family val="2"/>
    </font>
    <font>
      <b/>
      <sz val="16"/>
      <name val="Book Antiqua"/>
      <family val="1"/>
    </font>
  </fonts>
  <fills count="5">
    <fill>
      <patternFill/>
    </fill>
    <fill>
      <patternFill patternType="gray125"/>
    </fill>
    <fill>
      <patternFill patternType="gray0625"/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5" fontId="0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15" fontId="5" fillId="0" borderId="0" xfId="0" applyNumberFormat="1" applyFont="1" applyAlignment="1">
      <alignment horizontal="centerContinuous"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 locked="0"/>
    </xf>
    <xf numFmtId="0" fontId="7" fillId="0" borderId="1" xfId="0" applyFont="1" applyBorder="1" applyAlignment="1" applyProtection="1">
      <alignment horizontal="center"/>
      <protection/>
    </xf>
    <xf numFmtId="0" fontId="7" fillId="0" borderId="1" xfId="0" applyFont="1" applyBorder="1" applyAlignment="1">
      <alignment horizontal="center"/>
    </xf>
    <xf numFmtId="0" fontId="4" fillId="0" borderId="2" xfId="0" applyFont="1" applyBorder="1" applyAlignment="1" applyProtection="1">
      <alignment/>
      <protection/>
    </xf>
    <xf numFmtId="0" fontId="4" fillId="0" borderId="2" xfId="0" applyFont="1" applyBorder="1" applyAlignment="1">
      <alignment/>
    </xf>
    <xf numFmtId="0" fontId="8" fillId="0" borderId="3" xfId="0" applyFont="1" applyBorder="1" applyAlignment="1" applyProtection="1">
      <alignment/>
      <protection/>
    </xf>
    <xf numFmtId="3" fontId="8" fillId="0" borderId="3" xfId="0" applyNumberFormat="1" applyFont="1" applyBorder="1" applyAlignment="1" applyProtection="1">
      <alignment/>
      <protection/>
    </xf>
    <xf numFmtId="3" fontId="8" fillId="0" borderId="3" xfId="0" applyNumberFormat="1" applyFont="1" applyBorder="1" applyAlignment="1" applyProtection="1">
      <alignment/>
      <protection hidden="1"/>
    </xf>
    <xf numFmtId="0" fontId="8" fillId="0" borderId="3" xfId="0" applyFont="1" applyBorder="1" applyAlignment="1" applyProtection="1">
      <alignment/>
      <protection locked="0"/>
    </xf>
    <xf numFmtId="3" fontId="8" fillId="0" borderId="3" xfId="0" applyNumberFormat="1" applyFont="1" applyBorder="1" applyAlignment="1" applyProtection="1">
      <alignment/>
      <protection locked="0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10" fontId="6" fillId="0" borderId="3" xfId="0" applyNumberFormat="1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3" fontId="8" fillId="0" borderId="3" xfId="0" applyNumberFormat="1" applyFont="1" applyBorder="1" applyAlignment="1" applyProtection="1">
      <alignment horizontal="right"/>
      <protection hidden="1"/>
    </xf>
    <xf numFmtId="0" fontId="7" fillId="2" borderId="3" xfId="0" applyFont="1" applyFill="1" applyBorder="1" applyAlignment="1" applyProtection="1">
      <alignment horizontal="center"/>
      <protection hidden="1"/>
    </xf>
    <xf numFmtId="3" fontId="6" fillId="2" borderId="3" xfId="0" applyNumberFormat="1" applyFont="1" applyFill="1" applyBorder="1" applyAlignment="1" applyProtection="1">
      <alignment/>
      <protection hidden="1"/>
    </xf>
    <xf numFmtId="3" fontId="6" fillId="2" borderId="3" xfId="0" applyNumberFormat="1" applyFont="1" applyFill="1" applyBorder="1" applyAlignment="1">
      <alignment/>
    </xf>
    <xf numFmtId="3" fontId="6" fillId="2" borderId="3" xfId="0" applyNumberFormat="1" applyFont="1" applyFill="1" applyBorder="1" applyAlignment="1" applyProtection="1">
      <alignment/>
      <protection/>
    </xf>
    <xf numFmtId="0" fontId="10" fillId="0" borderId="3" xfId="0" applyFont="1" applyBorder="1" applyAlignment="1" applyProtection="1">
      <alignment horizontal="center"/>
      <protection/>
    </xf>
    <xf numFmtId="0" fontId="10" fillId="0" borderId="3" xfId="0" applyFont="1" applyBorder="1" applyAlignment="1" applyProtection="1">
      <alignment horizontal="center"/>
      <protection hidden="1"/>
    </xf>
    <xf numFmtId="0" fontId="10" fillId="2" borderId="3" xfId="0" applyFont="1" applyFill="1" applyBorder="1" applyAlignment="1" applyProtection="1">
      <alignment horizontal="center"/>
      <protection hidden="1"/>
    </xf>
    <xf numFmtId="0" fontId="7" fillId="3" borderId="3" xfId="0" applyFont="1" applyFill="1" applyBorder="1" applyAlignment="1" applyProtection="1">
      <alignment horizontal="center"/>
      <protection/>
    </xf>
    <xf numFmtId="3" fontId="6" fillId="3" borderId="3" xfId="0" applyNumberFormat="1" applyFont="1" applyFill="1" applyBorder="1" applyAlignment="1" applyProtection="1">
      <alignment horizontal="right"/>
      <protection/>
    </xf>
    <xf numFmtId="0" fontId="11" fillId="0" borderId="0" xfId="0" applyFont="1" applyAlignment="1">
      <alignment horizontal="centerContinuous"/>
    </xf>
    <xf numFmtId="3" fontId="8" fillId="0" borderId="3" xfId="0" applyNumberFormat="1" applyFont="1" applyBorder="1" applyAlignment="1" applyProtection="1">
      <alignment/>
      <protection hidden="1" locked="0"/>
    </xf>
    <xf numFmtId="3" fontId="8" fillId="0" borderId="3" xfId="0" applyNumberFormat="1" applyFont="1" applyBorder="1" applyAlignment="1">
      <alignment/>
    </xf>
    <xf numFmtId="10" fontId="4" fillId="0" borderId="0" xfId="0" applyNumberFormat="1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0" xfId="0" applyFont="1" applyAlignment="1" applyProtection="1">
      <alignment horizontal="left"/>
      <protection/>
    </xf>
    <xf numFmtId="3" fontId="8" fillId="0" borderId="3" xfId="0" applyNumberFormat="1" applyFont="1" applyBorder="1" applyAlignment="1" applyProtection="1">
      <alignment/>
      <protection locked="0"/>
    </xf>
    <xf numFmtId="2" fontId="4" fillId="0" borderId="0" xfId="0" applyNumberFormat="1" applyFont="1" applyAlignment="1">
      <alignment/>
    </xf>
    <xf numFmtId="3" fontId="8" fillId="0" borderId="3" xfId="0" applyNumberFormat="1" applyFont="1" applyBorder="1" applyAlignment="1" applyProtection="1">
      <alignment/>
      <protection/>
    </xf>
    <xf numFmtId="0" fontId="10" fillId="0" borderId="1" xfId="0" applyFont="1" applyBorder="1" applyAlignment="1" applyProtection="1">
      <alignment horizontal="center"/>
      <protection/>
    </xf>
    <xf numFmtId="0" fontId="10" fillId="0" borderId="1" xfId="0" applyFont="1" applyBorder="1" applyAlignment="1">
      <alignment horizontal="center"/>
    </xf>
    <xf numFmtId="0" fontId="12" fillId="0" borderId="2" xfId="0" applyFont="1" applyBorder="1" applyAlignment="1" applyProtection="1">
      <alignment/>
      <protection/>
    </xf>
    <xf numFmtId="0" fontId="12" fillId="0" borderId="2" xfId="0" applyFont="1" applyBorder="1" applyAlignment="1">
      <alignment/>
    </xf>
    <xf numFmtId="0" fontId="10" fillId="0" borderId="2" xfId="0" applyFont="1" applyBorder="1" applyAlignment="1">
      <alignment horizontal="center"/>
    </xf>
    <xf numFmtId="0" fontId="6" fillId="0" borderId="3" xfId="0" applyFont="1" applyBorder="1" applyAlignment="1" applyProtection="1">
      <alignment horizontal="center"/>
      <protection/>
    </xf>
    <xf numFmtId="0" fontId="6" fillId="3" borderId="3" xfId="0" applyFont="1" applyFill="1" applyBorder="1" applyAlignment="1" applyProtection="1">
      <alignment horizontal="center"/>
      <protection/>
    </xf>
    <xf numFmtId="0" fontId="6" fillId="0" borderId="3" xfId="0" applyFont="1" applyBorder="1" applyAlignment="1" applyProtection="1">
      <alignment horizontal="center"/>
      <protection hidden="1"/>
    </xf>
    <xf numFmtId="0" fontId="6" fillId="2" borderId="3" xfId="0" applyFont="1" applyFill="1" applyBorder="1" applyAlignment="1" applyProtection="1">
      <alignment horizontal="center"/>
      <protection hidden="1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 applyProtection="1">
      <alignment/>
      <protection locked="0"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 applyProtection="1">
      <alignment/>
      <protection locked="0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13" fillId="0" borderId="4" xfId="0" applyFont="1" applyBorder="1" applyAlignment="1" applyProtection="1">
      <alignment/>
      <protection/>
    </xf>
    <xf numFmtId="3" fontId="5" fillId="3" borderId="3" xfId="0" applyNumberFormat="1" applyFont="1" applyFill="1" applyBorder="1" applyAlignment="1" applyProtection="1">
      <alignment horizontal="right"/>
      <protection/>
    </xf>
    <xf numFmtId="3" fontId="13" fillId="0" borderId="3" xfId="0" applyNumberFormat="1" applyFont="1" applyBorder="1" applyAlignment="1" applyProtection="1">
      <alignment horizontal="right"/>
      <protection hidden="1"/>
    </xf>
    <xf numFmtId="3" fontId="13" fillId="0" borderId="3" xfId="0" applyNumberFormat="1" applyFont="1" applyBorder="1" applyAlignment="1" applyProtection="1">
      <alignment/>
      <protection/>
    </xf>
    <xf numFmtId="3" fontId="13" fillId="0" borderId="3" xfId="0" applyNumberFormat="1" applyFont="1" applyBorder="1" applyAlignment="1" applyProtection="1">
      <alignment/>
      <protection hidden="1"/>
    </xf>
    <xf numFmtId="3" fontId="5" fillId="2" borderId="3" xfId="0" applyNumberFormat="1" applyFont="1" applyFill="1" applyBorder="1" applyAlignment="1" applyProtection="1">
      <alignment/>
      <protection hidden="1"/>
    </xf>
    <xf numFmtId="3" fontId="14" fillId="2" borderId="3" xfId="0" applyNumberFormat="1" applyFont="1" applyFill="1" applyBorder="1" applyAlignment="1" applyProtection="1">
      <alignment/>
      <protection hidden="1"/>
    </xf>
    <xf numFmtId="0" fontId="4" fillId="0" borderId="0" xfId="21">
      <alignment/>
      <protection/>
    </xf>
    <xf numFmtId="0" fontId="15" fillId="0" borderId="0" xfId="21" applyFont="1" applyAlignment="1">
      <alignment horizontal="centerContinuous"/>
      <protection/>
    </xf>
    <xf numFmtId="0" fontId="5" fillId="0" borderId="0" xfId="21" applyFont="1" applyAlignment="1">
      <alignment horizontal="centerContinuous"/>
      <protection/>
    </xf>
    <xf numFmtId="0" fontId="5" fillId="0" borderId="0" xfId="21" applyFont="1" applyAlignment="1">
      <alignment horizontal="center"/>
      <protection/>
    </xf>
    <xf numFmtId="0" fontId="16" fillId="4" borderId="3" xfId="21" applyFont="1" applyFill="1" applyBorder="1" applyAlignment="1">
      <alignment horizontal="center"/>
      <protection/>
    </xf>
    <xf numFmtId="0" fontId="7" fillId="4" borderId="3" xfId="21" applyFont="1" applyFill="1" applyBorder="1" applyAlignment="1">
      <alignment horizontal="center"/>
      <protection/>
    </xf>
    <xf numFmtId="0" fontId="4" fillId="0" borderId="3" xfId="21" applyBorder="1">
      <alignment/>
      <protection/>
    </xf>
    <xf numFmtId="0" fontId="6" fillId="4" borderId="3" xfId="21" applyFont="1" applyFill="1" applyBorder="1" applyAlignment="1">
      <alignment horizontal="center"/>
      <protection/>
    </xf>
    <xf numFmtId="3" fontId="17" fillId="0" borderId="3" xfId="21" applyNumberFormat="1" applyFont="1" applyBorder="1" applyAlignment="1">
      <alignment horizontal="center" vertical="center"/>
      <protection/>
    </xf>
    <xf numFmtId="3" fontId="6" fillId="0" borderId="3" xfId="21" applyNumberFormat="1" applyFont="1" applyBorder="1" applyAlignment="1">
      <alignment vertical="center"/>
      <protection/>
    </xf>
    <xf numFmtId="0" fontId="6" fillId="4" borderId="5" xfId="21" applyFont="1" applyFill="1" applyBorder="1" applyAlignment="1">
      <alignment horizontal="centerContinuous" vertical="center" wrapText="1"/>
      <protection/>
    </xf>
    <xf numFmtId="0" fontId="7" fillId="4" borderId="6" xfId="21" applyFont="1" applyFill="1" applyBorder="1" applyAlignment="1">
      <alignment horizontal="centerContinuous"/>
      <protection/>
    </xf>
    <xf numFmtId="0" fontId="7" fillId="4" borderId="3" xfId="21" applyFont="1" applyFill="1" applyBorder="1" applyAlignment="1">
      <alignment horizontal="center" wrapText="1"/>
      <protection/>
    </xf>
    <xf numFmtId="0" fontId="6" fillId="4" borderId="3" xfId="21" applyFont="1" applyFill="1" applyBorder="1" applyAlignment="1">
      <alignment horizontal="center" vertical="center"/>
      <protection/>
    </xf>
    <xf numFmtId="0" fontId="8" fillId="0" borderId="3" xfId="21" applyFont="1" applyBorder="1">
      <alignment/>
      <protection/>
    </xf>
    <xf numFmtId="10" fontId="8" fillId="0" borderId="3" xfId="22" applyNumberFormat="1" applyFont="1" applyBorder="1" applyAlignment="1">
      <alignment/>
    </xf>
    <xf numFmtId="0" fontId="8" fillId="0" borderId="0" xfId="21" applyFont="1">
      <alignment/>
      <protection/>
    </xf>
    <xf numFmtId="2" fontId="4" fillId="0" borderId="0" xfId="21" applyNumberFormat="1">
      <alignment/>
      <protection/>
    </xf>
    <xf numFmtId="3" fontId="4" fillId="0" borderId="0" xfId="21" applyNumberFormat="1">
      <alignment/>
      <protection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4" xfId="0" applyFont="1" applyBorder="1" applyAlignment="1">
      <alignment/>
    </xf>
  </cellXfs>
  <cellStyles count="9">
    <cellStyle name="Normal" xfId="0"/>
    <cellStyle name="Comma" xfId="15"/>
    <cellStyle name="Comma [0]" xfId="16"/>
    <cellStyle name="Milliers_participation horaire" xfId="17"/>
    <cellStyle name="Currency" xfId="18"/>
    <cellStyle name="Currency [0]" xfId="19"/>
    <cellStyle name="Monétaire_participation horaire" xfId="20"/>
    <cellStyle name="Normal_participation horair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7"/>
  <sheetViews>
    <sheetView zoomScale="90" zoomScaleNormal="9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21" sqref="F21"/>
    </sheetView>
  </sheetViews>
  <sheetFormatPr defaultColWidth="11.421875" defaultRowHeight="12.75"/>
  <cols>
    <col min="1" max="1" width="13.00390625" style="64" customWidth="1"/>
    <col min="2" max="2" width="15.57421875" style="64" customWidth="1"/>
    <col min="3" max="12" width="10.28125" style="64" customWidth="1"/>
    <col min="13" max="13" width="15.421875" style="64" customWidth="1"/>
    <col min="14" max="16384" width="11.421875" style="64" customWidth="1"/>
  </cols>
  <sheetData>
    <row r="1" ht="13.5" customHeight="1"/>
    <row r="2" spans="1:12" ht="20.25">
      <c r="A2" s="65" t="s">
        <v>20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5.2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5" spans="1:12" ht="12.75">
      <c r="A5" s="68" t="s">
        <v>0</v>
      </c>
      <c r="B5" s="68" t="s">
        <v>1</v>
      </c>
      <c r="C5" s="69" t="s">
        <v>21</v>
      </c>
      <c r="D5" s="69" t="s">
        <v>22</v>
      </c>
      <c r="E5" s="69" t="s">
        <v>23</v>
      </c>
      <c r="F5" s="69" t="s">
        <v>24</v>
      </c>
      <c r="G5" s="69" t="s">
        <v>33</v>
      </c>
      <c r="H5" s="69" t="s">
        <v>25</v>
      </c>
      <c r="I5" s="69" t="s">
        <v>26</v>
      </c>
      <c r="J5" s="69" t="s">
        <v>27</v>
      </c>
      <c r="K5" s="69" t="s">
        <v>28</v>
      </c>
      <c r="L5" s="69" t="s">
        <v>29</v>
      </c>
    </row>
    <row r="6" spans="1:12" ht="24" customHeight="1">
      <c r="A6" s="69" t="s">
        <v>35</v>
      </c>
      <c r="B6" s="11">
        <v>1990</v>
      </c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2" ht="24" customHeight="1">
      <c r="A7" s="69" t="s">
        <v>36</v>
      </c>
      <c r="B7" s="11">
        <v>1753</v>
      </c>
      <c r="C7" s="70"/>
      <c r="D7" s="70"/>
      <c r="E7" s="70"/>
      <c r="F7" s="70"/>
      <c r="G7" s="70"/>
      <c r="H7" s="70"/>
      <c r="I7" s="70"/>
      <c r="J7" s="70"/>
      <c r="K7" s="70"/>
      <c r="L7" s="70"/>
    </row>
    <row r="8" spans="1:12" ht="24" customHeight="1">
      <c r="A8" s="69" t="s">
        <v>37</v>
      </c>
      <c r="B8" s="11">
        <v>1691</v>
      </c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1:12" ht="24" customHeight="1">
      <c r="A9" s="69" t="s">
        <v>38</v>
      </c>
      <c r="B9" s="11">
        <v>1739</v>
      </c>
      <c r="C9" s="70"/>
      <c r="D9" s="70"/>
      <c r="E9" s="70"/>
      <c r="F9" s="70"/>
      <c r="G9" s="70"/>
      <c r="H9" s="70"/>
      <c r="I9" s="70"/>
      <c r="J9" s="70"/>
      <c r="K9" s="70"/>
      <c r="L9" s="70"/>
    </row>
    <row r="10" spans="1:12" ht="24" customHeight="1">
      <c r="A10" s="69" t="s">
        <v>39</v>
      </c>
      <c r="B10" s="11">
        <v>1608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</row>
    <row r="11" spans="1:12" ht="24" customHeight="1">
      <c r="A11" s="69" t="s">
        <v>40</v>
      </c>
      <c r="B11" s="11">
        <v>1893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</row>
    <row r="12" spans="1:12" ht="24" customHeight="1">
      <c r="A12" s="69" t="s">
        <v>41</v>
      </c>
      <c r="B12" s="11">
        <v>1603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</row>
    <row r="13" spans="1:12" ht="24" customHeight="1">
      <c r="A13" s="69" t="s">
        <v>42</v>
      </c>
      <c r="B13" s="11">
        <v>1142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</row>
    <row r="14" spans="1:13" ht="24" customHeight="1">
      <c r="A14" s="69" t="s">
        <v>43</v>
      </c>
      <c r="B14" s="13">
        <v>1109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6" t="s">
        <v>31</v>
      </c>
    </row>
    <row r="15" spans="1:13" ht="20.25" customHeight="1">
      <c r="A15" s="71" t="s">
        <v>30</v>
      </c>
      <c r="B15" s="72">
        <f>SUM(B6:B14)</f>
        <v>14528</v>
      </c>
      <c r="C15" s="73">
        <v>788</v>
      </c>
      <c r="D15" s="73">
        <v>2083</v>
      </c>
      <c r="E15" s="73">
        <v>3554</v>
      </c>
      <c r="F15" s="73">
        <v>5394</v>
      </c>
      <c r="G15" s="73">
        <v>6473</v>
      </c>
      <c r="H15" s="73">
        <v>7764</v>
      </c>
      <c r="I15" s="73">
        <v>8862</v>
      </c>
      <c r="J15" s="73">
        <v>10298</v>
      </c>
      <c r="K15" s="73">
        <v>11305</v>
      </c>
      <c r="L15" s="73">
        <v>12049</v>
      </c>
      <c r="M15" s="82">
        <f>'24 avril 1988'!C15</f>
        <v>12065</v>
      </c>
    </row>
    <row r="16" spans="1:13" s="80" customFormat="1" ht="21" customHeight="1">
      <c r="A16" s="77" t="s">
        <v>32</v>
      </c>
      <c r="B16" s="78"/>
      <c r="C16" s="79">
        <f aca="true" t="shared" si="0" ref="C16:L16">C15/$B$15</f>
        <v>0.05424008810572687</v>
      </c>
      <c r="D16" s="79">
        <f t="shared" si="0"/>
        <v>0.1433783039647577</v>
      </c>
      <c r="E16" s="79">
        <f t="shared" si="0"/>
        <v>0.24463105726872247</v>
      </c>
      <c r="F16" s="79">
        <f t="shared" si="0"/>
        <v>0.3712830396475771</v>
      </c>
      <c r="G16" s="79">
        <f t="shared" si="0"/>
        <v>0.4455534140969163</v>
      </c>
      <c r="H16" s="79">
        <f t="shared" si="0"/>
        <v>0.5344162995594713</v>
      </c>
      <c r="I16" s="79">
        <f t="shared" si="0"/>
        <v>0.6099944933920705</v>
      </c>
      <c r="J16" s="79">
        <f t="shared" si="0"/>
        <v>0.7088381057268722</v>
      </c>
      <c r="K16" s="79">
        <f t="shared" si="0"/>
        <v>0.7781525330396476</v>
      </c>
      <c r="L16" s="79">
        <f t="shared" si="0"/>
        <v>0.8293639867841409</v>
      </c>
      <c r="M16" s="81">
        <f>'24 avril 1988'!C16</f>
        <v>83.04653083700441</v>
      </c>
    </row>
    <row r="17" spans="1:12" ht="42" customHeight="1">
      <c r="A17" s="74" t="s">
        <v>34</v>
      </c>
      <c r="B17" s="75"/>
      <c r="C17" s="73">
        <f>C15</f>
        <v>788</v>
      </c>
      <c r="D17" s="73">
        <f aca="true" t="shared" si="1" ref="D17:L17">D15-C15</f>
        <v>1295</v>
      </c>
      <c r="E17" s="73">
        <f t="shared" si="1"/>
        <v>1471</v>
      </c>
      <c r="F17" s="73">
        <f t="shared" si="1"/>
        <v>1840</v>
      </c>
      <c r="G17" s="73">
        <f t="shared" si="1"/>
        <v>1079</v>
      </c>
      <c r="H17" s="73">
        <f t="shared" si="1"/>
        <v>1291</v>
      </c>
      <c r="I17" s="73">
        <f t="shared" si="1"/>
        <v>1098</v>
      </c>
      <c r="J17" s="73">
        <f t="shared" si="1"/>
        <v>1436</v>
      </c>
      <c r="K17" s="73">
        <f t="shared" si="1"/>
        <v>1007</v>
      </c>
      <c r="L17" s="73">
        <f t="shared" si="1"/>
        <v>744</v>
      </c>
    </row>
  </sheetData>
  <printOptions horizontalCentered="1" verticalCentered="1"/>
  <pageMargins left="0.25" right="0.23" top="0.59" bottom="0.25" header="0.28" footer="0.25"/>
  <pageSetup horizontalDpi="300" verticalDpi="300" orientation="landscape" paperSize="9" r:id="rId1"/>
  <headerFooter alignWithMargins="0">
    <oddHeader>&amp;LMAIRIE de RODEZ
Direction des Affaires Générales
Service Population&amp;C&amp;"Arial,Gras"&amp;12&amp;UElection Présidentielle du 23 avril 1995&amp;RLe &amp;D à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workbookViewId="0" topLeftCell="A1">
      <pane xSplit="5" ySplit="3" topLeftCell="N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R16" sqref="R16"/>
    </sheetView>
  </sheetViews>
  <sheetFormatPr defaultColWidth="11.421875" defaultRowHeight="12.75"/>
  <cols>
    <col min="1" max="1" width="20.7109375" style="2" customWidth="1"/>
    <col min="2" max="2" width="10.7109375" style="2" customWidth="1"/>
    <col min="3" max="3" width="9.140625" style="2" customWidth="1"/>
    <col min="4" max="4" width="6.8515625" style="2" customWidth="1"/>
    <col min="5" max="5" width="13.00390625" style="2" customWidth="1"/>
    <col min="6" max="6" width="6.00390625" style="2" customWidth="1"/>
    <col min="7" max="11" width="12.57421875" style="2" customWidth="1"/>
    <col min="12" max="12" width="10.57421875" style="2" customWidth="1"/>
    <col min="13" max="14" width="12.57421875" style="2" customWidth="1"/>
    <col min="15" max="15" width="10.28125" style="2" customWidth="1"/>
    <col min="16" max="16" width="6.8515625" style="2" customWidth="1"/>
    <col min="17" max="17" width="20.7109375" style="2" customWidth="1"/>
    <col min="18" max="16384" width="11.421875" style="2" customWidth="1"/>
  </cols>
  <sheetData>
    <row r="1" spans="1:16" ht="13.5" thickBot="1">
      <c r="A1" s="3"/>
      <c r="B1" s="3"/>
      <c r="F1" s="1"/>
      <c r="O1" s="6"/>
      <c r="P1" s="6"/>
    </row>
    <row r="2" spans="1:18" ht="24" customHeight="1">
      <c r="A2" s="7" t="s">
        <v>0</v>
      </c>
      <c r="B2" s="7" t="s">
        <v>1</v>
      </c>
      <c r="C2" s="8" t="s">
        <v>2</v>
      </c>
      <c r="D2" s="8" t="s">
        <v>3</v>
      </c>
      <c r="E2" s="19" t="s">
        <v>4</v>
      </c>
      <c r="F2" s="1"/>
      <c r="G2" s="19" t="s">
        <v>45</v>
      </c>
      <c r="H2" s="19" t="s">
        <v>47</v>
      </c>
      <c r="I2" s="19" t="s">
        <v>5</v>
      </c>
      <c r="J2" s="19" t="s">
        <v>6</v>
      </c>
      <c r="K2" s="19" t="s">
        <v>49</v>
      </c>
      <c r="L2" s="19" t="s">
        <v>47</v>
      </c>
      <c r="M2" s="19" t="s">
        <v>52</v>
      </c>
      <c r="N2" s="19" t="s">
        <v>7</v>
      </c>
      <c r="O2" s="19" t="s">
        <v>54</v>
      </c>
      <c r="P2" s="50"/>
      <c r="Q2" s="54" t="s">
        <v>19</v>
      </c>
      <c r="R2" s="85" t="s">
        <v>57</v>
      </c>
    </row>
    <row r="3" spans="1:18" ht="24" customHeight="1" thickBot="1">
      <c r="A3" s="9"/>
      <c r="B3" s="9"/>
      <c r="C3" s="10"/>
      <c r="D3" s="10"/>
      <c r="E3" s="20" t="s">
        <v>8</v>
      </c>
      <c r="F3" s="1"/>
      <c r="G3" s="20" t="s">
        <v>46</v>
      </c>
      <c r="H3" s="20" t="s">
        <v>48</v>
      </c>
      <c r="I3" s="20" t="s">
        <v>9</v>
      </c>
      <c r="J3" s="20" t="s">
        <v>10</v>
      </c>
      <c r="K3" s="20" t="s">
        <v>50</v>
      </c>
      <c r="L3" s="20" t="s">
        <v>51</v>
      </c>
      <c r="M3" s="20" t="s">
        <v>53</v>
      </c>
      <c r="N3" s="20" t="s">
        <v>11</v>
      </c>
      <c r="O3" s="20" t="s">
        <v>55</v>
      </c>
      <c r="P3" s="50"/>
      <c r="Q3" s="55" t="s">
        <v>18</v>
      </c>
      <c r="R3" s="86" t="s">
        <v>56</v>
      </c>
    </row>
    <row r="4" spans="1:17" ht="22.5" customHeight="1">
      <c r="A4" s="26" t="s">
        <v>35</v>
      </c>
      <c r="B4" s="11">
        <v>1990</v>
      </c>
      <c r="C4" s="14">
        <v>1656</v>
      </c>
      <c r="D4" s="14">
        <v>33</v>
      </c>
      <c r="E4" s="11">
        <f>C4-D4</f>
        <v>1623</v>
      </c>
      <c r="F4" s="1"/>
      <c r="G4" s="14">
        <v>366</v>
      </c>
      <c r="H4" s="14">
        <v>32</v>
      </c>
      <c r="I4" s="14">
        <v>166</v>
      </c>
      <c r="J4" s="14">
        <v>332</v>
      </c>
      <c r="K4" s="14">
        <v>580</v>
      </c>
      <c r="L4" s="14">
        <v>4</v>
      </c>
      <c r="M4" s="14">
        <v>68</v>
      </c>
      <c r="N4" s="14">
        <v>30</v>
      </c>
      <c r="O4" s="14">
        <v>45</v>
      </c>
      <c r="P4" s="51"/>
      <c r="Q4" s="2">
        <f>SUM(G4:O4)</f>
        <v>1623</v>
      </c>
    </row>
    <row r="5" spans="1:17" ht="22.5" customHeight="1">
      <c r="A5" s="26" t="s">
        <v>36</v>
      </c>
      <c r="B5" s="11">
        <v>1753</v>
      </c>
      <c r="C5" s="14">
        <v>1450</v>
      </c>
      <c r="D5" s="14">
        <v>22</v>
      </c>
      <c r="E5" s="11">
        <f aca="true" t="shared" si="0" ref="E5:E14">C5-D5</f>
        <v>1428</v>
      </c>
      <c r="F5" s="1"/>
      <c r="G5" s="14">
        <v>374</v>
      </c>
      <c r="H5" s="14">
        <v>40</v>
      </c>
      <c r="I5" s="14">
        <v>125</v>
      </c>
      <c r="J5" s="14">
        <v>396</v>
      </c>
      <c r="K5" s="14">
        <v>385</v>
      </c>
      <c r="L5" s="14">
        <v>2</v>
      </c>
      <c r="M5" s="14">
        <v>55</v>
      </c>
      <c r="N5" s="14">
        <v>25</v>
      </c>
      <c r="O5" s="14">
        <v>26</v>
      </c>
      <c r="P5" s="51"/>
      <c r="Q5" s="2">
        <f>SUM(G5:O5)</f>
        <v>1428</v>
      </c>
    </row>
    <row r="6" spans="1:17" ht="22.5" customHeight="1">
      <c r="A6" s="26" t="s">
        <v>37</v>
      </c>
      <c r="B6" s="11">
        <v>1691</v>
      </c>
      <c r="C6" s="14">
        <v>1369</v>
      </c>
      <c r="D6" s="14">
        <v>19</v>
      </c>
      <c r="E6" s="11">
        <f t="shared" si="0"/>
        <v>1350</v>
      </c>
      <c r="F6" s="1"/>
      <c r="G6" s="14">
        <v>374</v>
      </c>
      <c r="H6" s="14">
        <v>16</v>
      </c>
      <c r="I6" s="14">
        <v>122</v>
      </c>
      <c r="J6" s="14">
        <v>434</v>
      </c>
      <c r="K6" s="14">
        <v>315</v>
      </c>
      <c r="L6" s="14">
        <v>6</v>
      </c>
      <c r="M6" s="14">
        <v>48</v>
      </c>
      <c r="N6" s="14">
        <v>19</v>
      </c>
      <c r="O6" s="14">
        <v>16</v>
      </c>
      <c r="P6" s="51"/>
      <c r="Q6" s="2">
        <f>SUM(G6:O6)</f>
        <v>1350</v>
      </c>
    </row>
    <row r="7" spans="1:17" ht="22.5" customHeight="1">
      <c r="A7" s="26" t="s">
        <v>38</v>
      </c>
      <c r="B7" s="11">
        <v>1739</v>
      </c>
      <c r="C7" s="14">
        <v>1490</v>
      </c>
      <c r="D7" s="14">
        <v>16</v>
      </c>
      <c r="E7" s="11">
        <f t="shared" si="0"/>
        <v>1474</v>
      </c>
      <c r="F7" s="1"/>
      <c r="G7" s="14">
        <v>352</v>
      </c>
      <c r="H7" s="14">
        <v>28</v>
      </c>
      <c r="I7" s="14">
        <v>130</v>
      </c>
      <c r="J7" s="14">
        <v>415</v>
      </c>
      <c r="K7" s="14">
        <v>429</v>
      </c>
      <c r="L7" s="14">
        <v>4</v>
      </c>
      <c r="M7" s="14">
        <v>66</v>
      </c>
      <c r="N7" s="14">
        <v>23</v>
      </c>
      <c r="O7" s="14">
        <v>27</v>
      </c>
      <c r="P7" s="51"/>
      <c r="Q7" s="2">
        <f>SUM(G7:O7)</f>
        <v>1474</v>
      </c>
    </row>
    <row r="8" spans="1:17" ht="23.25" customHeight="1">
      <c r="A8" s="29" t="s">
        <v>12</v>
      </c>
      <c r="B8" s="30">
        <f>SUM(B4:B7)</f>
        <v>7173</v>
      </c>
      <c r="C8" s="30">
        <f>SUM(C4:C7)</f>
        <v>5965</v>
      </c>
      <c r="D8" s="30">
        <f>SUM(D4:D7)</f>
        <v>90</v>
      </c>
      <c r="E8" s="30">
        <f>SUM(E4:E7)</f>
        <v>5875</v>
      </c>
      <c r="F8" s="1"/>
      <c r="G8" s="30">
        <f aca="true" t="shared" si="1" ref="G8:O8">SUM(G4:G7)</f>
        <v>1466</v>
      </c>
      <c r="H8" s="30">
        <f t="shared" si="1"/>
        <v>116</v>
      </c>
      <c r="I8" s="30">
        <f t="shared" si="1"/>
        <v>543</v>
      </c>
      <c r="J8" s="30">
        <f t="shared" si="1"/>
        <v>1577</v>
      </c>
      <c r="K8" s="30">
        <f t="shared" si="1"/>
        <v>1709</v>
      </c>
      <c r="L8" s="30">
        <f t="shared" si="1"/>
        <v>16</v>
      </c>
      <c r="M8" s="30">
        <f t="shared" si="1"/>
        <v>237</v>
      </c>
      <c r="N8" s="30">
        <f t="shared" si="1"/>
        <v>97</v>
      </c>
      <c r="O8" s="30">
        <f t="shared" si="1"/>
        <v>114</v>
      </c>
      <c r="Q8" s="30">
        <f>SUM(Q4:Q7)</f>
        <v>5875</v>
      </c>
    </row>
    <row r="9" spans="1:17" ht="22.5" customHeight="1">
      <c r="A9" s="26" t="s">
        <v>39</v>
      </c>
      <c r="B9" s="21">
        <v>1608</v>
      </c>
      <c r="C9" s="32">
        <v>1330</v>
      </c>
      <c r="D9" s="33">
        <v>24</v>
      </c>
      <c r="E9" s="11">
        <f t="shared" si="0"/>
        <v>1306</v>
      </c>
      <c r="F9" s="1"/>
      <c r="G9" s="40">
        <v>243</v>
      </c>
      <c r="H9" s="33">
        <v>32</v>
      </c>
      <c r="I9" s="33">
        <v>106</v>
      </c>
      <c r="J9" s="33">
        <v>271</v>
      </c>
      <c r="K9" s="33">
        <v>538</v>
      </c>
      <c r="L9" s="33">
        <v>6</v>
      </c>
      <c r="M9" s="33">
        <v>50</v>
      </c>
      <c r="N9" s="33">
        <v>30</v>
      </c>
      <c r="O9" s="33">
        <v>30</v>
      </c>
      <c r="P9" s="52"/>
      <c r="Q9" s="2">
        <f>SUM(G9:O9)</f>
        <v>1306</v>
      </c>
    </row>
    <row r="10" spans="1:17" ht="22.5" customHeight="1">
      <c r="A10" s="26" t="s">
        <v>40</v>
      </c>
      <c r="B10" s="12">
        <v>1893</v>
      </c>
      <c r="C10" s="15">
        <v>1521</v>
      </c>
      <c r="D10" s="15">
        <v>27</v>
      </c>
      <c r="E10" s="11">
        <f t="shared" si="0"/>
        <v>1494</v>
      </c>
      <c r="F10" s="1"/>
      <c r="G10" s="15">
        <v>376</v>
      </c>
      <c r="H10" s="15">
        <v>44</v>
      </c>
      <c r="I10" s="15">
        <v>134</v>
      </c>
      <c r="J10" s="15">
        <v>335</v>
      </c>
      <c r="K10" s="15">
        <v>459</v>
      </c>
      <c r="L10" s="15">
        <v>4</v>
      </c>
      <c r="M10" s="15">
        <v>72</v>
      </c>
      <c r="N10" s="15">
        <v>18</v>
      </c>
      <c r="O10" s="15">
        <v>52</v>
      </c>
      <c r="P10" s="53"/>
      <c r="Q10" s="2">
        <f>SUM(G10:O10)</f>
        <v>1494</v>
      </c>
    </row>
    <row r="11" spans="1:17" ht="22.5" customHeight="1">
      <c r="A11" s="26" t="s">
        <v>41</v>
      </c>
      <c r="B11" s="13">
        <v>1603</v>
      </c>
      <c r="C11" s="15">
        <v>1352</v>
      </c>
      <c r="D11" s="15">
        <v>24</v>
      </c>
      <c r="E11" s="11">
        <f t="shared" si="0"/>
        <v>1328</v>
      </c>
      <c r="F11" s="1"/>
      <c r="G11" s="15">
        <v>274</v>
      </c>
      <c r="H11" s="15">
        <v>30</v>
      </c>
      <c r="I11" s="15">
        <v>119</v>
      </c>
      <c r="J11" s="15">
        <v>286</v>
      </c>
      <c r="K11" s="15">
        <v>474</v>
      </c>
      <c r="L11" s="15">
        <v>3</v>
      </c>
      <c r="M11" s="15">
        <v>57</v>
      </c>
      <c r="N11" s="15">
        <v>19</v>
      </c>
      <c r="O11" s="15">
        <v>66</v>
      </c>
      <c r="P11" s="53"/>
      <c r="Q11" s="2">
        <f>SUM(G11:O11)</f>
        <v>1328</v>
      </c>
    </row>
    <row r="12" spans="1:17" ht="22.5" customHeight="1">
      <c r="A12" s="26" t="s">
        <v>42</v>
      </c>
      <c r="B12" s="13">
        <v>1142</v>
      </c>
      <c r="C12" s="15">
        <v>938</v>
      </c>
      <c r="D12" s="15">
        <v>23</v>
      </c>
      <c r="E12" s="11">
        <f t="shared" si="0"/>
        <v>915</v>
      </c>
      <c r="F12" s="1"/>
      <c r="G12" s="15">
        <v>143</v>
      </c>
      <c r="H12" s="15">
        <v>20</v>
      </c>
      <c r="I12" s="15">
        <v>84</v>
      </c>
      <c r="J12" s="15">
        <v>178</v>
      </c>
      <c r="K12" s="15">
        <v>376</v>
      </c>
      <c r="L12" s="15">
        <v>3</v>
      </c>
      <c r="M12" s="15">
        <v>47</v>
      </c>
      <c r="N12" s="15">
        <v>16</v>
      </c>
      <c r="O12" s="15">
        <v>48</v>
      </c>
      <c r="P12" s="53"/>
      <c r="Q12" s="2">
        <f>SUM(G12:O12)</f>
        <v>915</v>
      </c>
    </row>
    <row r="13" spans="1:17" ht="23.25" customHeight="1">
      <c r="A13" s="22" t="s">
        <v>13</v>
      </c>
      <c r="B13" s="23">
        <f aca="true" t="shared" si="2" ref="B13:M13">SUM(B9:B12)</f>
        <v>6246</v>
      </c>
      <c r="C13" s="24">
        <f t="shared" si="2"/>
        <v>5141</v>
      </c>
      <c r="D13" s="24">
        <f t="shared" si="2"/>
        <v>98</v>
      </c>
      <c r="E13" s="25">
        <f t="shared" si="2"/>
        <v>5043</v>
      </c>
      <c r="F13" s="1"/>
      <c r="G13" s="24">
        <f t="shared" si="2"/>
        <v>1036</v>
      </c>
      <c r="H13" s="24">
        <f t="shared" si="2"/>
        <v>126</v>
      </c>
      <c r="I13" s="24">
        <f t="shared" si="2"/>
        <v>443</v>
      </c>
      <c r="J13" s="24">
        <f t="shared" si="2"/>
        <v>1070</v>
      </c>
      <c r="K13" s="24">
        <f t="shared" si="2"/>
        <v>1847</v>
      </c>
      <c r="L13" s="24">
        <f t="shared" si="2"/>
        <v>16</v>
      </c>
      <c r="M13" s="24">
        <f t="shared" si="2"/>
        <v>226</v>
      </c>
      <c r="N13" s="24">
        <f>SUM(N9:N12)</f>
        <v>83</v>
      </c>
      <c r="O13" s="24">
        <f>SUM(O9:O12)</f>
        <v>196</v>
      </c>
      <c r="P13" s="53"/>
      <c r="Q13" s="24">
        <f>SUM(Q9:Q12)</f>
        <v>5043</v>
      </c>
    </row>
    <row r="14" spans="1:17" ht="22.5" customHeight="1">
      <c r="A14" s="27" t="s">
        <v>43</v>
      </c>
      <c r="B14" s="13">
        <v>1109</v>
      </c>
      <c r="C14" s="15">
        <v>959</v>
      </c>
      <c r="D14" s="15">
        <v>21</v>
      </c>
      <c r="E14" s="11">
        <f t="shared" si="0"/>
        <v>938</v>
      </c>
      <c r="F14" s="1"/>
      <c r="G14" s="15">
        <v>160</v>
      </c>
      <c r="H14" s="15">
        <v>35</v>
      </c>
      <c r="I14" s="15">
        <v>89</v>
      </c>
      <c r="J14" s="15">
        <v>154</v>
      </c>
      <c r="K14" s="15">
        <v>379</v>
      </c>
      <c r="L14" s="15">
        <v>5</v>
      </c>
      <c r="M14" s="15">
        <v>65</v>
      </c>
      <c r="N14" s="15">
        <v>21</v>
      </c>
      <c r="O14" s="15">
        <v>30</v>
      </c>
      <c r="P14" s="53"/>
      <c r="Q14" s="2">
        <f>SUM(G14:O14)</f>
        <v>938</v>
      </c>
    </row>
    <row r="15" spans="1:18" ht="23.25" customHeight="1">
      <c r="A15" s="28" t="s">
        <v>14</v>
      </c>
      <c r="B15" s="23">
        <f>SUM(B8+B13+B14)</f>
        <v>14528</v>
      </c>
      <c r="C15" s="23">
        <f>SUM(C8+C13+C14)</f>
        <v>12065</v>
      </c>
      <c r="D15" s="24">
        <f>SUM(D8+D13+D14)</f>
        <v>209</v>
      </c>
      <c r="E15" s="24">
        <f>(E8+E13+E14)</f>
        <v>11856</v>
      </c>
      <c r="F15" s="1"/>
      <c r="G15" s="24">
        <f aca="true" t="shared" si="3" ref="G15:O15">SUM(G8+G13+G14)</f>
        <v>2662</v>
      </c>
      <c r="H15" s="24">
        <f t="shared" si="3"/>
        <v>277</v>
      </c>
      <c r="I15" s="24">
        <f t="shared" si="3"/>
        <v>1075</v>
      </c>
      <c r="J15" s="24">
        <f t="shared" si="3"/>
        <v>2801</v>
      </c>
      <c r="K15" s="24">
        <f t="shared" si="3"/>
        <v>3935</v>
      </c>
      <c r="L15" s="24">
        <f t="shared" si="3"/>
        <v>37</v>
      </c>
      <c r="M15" s="24">
        <f t="shared" si="3"/>
        <v>528</v>
      </c>
      <c r="N15" s="24">
        <f t="shared" si="3"/>
        <v>201</v>
      </c>
      <c r="O15" s="24">
        <f t="shared" si="3"/>
        <v>340</v>
      </c>
      <c r="P15" s="53"/>
      <c r="Q15" s="24">
        <f>SUM(Q8+Q13+Q14)</f>
        <v>11856</v>
      </c>
      <c r="R15" s="2">
        <v>452</v>
      </c>
    </row>
    <row r="16" spans="1:16" ht="23.25" customHeight="1">
      <c r="A16" s="5"/>
      <c r="B16" s="5" t="s">
        <v>17</v>
      </c>
      <c r="C16" s="16">
        <f>(C15*100)/B15</f>
        <v>83.04653083700441</v>
      </c>
      <c r="D16" s="17"/>
      <c r="E16" s="17"/>
      <c r="F16" s="1"/>
      <c r="G16" s="18">
        <f aca="true" t="shared" si="4" ref="G16:M16">G15/$E$15</f>
        <v>0.224527665317139</v>
      </c>
      <c r="H16" s="18">
        <f t="shared" si="4"/>
        <v>0.023363697705802967</v>
      </c>
      <c r="I16" s="18">
        <f t="shared" si="4"/>
        <v>0.09067139001349528</v>
      </c>
      <c r="J16" s="18">
        <f t="shared" si="4"/>
        <v>0.23625168690958165</v>
      </c>
      <c r="K16" s="18">
        <f t="shared" si="4"/>
        <v>0.33189946018893385</v>
      </c>
      <c r="L16" s="18">
        <f t="shared" si="4"/>
        <v>0.003120782726045884</v>
      </c>
      <c r="M16" s="18">
        <f t="shared" si="4"/>
        <v>0.044534412955465584</v>
      </c>
      <c r="N16" s="18">
        <f>N15/$E$15</f>
        <v>0.01695344129554656</v>
      </c>
      <c r="O16" s="18">
        <f>O15/$E$15</f>
        <v>0.028677462887989204</v>
      </c>
      <c r="P16" s="53"/>
    </row>
    <row r="17" ht="12.75">
      <c r="F17" s="1"/>
    </row>
    <row r="18" ht="12.75">
      <c r="F18" s="1"/>
    </row>
    <row r="19" spans="5:8" ht="12.75">
      <c r="E19" s="2" t="s">
        <v>15</v>
      </c>
      <c r="F19" s="1"/>
      <c r="H19" s="34">
        <f>SUM(G16:O16)</f>
        <v>0.9999999999999999</v>
      </c>
    </row>
    <row r="20" ht="12.75">
      <c r="F20" s="1"/>
    </row>
    <row r="21" ht="12.75">
      <c r="F21" s="1"/>
    </row>
  </sheetData>
  <printOptions horizontalCentered="1"/>
  <pageMargins left="0" right="0" top="0.9448818897637796" bottom="0" header="0.1968503937007874" footer="0.1968503937007874"/>
  <pageSetup orientation="landscape" paperSize="9" scale="83" r:id="rId1"/>
  <headerFooter alignWithMargins="0">
    <oddHeader xml:space="preserve">&amp;L&amp;"Arial,Gras italique"MAIRIE de RODEZ
Direction des Affaires Générales
Service Population&amp;C
&amp;"Helv,Gras"&amp;18&amp;UELECTION DU PRESIDENT DE LA REPUBLIQUE
&amp;14&amp;UScrutin du 24 avril 1988&amp;R&amp;"Arial,Normal"&amp;D-&amp;T&amp;8
Page &amp;P / &amp;N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M17"/>
  <sheetViews>
    <sheetView zoomScale="90" zoomScaleNormal="9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17" sqref="M17"/>
    </sheetView>
  </sheetViews>
  <sheetFormatPr defaultColWidth="11.421875" defaultRowHeight="12.75"/>
  <cols>
    <col min="1" max="1" width="13.00390625" style="64" customWidth="1"/>
    <col min="2" max="2" width="15.57421875" style="64" customWidth="1"/>
    <col min="3" max="12" width="10.28125" style="64" customWidth="1"/>
    <col min="13" max="13" width="15.421875" style="64" customWidth="1"/>
    <col min="14" max="16384" width="11.421875" style="64" customWidth="1"/>
  </cols>
  <sheetData>
    <row r="1" ht="13.5" customHeight="1"/>
    <row r="2" spans="1:12" ht="20.25">
      <c r="A2" s="65" t="s">
        <v>20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5.2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5" spans="1:12" ht="12.75">
      <c r="A5" s="68" t="s">
        <v>0</v>
      </c>
      <c r="B5" s="68" t="s">
        <v>1</v>
      </c>
      <c r="C5" s="69" t="s">
        <v>21</v>
      </c>
      <c r="D5" s="69" t="s">
        <v>22</v>
      </c>
      <c r="E5" s="69" t="s">
        <v>23</v>
      </c>
      <c r="F5" s="69" t="s">
        <v>24</v>
      </c>
      <c r="G5" s="69" t="s">
        <v>33</v>
      </c>
      <c r="H5" s="69" t="s">
        <v>25</v>
      </c>
      <c r="I5" s="69" t="s">
        <v>26</v>
      </c>
      <c r="J5" s="69" t="s">
        <v>27</v>
      </c>
      <c r="K5" s="69" t="s">
        <v>28</v>
      </c>
      <c r="L5" s="69" t="s">
        <v>29</v>
      </c>
    </row>
    <row r="6" spans="1:12" ht="24" customHeight="1">
      <c r="A6" s="69" t="s">
        <v>35</v>
      </c>
      <c r="B6" s="11">
        <v>1990</v>
      </c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2" ht="24" customHeight="1">
      <c r="A7" s="69" t="s">
        <v>36</v>
      </c>
      <c r="B7" s="11">
        <v>1753</v>
      </c>
      <c r="C7" s="70"/>
      <c r="D7" s="70"/>
      <c r="E7" s="70"/>
      <c r="F7" s="70"/>
      <c r="G7" s="70"/>
      <c r="H7" s="70"/>
      <c r="I7" s="70"/>
      <c r="J7" s="70"/>
      <c r="K7" s="70"/>
      <c r="L7" s="70"/>
    </row>
    <row r="8" spans="1:12" ht="24" customHeight="1">
      <c r="A8" s="69" t="s">
        <v>37</v>
      </c>
      <c r="B8" s="11">
        <v>1691</v>
      </c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1:12" ht="24" customHeight="1">
      <c r="A9" s="69" t="s">
        <v>38</v>
      </c>
      <c r="B9" s="11">
        <v>1739</v>
      </c>
      <c r="C9" s="70"/>
      <c r="D9" s="70"/>
      <c r="E9" s="70"/>
      <c r="F9" s="70"/>
      <c r="G9" s="70"/>
      <c r="H9" s="70"/>
      <c r="I9" s="70"/>
      <c r="J9" s="70"/>
      <c r="K9" s="70"/>
      <c r="L9" s="70"/>
    </row>
    <row r="10" spans="1:12" ht="24" customHeight="1">
      <c r="A10" s="69" t="s">
        <v>39</v>
      </c>
      <c r="B10" s="11">
        <v>1608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</row>
    <row r="11" spans="1:12" ht="24" customHeight="1">
      <c r="A11" s="69" t="s">
        <v>40</v>
      </c>
      <c r="B11" s="11">
        <v>1893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</row>
    <row r="12" spans="1:12" ht="24" customHeight="1">
      <c r="A12" s="69" t="s">
        <v>41</v>
      </c>
      <c r="B12" s="11">
        <v>1603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</row>
    <row r="13" spans="1:12" ht="24" customHeight="1">
      <c r="A13" s="69" t="s">
        <v>42</v>
      </c>
      <c r="B13" s="11">
        <v>1142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</row>
    <row r="14" spans="1:13" ht="24" customHeight="1">
      <c r="A14" s="69" t="s">
        <v>43</v>
      </c>
      <c r="B14" s="13">
        <v>1109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6" t="s">
        <v>31</v>
      </c>
    </row>
    <row r="15" spans="1:13" ht="20.25" customHeight="1">
      <c r="A15" s="71" t="s">
        <v>30</v>
      </c>
      <c r="B15" s="72">
        <f>SUM(B6:B14)</f>
        <v>14528</v>
      </c>
      <c r="C15" s="73">
        <v>869</v>
      </c>
      <c r="D15" s="73">
        <v>2055</v>
      </c>
      <c r="E15" s="73">
        <v>3906</v>
      </c>
      <c r="F15" s="73">
        <v>5451</v>
      </c>
      <c r="G15" s="73">
        <v>6731</v>
      </c>
      <c r="H15" s="73">
        <v>8045</v>
      </c>
      <c r="I15" s="73">
        <v>9509</v>
      </c>
      <c r="J15" s="73">
        <v>10303</v>
      </c>
      <c r="K15" s="73">
        <v>11534</v>
      </c>
      <c r="L15" s="73">
        <v>12560</v>
      </c>
      <c r="M15" s="82">
        <f>'8 mai 1988'!C18</f>
        <v>12599</v>
      </c>
    </row>
    <row r="16" spans="1:13" s="80" customFormat="1" ht="21" customHeight="1">
      <c r="A16" s="77" t="s">
        <v>32</v>
      </c>
      <c r="B16" s="78"/>
      <c r="C16" s="79">
        <f aca="true" t="shared" si="0" ref="C16:L16">C15/$B$15</f>
        <v>0.05981552863436124</v>
      </c>
      <c r="D16" s="79">
        <f t="shared" si="0"/>
        <v>0.1414509911894273</v>
      </c>
      <c r="E16" s="79">
        <f t="shared" si="0"/>
        <v>0.2688601321585903</v>
      </c>
      <c r="F16" s="79">
        <f t="shared" si="0"/>
        <v>0.3752064977973568</v>
      </c>
      <c r="G16" s="79">
        <f t="shared" si="0"/>
        <v>0.46331222466960353</v>
      </c>
      <c r="H16" s="79">
        <f t="shared" si="0"/>
        <v>0.5537582599118943</v>
      </c>
      <c r="I16" s="79">
        <f t="shared" si="0"/>
        <v>0.6545291850220264</v>
      </c>
      <c r="J16" s="79">
        <f t="shared" si="0"/>
        <v>0.7091822687224669</v>
      </c>
      <c r="K16" s="79">
        <f t="shared" si="0"/>
        <v>0.7939151982378855</v>
      </c>
      <c r="L16" s="79">
        <f t="shared" si="0"/>
        <v>0.8645374449339207</v>
      </c>
      <c r="M16" s="81">
        <f>'8 mai 1988'!C19</f>
        <v>86.72219162995594</v>
      </c>
    </row>
    <row r="17" spans="1:12" ht="42" customHeight="1">
      <c r="A17" s="74" t="s">
        <v>34</v>
      </c>
      <c r="B17" s="75"/>
      <c r="C17" s="73">
        <f>C15</f>
        <v>869</v>
      </c>
      <c r="D17" s="73">
        <f aca="true" t="shared" si="1" ref="D17:L17">D15-C15</f>
        <v>1186</v>
      </c>
      <c r="E17" s="73">
        <f t="shared" si="1"/>
        <v>1851</v>
      </c>
      <c r="F17" s="73">
        <f t="shared" si="1"/>
        <v>1545</v>
      </c>
      <c r="G17" s="73">
        <f t="shared" si="1"/>
        <v>1280</v>
      </c>
      <c r="H17" s="73">
        <f t="shared" si="1"/>
        <v>1314</v>
      </c>
      <c r="I17" s="73">
        <f t="shared" si="1"/>
        <v>1464</v>
      </c>
      <c r="J17" s="73">
        <f t="shared" si="1"/>
        <v>794</v>
      </c>
      <c r="K17" s="73">
        <f t="shared" si="1"/>
        <v>1231</v>
      </c>
      <c r="L17" s="73">
        <f t="shared" si="1"/>
        <v>1026</v>
      </c>
    </row>
  </sheetData>
  <printOptions horizontalCentered="1" verticalCentered="1"/>
  <pageMargins left="0.25" right="0.23" top="0.59" bottom="0.25" header="0.28" footer="0.25"/>
  <pageSetup horizontalDpi="300" verticalDpi="300" orientation="landscape" paperSize="9" r:id="rId1"/>
  <headerFooter alignWithMargins="0">
    <oddHeader>&amp;LMAIRIE de RODEZ
Direction des Affaires Générales
Service Population&amp;C&amp;"Arial,Gras"&amp;12&amp;UElection Présidentielle du 23 avril 1995&amp;RLe &amp;D à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workbookViewId="0" topLeftCell="A1">
      <pane xSplit="3" ySplit="6" topLeftCell="E1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I5" sqref="I5:I6"/>
    </sheetView>
  </sheetViews>
  <sheetFormatPr defaultColWidth="11.421875" defaultRowHeight="12.75"/>
  <cols>
    <col min="1" max="1" width="22.28125" style="2" bestFit="1" customWidth="1"/>
    <col min="2" max="2" width="12.8515625" style="2" customWidth="1"/>
    <col min="3" max="3" width="11.57421875" style="2" customWidth="1"/>
    <col min="4" max="4" width="10.7109375" style="2" customWidth="1"/>
    <col min="5" max="5" width="13.140625" style="2" customWidth="1"/>
    <col min="6" max="7" width="20.57421875" style="2" customWidth="1"/>
    <col min="8" max="8" width="18.28125" style="2" customWidth="1"/>
    <col min="9" max="9" width="11.7109375" style="2" customWidth="1"/>
    <col min="10" max="12" width="9.7109375" style="2" customWidth="1"/>
    <col min="13" max="14" width="8.7109375" style="2" customWidth="1"/>
    <col min="15" max="16384" width="11.421875" style="2" customWidth="1"/>
  </cols>
  <sheetData>
    <row r="1" spans="1:7" ht="26.25">
      <c r="A1" s="31" t="s">
        <v>16</v>
      </c>
      <c r="B1" s="1"/>
      <c r="C1" s="1"/>
      <c r="D1" s="1"/>
      <c r="E1" s="1"/>
      <c r="F1" s="1"/>
      <c r="G1" s="1"/>
    </row>
    <row r="2" ht="9" customHeight="1">
      <c r="A2" s="37"/>
    </row>
    <row r="3" spans="1:7" ht="18">
      <c r="A3" s="4" t="s">
        <v>44</v>
      </c>
      <c r="B3" s="1"/>
      <c r="C3" s="1"/>
      <c r="D3" s="1"/>
      <c r="E3" s="1"/>
      <c r="F3" s="1"/>
      <c r="G3" s="1"/>
    </row>
    <row r="4" spans="1:12" ht="13.5" thickBot="1">
      <c r="A4" s="3"/>
      <c r="B4" s="3"/>
      <c r="L4" s="6"/>
    </row>
    <row r="5" spans="1:9" ht="24" customHeight="1">
      <c r="A5" s="41" t="s">
        <v>0</v>
      </c>
      <c r="B5" s="41" t="s">
        <v>1</v>
      </c>
      <c r="C5" s="42" t="s">
        <v>2</v>
      </c>
      <c r="D5" s="42" t="s">
        <v>3</v>
      </c>
      <c r="E5" s="42" t="s">
        <v>4</v>
      </c>
      <c r="F5" s="35" t="s">
        <v>49</v>
      </c>
      <c r="G5" s="35" t="s">
        <v>6</v>
      </c>
      <c r="H5" s="83" t="s">
        <v>19</v>
      </c>
      <c r="I5" s="85" t="s">
        <v>57</v>
      </c>
    </row>
    <row r="6" spans="1:9" ht="24" customHeight="1" thickBot="1">
      <c r="A6" s="43"/>
      <c r="B6" s="43"/>
      <c r="C6" s="44"/>
      <c r="D6" s="44"/>
      <c r="E6" s="45" t="s">
        <v>8</v>
      </c>
      <c r="F6" s="36" t="s">
        <v>50</v>
      </c>
      <c r="G6" s="36" t="s">
        <v>10</v>
      </c>
      <c r="H6" s="84" t="s">
        <v>18</v>
      </c>
      <c r="I6" s="86" t="s">
        <v>56</v>
      </c>
    </row>
    <row r="7" spans="1:8" ht="25.5" customHeight="1">
      <c r="A7" s="46" t="s">
        <v>35</v>
      </c>
      <c r="B7" s="57">
        <v>1990</v>
      </c>
      <c r="C7" s="14">
        <v>1738</v>
      </c>
      <c r="D7" s="14">
        <v>70</v>
      </c>
      <c r="E7" s="11">
        <f>C7-D7</f>
        <v>1668</v>
      </c>
      <c r="F7" s="14">
        <v>840</v>
      </c>
      <c r="G7" s="14">
        <v>828</v>
      </c>
      <c r="H7" s="56">
        <f>F7+G7</f>
        <v>1668</v>
      </c>
    </row>
    <row r="8" spans="1:8" ht="25.5" customHeight="1">
      <c r="A8" s="46" t="s">
        <v>36</v>
      </c>
      <c r="B8" s="57">
        <v>1753</v>
      </c>
      <c r="C8" s="14">
        <v>1497</v>
      </c>
      <c r="D8" s="14">
        <v>34</v>
      </c>
      <c r="E8" s="11">
        <f>C8-D8</f>
        <v>1463</v>
      </c>
      <c r="F8" s="14">
        <v>603</v>
      </c>
      <c r="G8" s="14">
        <v>860</v>
      </c>
      <c r="H8" s="56">
        <f>F8+G8</f>
        <v>1463</v>
      </c>
    </row>
    <row r="9" spans="1:8" ht="25.5" customHeight="1">
      <c r="A9" s="46" t="s">
        <v>37</v>
      </c>
      <c r="B9" s="57">
        <v>1691</v>
      </c>
      <c r="C9" s="14">
        <v>1438</v>
      </c>
      <c r="D9" s="14">
        <v>36</v>
      </c>
      <c r="E9" s="11">
        <f aca="true" t="shared" si="0" ref="E9:E17">C9-D9</f>
        <v>1402</v>
      </c>
      <c r="F9" s="14">
        <v>463</v>
      </c>
      <c r="G9" s="14">
        <v>939</v>
      </c>
      <c r="H9" s="56">
        <f aca="true" t="shared" si="1" ref="H9:H17">F9+G9</f>
        <v>1402</v>
      </c>
    </row>
    <row r="10" spans="1:8" ht="25.5" customHeight="1">
      <c r="A10" s="46" t="s">
        <v>38</v>
      </c>
      <c r="B10" s="57">
        <v>1739</v>
      </c>
      <c r="C10" s="14">
        <v>1547</v>
      </c>
      <c r="D10" s="14">
        <v>33</v>
      </c>
      <c r="E10" s="11">
        <f t="shared" si="0"/>
        <v>1514</v>
      </c>
      <c r="F10" s="14">
        <v>635</v>
      </c>
      <c r="G10" s="14">
        <v>879</v>
      </c>
      <c r="H10" s="56">
        <f t="shared" si="1"/>
        <v>1514</v>
      </c>
    </row>
    <row r="11" spans="1:9" ht="26.25" customHeight="1">
      <c r="A11" s="47" t="s">
        <v>12</v>
      </c>
      <c r="B11" s="58">
        <f aca="true" t="shared" si="2" ref="B11:G11">SUM(B7:B10)</f>
        <v>7173</v>
      </c>
      <c r="C11" s="30">
        <f t="shared" si="2"/>
        <v>6220</v>
      </c>
      <c r="D11" s="30">
        <f t="shared" si="2"/>
        <v>173</v>
      </c>
      <c r="E11" s="30">
        <f t="shared" si="2"/>
        <v>6047</v>
      </c>
      <c r="F11" s="30">
        <f t="shared" si="2"/>
        <v>2541</v>
      </c>
      <c r="G11" s="30">
        <f t="shared" si="2"/>
        <v>3506</v>
      </c>
      <c r="H11" s="30">
        <f>SUM(H7:H10)</f>
        <v>6047</v>
      </c>
      <c r="I11" s="39"/>
    </row>
    <row r="12" spans="1:8" ht="25.5" customHeight="1">
      <c r="A12" s="46" t="s">
        <v>39</v>
      </c>
      <c r="B12" s="59">
        <v>1608</v>
      </c>
      <c r="C12" s="32">
        <v>1392</v>
      </c>
      <c r="D12" s="33">
        <v>45</v>
      </c>
      <c r="E12" s="11">
        <f t="shared" si="0"/>
        <v>1347</v>
      </c>
      <c r="F12" s="38">
        <v>778</v>
      </c>
      <c r="G12" s="38">
        <v>569</v>
      </c>
      <c r="H12" s="56">
        <f t="shared" si="1"/>
        <v>1347</v>
      </c>
    </row>
    <row r="13" spans="1:8" ht="25.5" customHeight="1">
      <c r="A13" s="46" t="s">
        <v>40</v>
      </c>
      <c r="B13" s="60">
        <v>1893</v>
      </c>
      <c r="C13" s="15">
        <v>1586</v>
      </c>
      <c r="D13" s="15">
        <v>57</v>
      </c>
      <c r="E13" s="11">
        <f t="shared" si="0"/>
        <v>1529</v>
      </c>
      <c r="F13" s="15">
        <v>741</v>
      </c>
      <c r="G13" s="15">
        <v>788</v>
      </c>
      <c r="H13" s="56">
        <f t="shared" si="1"/>
        <v>1529</v>
      </c>
    </row>
    <row r="14" spans="1:8" ht="25.5" customHeight="1">
      <c r="A14" s="46" t="s">
        <v>41</v>
      </c>
      <c r="B14" s="61">
        <v>1603</v>
      </c>
      <c r="C14" s="15">
        <v>1405</v>
      </c>
      <c r="D14" s="15">
        <v>50</v>
      </c>
      <c r="E14" s="11">
        <f t="shared" si="0"/>
        <v>1355</v>
      </c>
      <c r="F14" s="15">
        <v>738</v>
      </c>
      <c r="G14" s="15">
        <v>617</v>
      </c>
      <c r="H14" s="56">
        <f t="shared" si="1"/>
        <v>1355</v>
      </c>
    </row>
    <row r="15" spans="1:8" ht="25.5" customHeight="1">
      <c r="A15" s="46" t="s">
        <v>42</v>
      </c>
      <c r="B15" s="61">
        <v>1142</v>
      </c>
      <c r="C15" s="15">
        <v>980</v>
      </c>
      <c r="D15" s="15">
        <v>36</v>
      </c>
      <c r="E15" s="11">
        <f t="shared" si="0"/>
        <v>944</v>
      </c>
      <c r="F15" s="15">
        <v>561</v>
      </c>
      <c r="G15" s="15">
        <v>383</v>
      </c>
      <c r="H15" s="56">
        <f t="shared" si="1"/>
        <v>944</v>
      </c>
    </row>
    <row r="16" spans="1:8" ht="27" customHeight="1">
      <c r="A16" s="49" t="s">
        <v>13</v>
      </c>
      <c r="B16" s="62">
        <f aca="true" t="shared" si="3" ref="B16:G16">SUM(B12:B15)</f>
        <v>6246</v>
      </c>
      <c r="C16" s="24">
        <f t="shared" si="3"/>
        <v>5363</v>
      </c>
      <c r="D16" s="24">
        <f t="shared" si="3"/>
        <v>188</v>
      </c>
      <c r="E16" s="25">
        <f t="shared" si="3"/>
        <v>5175</v>
      </c>
      <c r="F16" s="24">
        <f t="shared" si="3"/>
        <v>2818</v>
      </c>
      <c r="G16" s="24">
        <f t="shared" si="3"/>
        <v>2357</v>
      </c>
      <c r="H16" s="24">
        <f>SUM(H12:H15)</f>
        <v>5175</v>
      </c>
    </row>
    <row r="17" spans="1:8" ht="25.5" customHeight="1">
      <c r="A17" s="48" t="s">
        <v>43</v>
      </c>
      <c r="B17" s="61">
        <v>1109</v>
      </c>
      <c r="C17" s="15">
        <v>1016</v>
      </c>
      <c r="D17" s="15">
        <v>39</v>
      </c>
      <c r="E17" s="11">
        <f t="shared" si="0"/>
        <v>977</v>
      </c>
      <c r="F17" s="15">
        <v>601</v>
      </c>
      <c r="G17" s="15">
        <v>376</v>
      </c>
      <c r="H17" s="56">
        <f t="shared" si="1"/>
        <v>977</v>
      </c>
    </row>
    <row r="18" spans="1:9" ht="30" customHeight="1">
      <c r="A18" s="49" t="s">
        <v>14</v>
      </c>
      <c r="B18" s="63">
        <f>SUM(B11+B16+B17)</f>
        <v>14528</v>
      </c>
      <c r="C18" s="23">
        <f>SUM(C11+C16+C17)</f>
        <v>12599</v>
      </c>
      <c r="D18" s="24">
        <f>SUM(D11+D16+D17)</f>
        <v>400</v>
      </c>
      <c r="E18" s="25">
        <f>(E11+E16+E17)</f>
        <v>12199</v>
      </c>
      <c r="F18" s="24">
        <f>SUM(F11+F16+F17)</f>
        <v>5960</v>
      </c>
      <c r="G18" s="24">
        <f>SUM(G11+G16+G17)</f>
        <v>6239</v>
      </c>
      <c r="H18" s="24">
        <f>SUM(H11+H16+H17)</f>
        <v>12199</v>
      </c>
      <c r="I18" s="2">
        <v>612</v>
      </c>
    </row>
    <row r="19" spans="1:7" ht="23.25" customHeight="1">
      <c r="A19" s="5"/>
      <c r="B19" s="5" t="s">
        <v>17</v>
      </c>
      <c r="C19" s="16">
        <f>(C18*100/B18)</f>
        <v>86.72219162995594</v>
      </c>
      <c r="D19" s="17"/>
      <c r="E19" s="17"/>
      <c r="F19" s="18">
        <f>F18/E18</f>
        <v>0.4885646364456103</v>
      </c>
      <c r="G19" s="18">
        <f>G18/E18</f>
        <v>0.5114353635543897</v>
      </c>
    </row>
    <row r="22" spans="5:6" ht="12.75">
      <c r="E22" s="2" t="s">
        <v>15</v>
      </c>
      <c r="F22" s="34">
        <f>SUM(F19:G19)</f>
        <v>1</v>
      </c>
    </row>
  </sheetData>
  <printOptions horizontalCentered="1"/>
  <pageMargins left="0" right="0" top="0.71" bottom="0" header="0.11811023622047245" footer="0.1968503937007874"/>
  <pageSetup fitToHeight="1" fitToWidth="1" orientation="landscape" paperSize="9" r:id="rId1"/>
  <headerFooter alignWithMargins="0">
    <oddHeader>&amp;L&amp;"Arial,Gras italique"MAIRIE de RODEZ
Direction des Affaires Générales
Service Population&amp;R&amp;"Arial,Normal"&amp;8&amp;D-&amp;T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Présidentielles 1995</dc:title>
  <dc:subject/>
  <dc:creator>PhC\OMI\Mairie de RODEZ</dc:creator>
  <cp:keywords/>
  <dc:description/>
  <cp:lastModifiedBy>Ph. Canac</cp:lastModifiedBy>
  <cp:lastPrinted>2007-05-15T13:24:02Z</cp:lastPrinted>
  <dcterms:created xsi:type="dcterms:W3CDTF">2002-03-20T13:42:54Z</dcterms:created>
  <dcterms:modified xsi:type="dcterms:W3CDTF">2007-04-22T05:32:25Z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