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30" windowWidth="18860" windowHeight="7290" activeTab="0"/>
  </bookViews>
  <sheets>
    <sheet name="invest 2020" sheetId="1" r:id="rId1"/>
  </sheets>
  <definedNames/>
  <calcPr fullCalcOnLoad="1"/>
</workbook>
</file>

<file path=xl/sharedStrings.xml><?xml version="1.0" encoding="utf-8"?>
<sst xmlns="http://schemas.openxmlformats.org/spreadsheetml/2006/main" count="385" uniqueCount="27">
  <si>
    <t>Finances</t>
  </si>
  <si>
    <t>D</t>
  </si>
  <si>
    <t>R</t>
  </si>
  <si>
    <t>Voirie</t>
  </si>
  <si>
    <t>Développement Local</t>
  </si>
  <si>
    <t>Écoles</t>
  </si>
  <si>
    <t>Administration Générale</t>
  </si>
  <si>
    <t>Patrimoine</t>
  </si>
  <si>
    <t>Communication</t>
  </si>
  <si>
    <t>Environnement</t>
  </si>
  <si>
    <t>Sports</t>
  </si>
  <si>
    <t>Restauration Scolaire</t>
  </si>
  <si>
    <t>Systèmes d'Information</t>
  </si>
  <si>
    <t>Jeunesse</t>
  </si>
  <si>
    <t>Moyens Généraux</t>
  </si>
  <si>
    <t>Médiathèque</t>
  </si>
  <si>
    <t>Accueils loisirs</t>
  </si>
  <si>
    <t>Culture</t>
  </si>
  <si>
    <t>Exercice</t>
  </si>
  <si>
    <t>Nature</t>
  </si>
  <si>
    <t>Sens</t>
  </si>
  <si>
    <t>Type</t>
  </si>
  <si>
    <t>Section</t>
  </si>
  <si>
    <t xml:space="preserve">O </t>
  </si>
  <si>
    <t xml:space="preserve">R </t>
  </si>
  <si>
    <t>Libellé</t>
  </si>
  <si>
    <t>Mandaté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</si>
</sst>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6" max="6" width="24.28125" style="0" customWidth="1"/>
    <col min="7" max="7" width="11.140625" style="1" bestFit="1" customWidth="1"/>
    <col min="8" max="8" width="11.140625" style="0" bestFit="1" customWidth="1"/>
  </cols>
  <sheetData>
    <row r="1" spans="1:7" ht="14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25</v>
      </c>
      <c r="G1" s="1" t="s">
        <v>26</v>
      </c>
    </row>
    <row r="2" spans="1:7" ht="14.25">
      <c r="A2">
        <v>2020</v>
      </c>
      <c r="B2" t="str">
        <f>"13911"</f>
        <v>13911</v>
      </c>
      <c r="C2" t="s">
        <v>1</v>
      </c>
      <c r="D2" t="s">
        <v>23</v>
      </c>
      <c r="F2" t="s">
        <v>0</v>
      </c>
      <c r="G2" s="1">
        <v>2304.93</v>
      </c>
    </row>
    <row r="3" spans="1:7" ht="14.25">
      <c r="A3">
        <v>2020</v>
      </c>
      <c r="B3" t="str">
        <f>"13913"</f>
        <v>13913</v>
      </c>
      <c r="C3" t="s">
        <v>1</v>
      </c>
      <c r="D3" t="s">
        <v>23</v>
      </c>
      <c r="F3" t="s">
        <v>0</v>
      </c>
      <c r="G3" s="1">
        <v>456.67</v>
      </c>
    </row>
    <row r="4" spans="1:7" ht="14.25">
      <c r="A4">
        <v>2020</v>
      </c>
      <c r="B4" t="str">
        <f>"139151"</f>
        <v>139151</v>
      </c>
      <c r="C4" t="s">
        <v>1</v>
      </c>
      <c r="D4" t="s">
        <v>23</v>
      </c>
      <c r="F4" t="s">
        <v>0</v>
      </c>
      <c r="G4" s="1">
        <v>2230.15</v>
      </c>
    </row>
    <row r="5" spans="1:7" ht="14.25">
      <c r="A5">
        <v>2020</v>
      </c>
      <c r="B5" t="str">
        <f>"139158"</f>
        <v>139158</v>
      </c>
      <c r="C5" t="s">
        <v>1</v>
      </c>
      <c r="D5" t="s">
        <v>23</v>
      </c>
      <c r="F5" t="s">
        <v>0</v>
      </c>
      <c r="G5" s="1">
        <v>1020.5</v>
      </c>
    </row>
    <row r="6" spans="1:7" ht="14.25">
      <c r="A6">
        <v>2020</v>
      </c>
      <c r="B6" t="str">
        <f>"13918"</f>
        <v>13918</v>
      </c>
      <c r="C6" t="s">
        <v>1</v>
      </c>
      <c r="D6" t="s">
        <v>23</v>
      </c>
      <c r="F6" t="s">
        <v>0</v>
      </c>
      <c r="G6" s="1">
        <v>887.92</v>
      </c>
    </row>
    <row r="7" spans="1:7" ht="14.25">
      <c r="A7">
        <v>2020</v>
      </c>
      <c r="B7" t="str">
        <f>"21312"</f>
        <v>21312</v>
      </c>
      <c r="C7" t="s">
        <v>1</v>
      </c>
      <c r="D7" t="s">
        <v>23</v>
      </c>
      <c r="F7" t="s">
        <v>0</v>
      </c>
      <c r="G7" s="1">
        <v>2974.92</v>
      </c>
    </row>
    <row r="8" spans="1:7" ht="14.25">
      <c r="A8">
        <v>2020</v>
      </c>
      <c r="B8" t="str">
        <f>"21316"</f>
        <v>21316</v>
      </c>
      <c r="C8" t="s">
        <v>1</v>
      </c>
      <c r="D8" t="s">
        <v>23</v>
      </c>
      <c r="F8" t="s">
        <v>0</v>
      </c>
      <c r="G8" s="1">
        <v>2674.15</v>
      </c>
    </row>
    <row r="9" spans="1:7" ht="14.25">
      <c r="A9">
        <v>2020</v>
      </c>
      <c r="B9" t="str">
        <f>"2138"</f>
        <v>2138</v>
      </c>
      <c r="C9" t="s">
        <v>1</v>
      </c>
      <c r="D9" t="s">
        <v>23</v>
      </c>
      <c r="F9" t="s">
        <v>0</v>
      </c>
      <c r="G9" s="1">
        <v>14433.01</v>
      </c>
    </row>
    <row r="10" spans="1:7" ht="14.25">
      <c r="A10">
        <v>2020</v>
      </c>
      <c r="B10" t="str">
        <f>"4815"</f>
        <v>4815</v>
      </c>
      <c r="C10" t="s">
        <v>1</v>
      </c>
      <c r="D10" t="s">
        <v>23</v>
      </c>
      <c r="F10" t="s">
        <v>0</v>
      </c>
      <c r="G10" s="1">
        <v>18371.9</v>
      </c>
    </row>
    <row r="11" spans="1:7" ht="14.25">
      <c r="A11">
        <v>2020</v>
      </c>
      <c r="B11" t="str">
        <f>"21312"</f>
        <v>21312</v>
      </c>
      <c r="C11" t="s">
        <v>1</v>
      </c>
      <c r="D11" t="s">
        <v>23</v>
      </c>
      <c r="F11" t="s">
        <v>0</v>
      </c>
      <c r="G11" s="1">
        <v>1092.96</v>
      </c>
    </row>
    <row r="12" spans="1:7" ht="14.25">
      <c r="A12">
        <v>2020</v>
      </c>
      <c r="B12" t="str">
        <f>"21318"</f>
        <v>21318</v>
      </c>
      <c r="C12" t="s">
        <v>1</v>
      </c>
      <c r="D12" t="s">
        <v>23</v>
      </c>
      <c r="F12" t="s">
        <v>0</v>
      </c>
      <c r="G12" s="1">
        <v>132000.09</v>
      </c>
    </row>
    <row r="13" spans="1:7" ht="14.25">
      <c r="A13">
        <v>2020</v>
      </c>
      <c r="B13" t="str">
        <f>"2151"</f>
        <v>2151</v>
      </c>
      <c r="C13" t="s">
        <v>1</v>
      </c>
      <c r="D13" t="s">
        <v>23</v>
      </c>
      <c r="F13" t="s">
        <v>0</v>
      </c>
      <c r="G13" s="1">
        <v>48870.29</v>
      </c>
    </row>
    <row r="14" spans="1:7" ht="14.25">
      <c r="A14">
        <v>2020</v>
      </c>
      <c r="B14" t="str">
        <f>"2152"</f>
        <v>2152</v>
      </c>
      <c r="C14" t="s">
        <v>1</v>
      </c>
      <c r="D14" t="s">
        <v>23</v>
      </c>
      <c r="F14" t="s">
        <v>0</v>
      </c>
      <c r="G14" s="1">
        <v>19015.2</v>
      </c>
    </row>
    <row r="15" spans="1:7" ht="14.25">
      <c r="A15">
        <v>2020</v>
      </c>
      <c r="B15" t="str">
        <f>"2188"</f>
        <v>2188</v>
      </c>
      <c r="C15" t="s">
        <v>1</v>
      </c>
      <c r="D15" t="s">
        <v>23</v>
      </c>
      <c r="F15" t="s">
        <v>0</v>
      </c>
      <c r="G15" s="1">
        <v>108</v>
      </c>
    </row>
    <row r="16" spans="1:7" ht="14.25">
      <c r="A16">
        <v>2020</v>
      </c>
      <c r="B16" t="str">
        <f>"1641"</f>
        <v>1641</v>
      </c>
      <c r="C16" t="s">
        <v>1</v>
      </c>
      <c r="D16" t="s">
        <v>24</v>
      </c>
      <c r="F16" t="s">
        <v>0</v>
      </c>
      <c r="G16" s="1">
        <v>118740.58</v>
      </c>
    </row>
    <row r="17" spans="1:7" ht="14.25">
      <c r="A17">
        <v>2020</v>
      </c>
      <c r="B17" t="str">
        <f>"16818"</f>
        <v>16818</v>
      </c>
      <c r="C17" t="s">
        <v>1</v>
      </c>
      <c r="D17" t="s">
        <v>24</v>
      </c>
      <c r="F17" t="s">
        <v>0</v>
      </c>
      <c r="G17" s="1">
        <v>16978</v>
      </c>
    </row>
    <row r="18" spans="1:7" ht="14.25">
      <c r="A18">
        <v>2020</v>
      </c>
      <c r="B18" t="str">
        <f>"2031"</f>
        <v>2031</v>
      </c>
      <c r="C18" t="s">
        <v>1</v>
      </c>
      <c r="D18" t="s">
        <v>24</v>
      </c>
      <c r="F18" t="s">
        <v>0</v>
      </c>
      <c r="G18" s="1">
        <v>433.07</v>
      </c>
    </row>
    <row r="19" spans="1:7" ht="14.25">
      <c r="A19">
        <v>2020</v>
      </c>
      <c r="B19" t="str">
        <f>"2031"</f>
        <v>2031</v>
      </c>
      <c r="C19" t="s">
        <v>1</v>
      </c>
      <c r="D19" t="s">
        <v>24</v>
      </c>
      <c r="F19" t="s">
        <v>9</v>
      </c>
      <c r="G19" s="1">
        <v>4238.4</v>
      </c>
    </row>
    <row r="20" spans="1:7" ht="14.25">
      <c r="A20">
        <v>2020</v>
      </c>
      <c r="B20" t="str">
        <f>"2031"</f>
        <v>2031</v>
      </c>
      <c r="C20" t="s">
        <v>1</v>
      </c>
      <c r="D20" t="s">
        <v>24</v>
      </c>
      <c r="F20" t="s">
        <v>7</v>
      </c>
      <c r="G20" s="1">
        <v>85860.39</v>
      </c>
    </row>
    <row r="21" spans="1:7" ht="14.25">
      <c r="A21">
        <v>2020</v>
      </c>
      <c r="B21" t="str">
        <f>"2031"</f>
        <v>2031</v>
      </c>
      <c r="C21" t="s">
        <v>1</v>
      </c>
      <c r="D21" t="s">
        <v>24</v>
      </c>
      <c r="F21" t="s">
        <v>3</v>
      </c>
      <c r="G21" s="1">
        <v>8654.5</v>
      </c>
    </row>
    <row r="22" spans="1:7" ht="14.25">
      <c r="A22">
        <v>2020</v>
      </c>
      <c r="B22" t="str">
        <f>"2031"</f>
        <v>2031</v>
      </c>
      <c r="C22" t="s">
        <v>1</v>
      </c>
      <c r="D22" t="s">
        <v>24</v>
      </c>
      <c r="F22" t="s">
        <v>10</v>
      </c>
      <c r="G22" s="1">
        <v>43.2</v>
      </c>
    </row>
    <row r="23" spans="1:7" ht="14.25">
      <c r="A23">
        <v>2020</v>
      </c>
      <c r="B23" t="str">
        <f>"2033"</f>
        <v>2033</v>
      </c>
      <c r="C23" t="s">
        <v>1</v>
      </c>
      <c r="D23" t="s">
        <v>24</v>
      </c>
      <c r="F23" t="s">
        <v>7</v>
      </c>
      <c r="G23" s="1">
        <v>2484</v>
      </c>
    </row>
    <row r="24" spans="1:7" ht="14.25">
      <c r="A24">
        <v>2020</v>
      </c>
      <c r="B24" t="str">
        <f>"2033"</f>
        <v>2033</v>
      </c>
      <c r="C24" t="s">
        <v>1</v>
      </c>
      <c r="D24" t="s">
        <v>24</v>
      </c>
      <c r="F24" t="s">
        <v>3</v>
      </c>
      <c r="G24" s="1">
        <v>2052</v>
      </c>
    </row>
    <row r="25" spans="1:7" ht="14.25">
      <c r="A25">
        <v>2020</v>
      </c>
      <c r="B25" t="str">
        <f aca="true" t="shared" si="0" ref="B25:B30">"2051"</f>
        <v>2051</v>
      </c>
      <c r="C25" t="s">
        <v>1</v>
      </c>
      <c r="D25" t="s">
        <v>24</v>
      </c>
      <c r="F25" t="s">
        <v>11</v>
      </c>
      <c r="G25" s="1">
        <v>759</v>
      </c>
    </row>
    <row r="26" spans="1:7" ht="14.25">
      <c r="A26">
        <v>2020</v>
      </c>
      <c r="B26" t="str">
        <f t="shared" si="0"/>
        <v>2051</v>
      </c>
      <c r="C26" t="s">
        <v>1</v>
      </c>
      <c r="D26" t="s">
        <v>24</v>
      </c>
      <c r="F26" t="s">
        <v>12</v>
      </c>
      <c r="G26" s="1">
        <v>40422.8</v>
      </c>
    </row>
    <row r="27" spans="1:7" ht="14.25">
      <c r="A27">
        <v>2020</v>
      </c>
      <c r="B27" t="str">
        <f t="shared" si="0"/>
        <v>2051</v>
      </c>
      <c r="C27" t="s">
        <v>1</v>
      </c>
      <c r="D27" t="s">
        <v>24</v>
      </c>
      <c r="F27" t="s">
        <v>9</v>
      </c>
      <c r="G27" s="1">
        <v>500</v>
      </c>
    </row>
    <row r="28" spans="1:7" ht="14.25">
      <c r="A28">
        <v>2020</v>
      </c>
      <c r="B28" t="str">
        <f t="shared" si="0"/>
        <v>2051</v>
      </c>
      <c r="C28" t="s">
        <v>1</v>
      </c>
      <c r="D28" t="s">
        <v>24</v>
      </c>
      <c r="F28" t="s">
        <v>7</v>
      </c>
      <c r="G28" s="1">
        <v>5040</v>
      </c>
    </row>
    <row r="29" spans="1:7" ht="14.25">
      <c r="A29">
        <v>2020</v>
      </c>
      <c r="B29" t="str">
        <f t="shared" si="0"/>
        <v>2051</v>
      </c>
      <c r="C29" t="s">
        <v>1</v>
      </c>
      <c r="D29" t="s">
        <v>24</v>
      </c>
      <c r="F29" t="s">
        <v>3</v>
      </c>
      <c r="G29" s="1">
        <v>3600</v>
      </c>
    </row>
    <row r="30" spans="1:7" ht="14.25">
      <c r="A30">
        <v>2020</v>
      </c>
      <c r="B30" t="str">
        <f t="shared" si="0"/>
        <v>2051</v>
      </c>
      <c r="C30" t="s">
        <v>1</v>
      </c>
      <c r="D30" t="s">
        <v>24</v>
      </c>
      <c r="F30" t="s">
        <v>8</v>
      </c>
      <c r="G30" s="1">
        <v>7200</v>
      </c>
    </row>
    <row r="31" spans="1:7" ht="14.25">
      <c r="A31">
        <v>2020</v>
      </c>
      <c r="B31" t="str">
        <f>"2041511"</f>
        <v>2041511</v>
      </c>
      <c r="C31" t="s">
        <v>1</v>
      </c>
      <c r="D31" t="s">
        <v>24</v>
      </c>
      <c r="F31" t="s">
        <v>3</v>
      </c>
      <c r="G31" s="1">
        <v>13621.6</v>
      </c>
    </row>
    <row r="32" spans="1:7" ht="14.25">
      <c r="A32">
        <v>2020</v>
      </c>
      <c r="B32" t="str">
        <f>"2041582"</f>
        <v>2041582</v>
      </c>
      <c r="C32" t="s">
        <v>1</v>
      </c>
      <c r="D32" t="s">
        <v>24</v>
      </c>
      <c r="F32" t="s">
        <v>3</v>
      </c>
      <c r="G32" s="1">
        <v>23164.31</v>
      </c>
    </row>
    <row r="33" spans="1:7" ht="14.25">
      <c r="A33">
        <v>2020</v>
      </c>
      <c r="B33" t="str">
        <f>"204172"</f>
        <v>204172</v>
      </c>
      <c r="C33" t="s">
        <v>1</v>
      </c>
      <c r="D33" t="s">
        <v>24</v>
      </c>
      <c r="F33" t="s">
        <v>4</v>
      </c>
      <c r="G33" s="1">
        <v>31500</v>
      </c>
    </row>
    <row r="34" spans="1:7" ht="14.25">
      <c r="A34">
        <v>2020</v>
      </c>
      <c r="B34" t="str">
        <f>"2111"</f>
        <v>2111</v>
      </c>
      <c r="C34" t="s">
        <v>1</v>
      </c>
      <c r="D34" t="s">
        <v>24</v>
      </c>
      <c r="F34" t="s">
        <v>4</v>
      </c>
      <c r="G34" s="1">
        <v>747.14</v>
      </c>
    </row>
    <row r="35" spans="1:7" ht="14.25">
      <c r="A35">
        <v>2020</v>
      </c>
      <c r="B35" t="str">
        <f>"2112"</f>
        <v>2112</v>
      </c>
      <c r="C35" t="s">
        <v>1</v>
      </c>
      <c r="D35" t="s">
        <v>24</v>
      </c>
      <c r="F35" t="s">
        <v>3</v>
      </c>
      <c r="G35" s="1">
        <v>308.16</v>
      </c>
    </row>
    <row r="36" spans="1:7" ht="14.25">
      <c r="A36">
        <v>2020</v>
      </c>
      <c r="B36" t="str">
        <f>"2128"</f>
        <v>2128</v>
      </c>
      <c r="C36" t="s">
        <v>1</v>
      </c>
      <c r="D36" t="s">
        <v>24</v>
      </c>
      <c r="F36" t="s">
        <v>9</v>
      </c>
      <c r="G36" s="1">
        <v>10700.7</v>
      </c>
    </row>
    <row r="37" spans="1:7" ht="14.25">
      <c r="A37">
        <v>2020</v>
      </c>
      <c r="B37" t="str">
        <f>"2128"</f>
        <v>2128</v>
      </c>
      <c r="C37" t="s">
        <v>1</v>
      </c>
      <c r="D37" t="s">
        <v>24</v>
      </c>
      <c r="F37" t="s">
        <v>3</v>
      </c>
      <c r="G37" s="1">
        <v>24776.36</v>
      </c>
    </row>
    <row r="38" spans="1:7" ht="14.25">
      <c r="A38">
        <v>2020</v>
      </c>
      <c r="B38" t="str">
        <f>"21311"</f>
        <v>21311</v>
      </c>
      <c r="C38" t="s">
        <v>1</v>
      </c>
      <c r="D38" t="s">
        <v>24</v>
      </c>
      <c r="F38" t="s">
        <v>7</v>
      </c>
      <c r="G38" s="1">
        <v>1934.84</v>
      </c>
    </row>
    <row r="39" spans="1:7" ht="14.25">
      <c r="A39">
        <v>2020</v>
      </c>
      <c r="B39" t="str">
        <f>"21316"</f>
        <v>21316</v>
      </c>
      <c r="C39" t="s">
        <v>1</v>
      </c>
      <c r="D39" t="s">
        <v>24</v>
      </c>
      <c r="F39" t="s">
        <v>9</v>
      </c>
      <c r="G39" s="1">
        <v>28075.5</v>
      </c>
    </row>
    <row r="40" spans="1:7" ht="14.25">
      <c r="A40">
        <v>2020</v>
      </c>
      <c r="B40" t="str">
        <f>"21318"</f>
        <v>21318</v>
      </c>
      <c r="C40" t="s">
        <v>1</v>
      </c>
      <c r="D40" t="s">
        <v>24</v>
      </c>
      <c r="F40" t="s">
        <v>7</v>
      </c>
      <c r="G40" s="1">
        <v>1249.2</v>
      </c>
    </row>
    <row r="41" spans="1:7" ht="14.25">
      <c r="A41">
        <v>2020</v>
      </c>
      <c r="B41" t="str">
        <f>"2135"</f>
        <v>2135</v>
      </c>
      <c r="C41" t="s">
        <v>1</v>
      </c>
      <c r="D41" t="s">
        <v>24</v>
      </c>
      <c r="F41" t="s">
        <v>12</v>
      </c>
      <c r="G41" s="1">
        <v>3162</v>
      </c>
    </row>
    <row r="42" spans="1:7" ht="14.25">
      <c r="A42">
        <v>2020</v>
      </c>
      <c r="B42" t="str">
        <f>"2135"</f>
        <v>2135</v>
      </c>
      <c r="C42" t="s">
        <v>1</v>
      </c>
      <c r="D42" t="s">
        <v>24</v>
      </c>
      <c r="F42" t="s">
        <v>7</v>
      </c>
      <c r="G42" s="1">
        <v>6786.3</v>
      </c>
    </row>
    <row r="43" spans="1:7" ht="14.25">
      <c r="A43">
        <v>2020</v>
      </c>
      <c r="B43" t="str">
        <f>"2138"</f>
        <v>2138</v>
      </c>
      <c r="C43" t="s">
        <v>1</v>
      </c>
      <c r="D43" t="s">
        <v>24</v>
      </c>
      <c r="F43" t="s">
        <v>7</v>
      </c>
      <c r="G43" s="1">
        <v>1430</v>
      </c>
    </row>
    <row r="44" spans="1:7" ht="14.25">
      <c r="A44">
        <v>2020</v>
      </c>
      <c r="B44" t="str">
        <f>"2151"</f>
        <v>2151</v>
      </c>
      <c r="C44" t="s">
        <v>1</v>
      </c>
      <c r="D44" t="s">
        <v>24</v>
      </c>
      <c r="F44" t="s">
        <v>3</v>
      </c>
      <c r="G44" s="1">
        <v>291391.18</v>
      </c>
    </row>
    <row r="45" spans="1:7" ht="14.25">
      <c r="A45">
        <v>2020</v>
      </c>
      <c r="B45" t="str">
        <f>"2152"</f>
        <v>2152</v>
      </c>
      <c r="C45" t="s">
        <v>1</v>
      </c>
      <c r="D45" t="s">
        <v>24</v>
      </c>
      <c r="F45" t="s">
        <v>3</v>
      </c>
      <c r="G45" s="1">
        <v>106215.74</v>
      </c>
    </row>
    <row r="46" spans="1:7" ht="14.25">
      <c r="A46">
        <v>2020</v>
      </c>
      <c r="B46" t="str">
        <f>"21534"</f>
        <v>21534</v>
      </c>
      <c r="C46" t="s">
        <v>1</v>
      </c>
      <c r="D46" t="s">
        <v>24</v>
      </c>
      <c r="F46" t="s">
        <v>3</v>
      </c>
      <c r="G46" s="1">
        <v>30185.22</v>
      </c>
    </row>
    <row r="47" spans="1:7" ht="14.25">
      <c r="A47">
        <v>2020</v>
      </c>
      <c r="B47" t="str">
        <f>"21538"</f>
        <v>21538</v>
      </c>
      <c r="C47" t="s">
        <v>1</v>
      </c>
      <c r="D47" t="s">
        <v>24</v>
      </c>
      <c r="F47" t="s">
        <v>3</v>
      </c>
      <c r="G47" s="1">
        <v>46177.08</v>
      </c>
    </row>
    <row r="48" spans="1:7" ht="14.25">
      <c r="A48">
        <v>2020</v>
      </c>
      <c r="B48" t="str">
        <f>"2158"</f>
        <v>2158</v>
      </c>
      <c r="C48" t="s">
        <v>1</v>
      </c>
      <c r="D48" t="s">
        <v>24</v>
      </c>
      <c r="F48" t="s">
        <v>11</v>
      </c>
      <c r="G48" s="1">
        <v>1055.88</v>
      </c>
    </row>
    <row r="49" spans="1:7" ht="14.25">
      <c r="A49">
        <v>2020</v>
      </c>
      <c r="B49" t="str">
        <f>"2158"</f>
        <v>2158</v>
      </c>
      <c r="C49" t="s">
        <v>1</v>
      </c>
      <c r="D49" t="s">
        <v>24</v>
      </c>
      <c r="F49" t="s">
        <v>13</v>
      </c>
      <c r="G49" s="1">
        <v>248.9</v>
      </c>
    </row>
    <row r="50" spans="1:7" ht="14.25">
      <c r="A50">
        <v>2020</v>
      </c>
      <c r="B50" t="str">
        <f>"2158"</f>
        <v>2158</v>
      </c>
      <c r="C50" t="s">
        <v>1</v>
      </c>
      <c r="D50" t="s">
        <v>24</v>
      </c>
      <c r="F50" t="s">
        <v>7</v>
      </c>
      <c r="G50" s="1">
        <v>639</v>
      </c>
    </row>
    <row r="51" spans="1:7" ht="14.25">
      <c r="A51">
        <v>2020</v>
      </c>
      <c r="B51" t="str">
        <f>"2158"</f>
        <v>2158</v>
      </c>
      <c r="C51" t="s">
        <v>1</v>
      </c>
      <c r="D51" t="s">
        <v>24</v>
      </c>
      <c r="F51" t="s">
        <v>3</v>
      </c>
      <c r="G51" s="1">
        <v>16530.66</v>
      </c>
    </row>
    <row r="52" spans="1:7" ht="14.25">
      <c r="A52">
        <v>2020</v>
      </c>
      <c r="B52" t="str">
        <f>"2158"</f>
        <v>2158</v>
      </c>
      <c r="C52" t="s">
        <v>1</v>
      </c>
      <c r="D52" t="s">
        <v>24</v>
      </c>
      <c r="F52" t="s">
        <v>10</v>
      </c>
      <c r="G52" s="1">
        <v>7297.2</v>
      </c>
    </row>
    <row r="53" spans="1:7" ht="14.25">
      <c r="A53">
        <v>2020</v>
      </c>
      <c r="B53" t="str">
        <f>"2182"</f>
        <v>2182</v>
      </c>
      <c r="C53" t="s">
        <v>1</v>
      </c>
      <c r="D53" t="s">
        <v>24</v>
      </c>
      <c r="F53" t="s">
        <v>6</v>
      </c>
      <c r="G53" s="1">
        <v>16942</v>
      </c>
    </row>
    <row r="54" spans="1:7" ht="14.25">
      <c r="A54">
        <v>2020</v>
      </c>
      <c r="B54" t="str">
        <f>"2182"</f>
        <v>2182</v>
      </c>
      <c r="C54" t="s">
        <v>1</v>
      </c>
      <c r="D54" t="s">
        <v>24</v>
      </c>
      <c r="F54" t="s">
        <v>14</v>
      </c>
      <c r="G54" s="1">
        <v>24018.4</v>
      </c>
    </row>
    <row r="55" spans="1:7" ht="14.25">
      <c r="A55">
        <v>2020</v>
      </c>
      <c r="B55" t="str">
        <f>"2183"</f>
        <v>2183</v>
      </c>
      <c r="C55" t="s">
        <v>1</v>
      </c>
      <c r="D55" t="s">
        <v>24</v>
      </c>
      <c r="F55" t="s">
        <v>6</v>
      </c>
      <c r="G55" s="1">
        <v>9113.81</v>
      </c>
    </row>
    <row r="56" spans="1:7" ht="14.25">
      <c r="A56">
        <v>2020</v>
      </c>
      <c r="B56" t="str">
        <f>"2183"</f>
        <v>2183</v>
      </c>
      <c r="C56" t="s">
        <v>1</v>
      </c>
      <c r="D56" t="s">
        <v>24</v>
      </c>
      <c r="F56" t="s">
        <v>5</v>
      </c>
      <c r="G56" s="1">
        <v>4500</v>
      </c>
    </row>
    <row r="57" spans="1:7" ht="14.25">
      <c r="A57">
        <v>2020</v>
      </c>
      <c r="B57" t="str">
        <f>"2183"</f>
        <v>2183</v>
      </c>
      <c r="C57" t="s">
        <v>1</v>
      </c>
      <c r="D57" t="s">
        <v>24</v>
      </c>
      <c r="F57" t="s">
        <v>13</v>
      </c>
      <c r="G57" s="1">
        <v>739.91</v>
      </c>
    </row>
    <row r="58" spans="1:7" ht="14.25">
      <c r="A58">
        <v>2020</v>
      </c>
      <c r="B58" t="str">
        <f>"2183"</f>
        <v>2183</v>
      </c>
      <c r="C58" t="s">
        <v>1</v>
      </c>
      <c r="D58" t="s">
        <v>24</v>
      </c>
      <c r="F58" t="s">
        <v>12</v>
      </c>
      <c r="G58" s="1">
        <v>31723.4</v>
      </c>
    </row>
    <row r="59" spans="1:7" ht="14.25">
      <c r="A59">
        <v>2020</v>
      </c>
      <c r="B59" t="str">
        <f aca="true" t="shared" si="1" ref="B59:B64">"2184"</f>
        <v>2184</v>
      </c>
      <c r="C59" t="s">
        <v>1</v>
      </c>
      <c r="D59" t="s">
        <v>24</v>
      </c>
      <c r="F59" t="s">
        <v>6</v>
      </c>
      <c r="G59" s="1">
        <v>239.9</v>
      </c>
    </row>
    <row r="60" spans="1:7" ht="14.25">
      <c r="A60">
        <v>2020</v>
      </c>
      <c r="B60" t="str">
        <f t="shared" si="1"/>
        <v>2184</v>
      </c>
      <c r="C60" t="s">
        <v>1</v>
      </c>
      <c r="D60" t="s">
        <v>24</v>
      </c>
      <c r="F60" t="s">
        <v>5</v>
      </c>
      <c r="G60" s="1">
        <v>950.46</v>
      </c>
    </row>
    <row r="61" spans="1:7" ht="14.25">
      <c r="A61">
        <v>2020</v>
      </c>
      <c r="B61" t="str">
        <f t="shared" si="1"/>
        <v>2184</v>
      </c>
      <c r="C61" t="s">
        <v>1</v>
      </c>
      <c r="D61" t="s">
        <v>24</v>
      </c>
      <c r="F61" t="s">
        <v>16</v>
      </c>
      <c r="G61" s="1">
        <v>336.2</v>
      </c>
    </row>
    <row r="62" spans="1:7" ht="14.25">
      <c r="A62">
        <v>2020</v>
      </c>
      <c r="B62" t="str">
        <f t="shared" si="1"/>
        <v>2184</v>
      </c>
      <c r="C62" t="s">
        <v>1</v>
      </c>
      <c r="D62" t="s">
        <v>24</v>
      </c>
      <c r="F62" t="s">
        <v>7</v>
      </c>
      <c r="G62" s="1">
        <v>459.97</v>
      </c>
    </row>
    <row r="63" spans="1:7" ht="14.25">
      <c r="A63">
        <v>2020</v>
      </c>
      <c r="B63" t="str">
        <f t="shared" si="1"/>
        <v>2184</v>
      </c>
      <c r="C63" t="s">
        <v>1</v>
      </c>
      <c r="D63" t="s">
        <v>24</v>
      </c>
      <c r="F63" t="s">
        <v>10</v>
      </c>
      <c r="G63" s="1">
        <v>369.67</v>
      </c>
    </row>
    <row r="64" spans="1:7" ht="14.25">
      <c r="A64">
        <v>2020</v>
      </c>
      <c r="B64" t="str">
        <f t="shared" si="1"/>
        <v>2184</v>
      </c>
      <c r="C64" t="s">
        <v>1</v>
      </c>
      <c r="D64" t="s">
        <v>24</v>
      </c>
      <c r="F64" t="s">
        <v>15</v>
      </c>
      <c r="G64" s="1">
        <v>1664.44</v>
      </c>
    </row>
    <row r="65" spans="1:7" ht="14.25">
      <c r="A65">
        <v>2020</v>
      </c>
      <c r="B65" t="str">
        <f aca="true" t="shared" si="2" ref="B65:B74">"2188"</f>
        <v>2188</v>
      </c>
      <c r="C65" t="s">
        <v>1</v>
      </c>
      <c r="D65" t="s">
        <v>24</v>
      </c>
      <c r="F65" t="s">
        <v>6</v>
      </c>
      <c r="G65" s="1">
        <v>33720</v>
      </c>
    </row>
    <row r="66" spans="1:7" ht="14.25">
      <c r="A66">
        <v>2020</v>
      </c>
      <c r="B66" t="str">
        <f t="shared" si="2"/>
        <v>2188</v>
      </c>
      <c r="C66" t="s">
        <v>1</v>
      </c>
      <c r="D66" t="s">
        <v>24</v>
      </c>
      <c r="F66" t="s">
        <v>11</v>
      </c>
      <c r="G66" s="1">
        <v>4932</v>
      </c>
    </row>
    <row r="67" spans="1:7" ht="14.25">
      <c r="A67">
        <v>2020</v>
      </c>
      <c r="B67" t="str">
        <f t="shared" si="2"/>
        <v>2188</v>
      </c>
      <c r="C67" t="s">
        <v>1</v>
      </c>
      <c r="D67" t="s">
        <v>24</v>
      </c>
      <c r="F67" t="s">
        <v>5</v>
      </c>
      <c r="G67" s="1">
        <v>24830.97</v>
      </c>
    </row>
    <row r="68" spans="1:7" ht="14.25">
      <c r="A68">
        <v>2020</v>
      </c>
      <c r="B68" t="str">
        <f t="shared" si="2"/>
        <v>2188</v>
      </c>
      <c r="C68" t="s">
        <v>1</v>
      </c>
      <c r="D68" t="s">
        <v>24</v>
      </c>
      <c r="F68" t="s">
        <v>13</v>
      </c>
      <c r="G68" s="1">
        <v>999.07</v>
      </c>
    </row>
    <row r="69" spans="1:7" ht="14.25">
      <c r="A69">
        <v>2020</v>
      </c>
      <c r="B69" t="str">
        <f t="shared" si="2"/>
        <v>2188</v>
      </c>
      <c r="C69" t="s">
        <v>1</v>
      </c>
      <c r="D69" t="s">
        <v>24</v>
      </c>
      <c r="F69" t="s">
        <v>16</v>
      </c>
      <c r="G69" s="1">
        <v>615.52</v>
      </c>
    </row>
    <row r="70" spans="1:7" ht="14.25">
      <c r="A70">
        <v>2020</v>
      </c>
      <c r="B70" t="str">
        <f t="shared" si="2"/>
        <v>2188</v>
      </c>
      <c r="C70" t="s">
        <v>1</v>
      </c>
      <c r="D70" t="s">
        <v>24</v>
      </c>
      <c r="F70" t="s">
        <v>7</v>
      </c>
      <c r="G70" s="1">
        <v>56.4</v>
      </c>
    </row>
    <row r="71" spans="1:7" ht="14.25">
      <c r="A71">
        <v>2020</v>
      </c>
      <c r="B71" t="str">
        <f t="shared" si="2"/>
        <v>2188</v>
      </c>
      <c r="C71" t="s">
        <v>1</v>
      </c>
      <c r="D71" t="s">
        <v>24</v>
      </c>
      <c r="F71" t="s">
        <v>14</v>
      </c>
      <c r="G71" s="1">
        <v>2448</v>
      </c>
    </row>
    <row r="72" spans="1:7" ht="14.25">
      <c r="A72">
        <v>2020</v>
      </c>
      <c r="B72" t="str">
        <f t="shared" si="2"/>
        <v>2188</v>
      </c>
      <c r="C72" t="s">
        <v>1</v>
      </c>
      <c r="D72" t="s">
        <v>24</v>
      </c>
      <c r="F72" t="s">
        <v>10</v>
      </c>
      <c r="G72" s="1">
        <v>6647.46</v>
      </c>
    </row>
    <row r="73" spans="1:7" ht="14.25">
      <c r="A73">
        <v>2020</v>
      </c>
      <c r="B73" t="str">
        <f t="shared" si="2"/>
        <v>2188</v>
      </c>
      <c r="C73" t="s">
        <v>1</v>
      </c>
      <c r="D73" t="s">
        <v>24</v>
      </c>
      <c r="F73" t="s">
        <v>17</v>
      </c>
      <c r="G73" s="1">
        <v>654</v>
      </c>
    </row>
    <row r="74" spans="1:7" ht="14.25">
      <c r="A74">
        <v>2020</v>
      </c>
      <c r="B74" t="str">
        <f t="shared" si="2"/>
        <v>2188</v>
      </c>
      <c r="C74" t="s">
        <v>1</v>
      </c>
      <c r="D74" t="s">
        <v>24</v>
      </c>
      <c r="F74" t="s">
        <v>15</v>
      </c>
      <c r="G74" s="1">
        <v>14595.34</v>
      </c>
    </row>
    <row r="75" spans="1:7" ht="14.25">
      <c r="A75">
        <v>2020</v>
      </c>
      <c r="B75" t="str">
        <f>"2313"</f>
        <v>2313</v>
      </c>
      <c r="C75" t="s">
        <v>1</v>
      </c>
      <c r="D75" t="s">
        <v>24</v>
      </c>
      <c r="F75" t="s">
        <v>7</v>
      </c>
      <c r="G75" s="1">
        <v>497471.98</v>
      </c>
    </row>
    <row r="76" spans="1:7" ht="14.25">
      <c r="A76">
        <v>2020</v>
      </c>
      <c r="B76" t="str">
        <f>"2315"</f>
        <v>2315</v>
      </c>
      <c r="C76" t="s">
        <v>1</v>
      </c>
      <c r="D76" t="s">
        <v>24</v>
      </c>
      <c r="F76" t="s">
        <v>3</v>
      </c>
      <c r="G76" s="1">
        <v>501643.51</v>
      </c>
    </row>
    <row r="77" spans="1:7" ht="14.25">
      <c r="A77">
        <v>2020</v>
      </c>
      <c r="B77" t="str">
        <f>"458125"</f>
        <v>458125</v>
      </c>
      <c r="C77" t="s">
        <v>1</v>
      </c>
      <c r="D77" t="s">
        <v>24</v>
      </c>
      <c r="F77" t="s">
        <v>3</v>
      </c>
      <c r="G77" s="1">
        <v>18873.15</v>
      </c>
    </row>
    <row r="78" spans="1:7" ht="14.25">
      <c r="A78">
        <v>2020</v>
      </c>
      <c r="B78" t="str">
        <f>"458127"</f>
        <v>458127</v>
      </c>
      <c r="C78" t="s">
        <v>1</v>
      </c>
      <c r="D78" t="s">
        <v>24</v>
      </c>
      <c r="F78" t="s">
        <v>3</v>
      </c>
      <c r="G78" s="1">
        <v>49187.5</v>
      </c>
    </row>
    <row r="79" spans="1:8" ht="14.25">
      <c r="A79">
        <v>2020</v>
      </c>
      <c r="B79" t="str">
        <f>"458128"</f>
        <v>458128</v>
      </c>
      <c r="C79" t="s">
        <v>1</v>
      </c>
      <c r="D79" t="s">
        <v>24</v>
      </c>
      <c r="F79" t="s">
        <v>3</v>
      </c>
      <c r="G79" s="1">
        <v>11520</v>
      </c>
      <c r="H79" s="1"/>
    </row>
    <row r="80" spans="1:7" ht="14.25">
      <c r="A80">
        <v>2020</v>
      </c>
      <c r="B80" t="str">
        <f>"192"</f>
        <v>192</v>
      </c>
      <c r="C80" t="s">
        <v>2</v>
      </c>
      <c r="D80" t="s">
        <v>23</v>
      </c>
      <c r="F80" t="s">
        <v>0</v>
      </c>
      <c r="G80" s="1">
        <v>2456</v>
      </c>
    </row>
    <row r="81" spans="1:7" ht="14.25">
      <c r="A81">
        <v>2020</v>
      </c>
      <c r="B81" t="str">
        <f>"2182"</f>
        <v>2182</v>
      </c>
      <c r="C81" t="s">
        <v>2</v>
      </c>
      <c r="D81" t="s">
        <v>23</v>
      </c>
      <c r="F81" t="s">
        <v>0</v>
      </c>
      <c r="G81" s="1">
        <v>1544</v>
      </c>
    </row>
    <row r="82" spans="1:7" ht="14.25">
      <c r="A82">
        <v>2020</v>
      </c>
      <c r="B82" t="str">
        <f>"28031"</f>
        <v>28031</v>
      </c>
      <c r="C82" t="s">
        <v>2</v>
      </c>
      <c r="D82" t="s">
        <v>23</v>
      </c>
      <c r="F82" t="s">
        <v>0</v>
      </c>
      <c r="G82" s="1">
        <v>148.2</v>
      </c>
    </row>
    <row r="83" spans="1:7" ht="14.25">
      <c r="A83">
        <v>2020</v>
      </c>
      <c r="B83" t="str">
        <f>"28033"</f>
        <v>28033</v>
      </c>
      <c r="C83" t="s">
        <v>2</v>
      </c>
      <c r="D83" t="s">
        <v>23</v>
      </c>
      <c r="F83" t="s">
        <v>0</v>
      </c>
      <c r="G83" s="1">
        <v>324</v>
      </c>
    </row>
    <row r="84" spans="1:7" ht="14.25">
      <c r="A84">
        <v>2020</v>
      </c>
      <c r="B84" t="str">
        <f>"28041511"</f>
        <v>28041511</v>
      </c>
      <c r="C84" t="s">
        <v>2</v>
      </c>
      <c r="D84" t="s">
        <v>23</v>
      </c>
      <c r="F84" t="s">
        <v>0</v>
      </c>
      <c r="G84" s="1">
        <v>25939.94</v>
      </c>
    </row>
    <row r="85" spans="1:7" ht="14.25">
      <c r="A85">
        <v>2020</v>
      </c>
      <c r="B85" t="str">
        <f>"28041512"</f>
        <v>28041512</v>
      </c>
      <c r="C85" t="s">
        <v>2</v>
      </c>
      <c r="D85" t="s">
        <v>23</v>
      </c>
      <c r="F85" t="s">
        <v>0</v>
      </c>
      <c r="G85" s="1">
        <v>5729.99</v>
      </c>
    </row>
    <row r="86" spans="1:7" ht="14.25">
      <c r="A86">
        <v>2020</v>
      </c>
      <c r="B86" t="str">
        <f>"28041582"</f>
        <v>28041582</v>
      </c>
      <c r="C86" t="s">
        <v>2</v>
      </c>
      <c r="D86" t="s">
        <v>23</v>
      </c>
      <c r="F86" t="s">
        <v>0</v>
      </c>
      <c r="G86" s="1">
        <v>27137.62</v>
      </c>
    </row>
    <row r="87" spans="1:7" ht="14.25">
      <c r="A87">
        <v>2020</v>
      </c>
      <c r="B87" t="str">
        <f>"2804182"</f>
        <v>2804182</v>
      </c>
      <c r="C87" t="s">
        <v>2</v>
      </c>
      <c r="D87" t="s">
        <v>23</v>
      </c>
      <c r="F87" t="s">
        <v>0</v>
      </c>
      <c r="G87" s="1">
        <v>13822.07</v>
      </c>
    </row>
    <row r="88" spans="1:7" ht="14.25">
      <c r="A88">
        <v>2020</v>
      </c>
      <c r="B88" t="str">
        <f>"280422"</f>
        <v>280422</v>
      </c>
      <c r="C88" t="s">
        <v>2</v>
      </c>
      <c r="D88" t="s">
        <v>23</v>
      </c>
      <c r="F88" t="s">
        <v>0</v>
      </c>
      <c r="G88" s="1">
        <v>21317.96</v>
      </c>
    </row>
    <row r="89" spans="1:7" ht="14.25">
      <c r="A89">
        <v>2020</v>
      </c>
      <c r="B89" t="str">
        <f>"28051"</f>
        <v>28051</v>
      </c>
      <c r="C89" t="s">
        <v>2</v>
      </c>
      <c r="D89" t="s">
        <v>23</v>
      </c>
      <c r="F89" t="s">
        <v>0</v>
      </c>
      <c r="G89" s="1">
        <v>31902.34</v>
      </c>
    </row>
    <row r="90" spans="1:7" ht="14.25">
      <c r="A90">
        <v>2020</v>
      </c>
      <c r="B90" t="str">
        <f>"28121"</f>
        <v>28121</v>
      </c>
      <c r="C90" t="s">
        <v>2</v>
      </c>
      <c r="D90" t="s">
        <v>23</v>
      </c>
      <c r="F90" t="s">
        <v>0</v>
      </c>
      <c r="G90" s="1">
        <v>6877.77</v>
      </c>
    </row>
    <row r="91" spans="1:7" ht="14.25">
      <c r="A91">
        <v>2020</v>
      </c>
      <c r="B91" t="str">
        <f>"28128"</f>
        <v>28128</v>
      </c>
      <c r="C91" t="s">
        <v>2</v>
      </c>
      <c r="D91" t="s">
        <v>23</v>
      </c>
      <c r="F91" t="s">
        <v>0</v>
      </c>
      <c r="G91" s="1">
        <v>941.67</v>
      </c>
    </row>
    <row r="92" spans="1:7" ht="14.25">
      <c r="A92">
        <v>2020</v>
      </c>
      <c r="B92" t="str">
        <f>"281316"</f>
        <v>281316</v>
      </c>
      <c r="C92" t="s">
        <v>2</v>
      </c>
      <c r="D92" t="s">
        <v>23</v>
      </c>
      <c r="F92" t="s">
        <v>0</v>
      </c>
      <c r="G92" s="1">
        <v>3760.36</v>
      </c>
    </row>
    <row r="93" spans="1:7" ht="14.25">
      <c r="A93">
        <v>2020</v>
      </c>
      <c r="B93" t="str">
        <f>"28135"</f>
        <v>28135</v>
      </c>
      <c r="C93" t="s">
        <v>2</v>
      </c>
      <c r="D93" t="s">
        <v>23</v>
      </c>
      <c r="F93" t="s">
        <v>0</v>
      </c>
      <c r="G93" s="1">
        <v>45695.98</v>
      </c>
    </row>
    <row r="94" spans="1:7" ht="14.25">
      <c r="A94">
        <v>2020</v>
      </c>
      <c r="B94" t="str">
        <f>"28151"</f>
        <v>28151</v>
      </c>
      <c r="C94" t="s">
        <v>2</v>
      </c>
      <c r="D94" t="s">
        <v>23</v>
      </c>
      <c r="F94" t="s">
        <v>0</v>
      </c>
      <c r="G94" s="1">
        <v>45870.81</v>
      </c>
    </row>
    <row r="95" spans="1:7" ht="14.25">
      <c r="A95">
        <v>2020</v>
      </c>
      <c r="B95" t="str">
        <f>"28152"</f>
        <v>28152</v>
      </c>
      <c r="C95" t="s">
        <v>2</v>
      </c>
      <c r="D95" t="s">
        <v>23</v>
      </c>
      <c r="F95" t="s">
        <v>0</v>
      </c>
      <c r="G95" s="1">
        <v>23698.3</v>
      </c>
    </row>
    <row r="96" spans="1:7" ht="14.25">
      <c r="A96">
        <v>2020</v>
      </c>
      <c r="B96" t="str">
        <f>"281531"</f>
        <v>281531</v>
      </c>
      <c r="C96" t="s">
        <v>2</v>
      </c>
      <c r="D96" t="s">
        <v>23</v>
      </c>
      <c r="F96" t="s">
        <v>0</v>
      </c>
      <c r="G96" s="1">
        <v>141.97</v>
      </c>
    </row>
    <row r="97" spans="1:7" ht="14.25">
      <c r="A97">
        <v>2020</v>
      </c>
      <c r="B97" t="str">
        <f>"281532"</f>
        <v>281532</v>
      </c>
      <c r="C97" t="s">
        <v>2</v>
      </c>
      <c r="D97" t="s">
        <v>23</v>
      </c>
      <c r="F97" t="s">
        <v>0</v>
      </c>
      <c r="G97" s="1">
        <v>1105.68</v>
      </c>
    </row>
    <row r="98" spans="1:7" ht="14.25">
      <c r="A98">
        <v>2020</v>
      </c>
      <c r="B98" t="str">
        <f>"281533"</f>
        <v>281533</v>
      </c>
      <c r="C98" t="s">
        <v>2</v>
      </c>
      <c r="D98" t="s">
        <v>23</v>
      </c>
      <c r="F98" t="s">
        <v>0</v>
      </c>
      <c r="G98" s="1">
        <v>331.04</v>
      </c>
    </row>
    <row r="99" spans="1:7" ht="14.25">
      <c r="A99">
        <v>2020</v>
      </c>
      <c r="B99" t="str">
        <f>"281538"</f>
        <v>281538</v>
      </c>
      <c r="C99" t="s">
        <v>2</v>
      </c>
      <c r="D99" t="s">
        <v>23</v>
      </c>
      <c r="F99" t="s">
        <v>0</v>
      </c>
      <c r="G99" s="1">
        <v>23096.82</v>
      </c>
    </row>
    <row r="100" spans="1:7" ht="14.25">
      <c r="A100">
        <v>2020</v>
      </c>
      <c r="B100" t="str">
        <f>"281568"</f>
        <v>281568</v>
      </c>
      <c r="C100" t="s">
        <v>2</v>
      </c>
      <c r="D100" t="s">
        <v>23</v>
      </c>
      <c r="F100" t="s">
        <v>0</v>
      </c>
      <c r="G100" s="1">
        <v>535.24</v>
      </c>
    </row>
    <row r="101" spans="1:7" ht="14.25">
      <c r="A101">
        <v>2020</v>
      </c>
      <c r="B101" t="str">
        <f>"281578"</f>
        <v>281578</v>
      </c>
      <c r="C101" t="s">
        <v>2</v>
      </c>
      <c r="D101" t="s">
        <v>23</v>
      </c>
      <c r="F101" t="s">
        <v>0</v>
      </c>
      <c r="G101" s="1">
        <v>249.9</v>
      </c>
    </row>
    <row r="102" spans="1:7" ht="14.25">
      <c r="A102">
        <v>2020</v>
      </c>
      <c r="B102" t="str">
        <f>"28158"</f>
        <v>28158</v>
      </c>
      <c r="C102" t="s">
        <v>2</v>
      </c>
      <c r="D102" t="s">
        <v>23</v>
      </c>
      <c r="F102" t="s">
        <v>0</v>
      </c>
      <c r="G102" s="1">
        <v>48236.05</v>
      </c>
    </row>
    <row r="103" spans="1:7" ht="14.25">
      <c r="A103">
        <v>2020</v>
      </c>
      <c r="B103" t="str">
        <f>"28182"</f>
        <v>28182</v>
      </c>
      <c r="C103" t="s">
        <v>2</v>
      </c>
      <c r="D103" t="s">
        <v>23</v>
      </c>
      <c r="F103" t="s">
        <v>0</v>
      </c>
      <c r="G103" s="1">
        <v>31279.84</v>
      </c>
    </row>
    <row r="104" spans="1:7" ht="14.25">
      <c r="A104">
        <v>2020</v>
      </c>
      <c r="B104" t="str">
        <f>"28183"</f>
        <v>28183</v>
      </c>
      <c r="C104" t="s">
        <v>2</v>
      </c>
      <c r="D104" t="s">
        <v>23</v>
      </c>
      <c r="F104" t="s">
        <v>0</v>
      </c>
      <c r="G104" s="1">
        <v>62173.29</v>
      </c>
    </row>
    <row r="105" spans="1:7" ht="14.25">
      <c r="A105">
        <v>2020</v>
      </c>
      <c r="B105" t="str">
        <f>"28184"</f>
        <v>28184</v>
      </c>
      <c r="C105" t="s">
        <v>2</v>
      </c>
      <c r="D105" t="s">
        <v>23</v>
      </c>
      <c r="F105" t="s">
        <v>0</v>
      </c>
      <c r="G105" s="1">
        <v>21356.48</v>
      </c>
    </row>
    <row r="106" spans="1:7" ht="14.25">
      <c r="A106">
        <v>2020</v>
      </c>
      <c r="B106" t="str">
        <f>"28188"</f>
        <v>28188</v>
      </c>
      <c r="C106" t="s">
        <v>2</v>
      </c>
      <c r="D106" t="s">
        <v>23</v>
      </c>
      <c r="F106" t="s">
        <v>0</v>
      </c>
      <c r="G106" s="1">
        <v>41694.3</v>
      </c>
    </row>
    <row r="107" spans="1:7" ht="14.25">
      <c r="A107">
        <v>2020</v>
      </c>
      <c r="B107" t="str">
        <f>"2031"</f>
        <v>2031</v>
      </c>
      <c r="C107" t="s">
        <v>2</v>
      </c>
      <c r="D107" t="s">
        <v>23</v>
      </c>
      <c r="F107" t="s">
        <v>0</v>
      </c>
      <c r="G107" s="1">
        <v>198278.54</v>
      </c>
    </row>
    <row r="108" spans="1:7" ht="14.25">
      <c r="A108">
        <v>2020</v>
      </c>
      <c r="B108" t="str">
        <f>"2033"</f>
        <v>2033</v>
      </c>
      <c r="C108" t="s">
        <v>2</v>
      </c>
      <c r="D108" t="s">
        <v>23</v>
      </c>
      <c r="F108" t="s">
        <v>0</v>
      </c>
      <c r="G108" s="1">
        <v>2808</v>
      </c>
    </row>
    <row r="109" spans="1:7" ht="14.25">
      <c r="A109">
        <v>2020</v>
      </c>
      <c r="B109" t="str">
        <f>"10222"</f>
        <v>10222</v>
      </c>
      <c r="C109" t="s">
        <v>2</v>
      </c>
      <c r="D109" t="s">
        <v>24</v>
      </c>
      <c r="F109" t="s">
        <v>0</v>
      </c>
      <c r="G109" s="1">
        <v>201029.04</v>
      </c>
    </row>
    <row r="110" spans="1:7" ht="14.25">
      <c r="A110">
        <v>2020</v>
      </c>
      <c r="B110" t="str">
        <f>"10226"</f>
        <v>10226</v>
      </c>
      <c r="C110" t="s">
        <v>2</v>
      </c>
      <c r="D110" t="s">
        <v>24</v>
      </c>
      <c r="F110" t="s">
        <v>4</v>
      </c>
      <c r="G110" s="1">
        <v>107850.64</v>
      </c>
    </row>
    <row r="111" spans="1:7" ht="14.25">
      <c r="A111">
        <v>2020</v>
      </c>
      <c r="B111" t="str">
        <f>"1068"</f>
        <v>1068</v>
      </c>
      <c r="C111" t="s">
        <v>2</v>
      </c>
      <c r="D111" t="s">
        <v>24</v>
      </c>
      <c r="F111" t="s">
        <v>0</v>
      </c>
      <c r="G111" s="1">
        <v>1889425.4</v>
      </c>
    </row>
    <row r="112" spans="1:7" ht="14.25">
      <c r="A112">
        <v>2020</v>
      </c>
      <c r="B112" t="str">
        <f>"1318"</f>
        <v>1318</v>
      </c>
      <c r="C112" t="s">
        <v>2</v>
      </c>
      <c r="D112" t="s">
        <v>24</v>
      </c>
      <c r="F112" t="s">
        <v>5</v>
      </c>
      <c r="G112" s="1">
        <v>2147</v>
      </c>
    </row>
    <row r="113" spans="1:7" ht="14.25">
      <c r="A113">
        <v>2020</v>
      </c>
      <c r="B113" t="str">
        <f>"1321"</f>
        <v>1321</v>
      </c>
      <c r="C113" t="s">
        <v>2</v>
      </c>
      <c r="D113" t="s">
        <v>24</v>
      </c>
      <c r="F113" t="s">
        <v>6</v>
      </c>
      <c r="G113" s="1">
        <v>16600</v>
      </c>
    </row>
    <row r="114" spans="1:7" ht="14.25">
      <c r="A114">
        <v>2020</v>
      </c>
      <c r="B114" t="str">
        <f>"13251"</f>
        <v>13251</v>
      </c>
      <c r="C114" t="s">
        <v>2</v>
      </c>
      <c r="D114" t="s">
        <v>24</v>
      </c>
      <c r="F114" t="s">
        <v>0</v>
      </c>
      <c r="G114" s="1">
        <v>140000</v>
      </c>
    </row>
    <row r="115" spans="1:7" ht="14.25">
      <c r="A115">
        <v>2020</v>
      </c>
      <c r="B115" t="str">
        <f>"13251"</f>
        <v>13251</v>
      </c>
      <c r="C115" t="s">
        <v>2</v>
      </c>
      <c r="D115" t="s">
        <v>24</v>
      </c>
      <c r="F115" t="s">
        <v>7</v>
      </c>
      <c r="G115" s="1">
        <v>28181.87</v>
      </c>
    </row>
    <row r="116" spans="1:7" ht="14.25">
      <c r="A116">
        <v>2020</v>
      </c>
      <c r="B116" t="str">
        <f>"13251"</f>
        <v>13251</v>
      </c>
      <c r="C116" t="s">
        <v>2</v>
      </c>
      <c r="D116" t="s">
        <v>24</v>
      </c>
      <c r="F116" t="s">
        <v>3</v>
      </c>
      <c r="G116" s="1">
        <v>81170.87</v>
      </c>
    </row>
    <row r="117" spans="1:7" ht="14.25">
      <c r="A117">
        <v>2020</v>
      </c>
      <c r="B117" t="str">
        <f>"13251"</f>
        <v>13251</v>
      </c>
      <c r="C117" t="s">
        <v>2</v>
      </c>
      <c r="D117" t="s">
        <v>24</v>
      </c>
      <c r="F117" t="s">
        <v>8</v>
      </c>
      <c r="G117" s="1">
        <v>14050</v>
      </c>
    </row>
    <row r="118" spans="1:7" ht="14.25">
      <c r="A118">
        <v>2020</v>
      </c>
      <c r="B118" t="str">
        <f>"13258"</f>
        <v>13258</v>
      </c>
      <c r="C118" t="s">
        <v>2</v>
      </c>
      <c r="D118" t="s">
        <v>24</v>
      </c>
      <c r="F118" t="s">
        <v>3</v>
      </c>
      <c r="G118" s="1">
        <v>9235.42</v>
      </c>
    </row>
    <row r="119" spans="1:7" ht="14.25">
      <c r="A119">
        <v>2020</v>
      </c>
      <c r="B119" t="str">
        <f>"1327"</f>
        <v>1327</v>
      </c>
      <c r="C119" t="s">
        <v>2</v>
      </c>
      <c r="D119" t="s">
        <v>24</v>
      </c>
      <c r="F119" t="s">
        <v>7</v>
      </c>
      <c r="G119" s="1">
        <v>14329.37</v>
      </c>
    </row>
    <row r="120" spans="1:7" ht="14.25">
      <c r="A120">
        <v>2020</v>
      </c>
      <c r="B120" t="str">
        <f>"1328"</f>
        <v>1328</v>
      </c>
      <c r="C120" t="s">
        <v>2</v>
      </c>
      <c r="D120" t="s">
        <v>24</v>
      </c>
      <c r="F120" t="s">
        <v>3</v>
      </c>
      <c r="G120" s="1">
        <v>29310.4</v>
      </c>
    </row>
    <row r="121" spans="1:7" ht="14.25">
      <c r="A121">
        <v>2020</v>
      </c>
      <c r="B121" t="str">
        <f>"1341"</f>
        <v>1341</v>
      </c>
      <c r="C121" t="s">
        <v>2</v>
      </c>
      <c r="D121" t="s">
        <v>24</v>
      </c>
      <c r="F121" t="s">
        <v>7</v>
      </c>
      <c r="G121" s="1">
        <v>37000</v>
      </c>
    </row>
    <row r="122" spans="1:7" ht="14.25">
      <c r="A122">
        <v>2020</v>
      </c>
      <c r="B122" t="str">
        <f>"1341"</f>
        <v>1341</v>
      </c>
      <c r="C122" t="s">
        <v>2</v>
      </c>
      <c r="D122" t="s">
        <v>24</v>
      </c>
      <c r="F122" t="s">
        <v>3</v>
      </c>
      <c r="G122" s="1">
        <v>2546.12</v>
      </c>
    </row>
    <row r="123" spans="1:7" ht="14.25">
      <c r="A123">
        <v>2020</v>
      </c>
      <c r="B123" t="str">
        <f>"2315"</f>
        <v>2315</v>
      </c>
      <c r="C123" t="s">
        <v>2</v>
      </c>
      <c r="D123" t="s">
        <v>24</v>
      </c>
      <c r="F123" t="s">
        <v>9</v>
      </c>
      <c r="G123" s="1">
        <v>1040.2</v>
      </c>
    </row>
    <row r="124" spans="1:7" ht="14.25">
      <c r="A124">
        <v>2020</v>
      </c>
      <c r="B124" t="str">
        <f>"27636"</f>
        <v>27636</v>
      </c>
      <c r="C124" t="s">
        <v>2</v>
      </c>
      <c r="D124" t="s">
        <v>24</v>
      </c>
      <c r="F124" t="s">
        <v>0</v>
      </c>
      <c r="G124" s="1">
        <v>28427.8</v>
      </c>
    </row>
    <row r="125" spans="1:7" ht="14.25">
      <c r="A125">
        <v>2020</v>
      </c>
      <c r="B125" t="str">
        <f>"458225"</f>
        <v>458225</v>
      </c>
      <c r="C125" t="s">
        <v>2</v>
      </c>
      <c r="D125" t="s">
        <v>24</v>
      </c>
      <c r="F125" t="s">
        <v>3</v>
      </c>
      <c r="G125" s="1">
        <v>30613.14</v>
      </c>
    </row>
    <row r="126" spans="1:7" ht="14.25">
      <c r="A126">
        <v>2020</v>
      </c>
      <c r="B126" t="str">
        <f>"458227"</f>
        <v>458227</v>
      </c>
      <c r="C126" t="s">
        <v>2</v>
      </c>
      <c r="D126" t="s">
        <v>24</v>
      </c>
      <c r="F126" t="s">
        <v>3</v>
      </c>
      <c r="G126" s="1">
        <v>115747.45</v>
      </c>
    </row>
    <row r="127" spans="1:8" ht="14.25">
      <c r="A127">
        <v>2020</v>
      </c>
      <c r="B127" t="str">
        <f>"458228"</f>
        <v>458228</v>
      </c>
      <c r="C127" t="s">
        <v>2</v>
      </c>
      <c r="D127" t="s">
        <v>24</v>
      </c>
      <c r="F127" t="s">
        <v>3</v>
      </c>
      <c r="G127" s="1">
        <v>11520</v>
      </c>
      <c r="H1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gregoire</cp:lastModifiedBy>
  <dcterms:created xsi:type="dcterms:W3CDTF">2021-03-08T09:30:44Z</dcterms:created>
  <dcterms:modified xsi:type="dcterms:W3CDTF">2021-03-08T09:30:44Z</dcterms:modified>
  <cp:category/>
  <cp:version/>
  <cp:contentType/>
  <cp:contentStatus/>
</cp:coreProperties>
</file>