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0545" windowHeight="12615" activeTab="0"/>
  </bookViews>
  <sheets>
    <sheet name="militair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<sst xmlns="http://schemas.openxmlformats.org/spreadsheetml/2006/main" count="9" uniqueCount="9">
  <si>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Officiers</t>
  </si>
  <si>
    <t>Sous-officiers</t>
  </si>
  <si>
    <t>TOTAL</t>
  </si>
  <si>
    <t>Militaires du rang</t>
  </si>
  <si>
    <t>(mutations ouvrant droit à une indemnité de changement de résidence)</t>
  </si>
  <si>
    <r>
      <t>NB :</t>
    </r>
    <r>
      <rPr>
        <i/>
        <sz val="10"/>
        <rFont val="Calibri"/>
        <family val="2"/>
      </rPr>
      <t xml:space="preserve"> Ces chiffres ne comptabilisent plus la DCN à partir de 2003 (une trentaine de mutations avec changement de résidence)</t>
    </r>
  </si>
  <si>
    <r>
      <t>hors gendarmerie</t>
    </r>
    <r>
      <rPr>
        <i/>
        <sz val="11"/>
        <rFont val="Calibri"/>
        <family val="2"/>
      </rPr>
      <t xml:space="preserve"> (on enlève également la gendarmerie sous PMEA à partir de 2009)</t>
    </r>
  </si>
  <si>
    <r>
      <t>Champ</t>
    </r>
    <r>
      <rPr>
        <i/>
        <sz val="10"/>
        <rFont val="Calibri"/>
        <family val="2"/>
      </rPr>
      <t xml:space="preserve"> : personnel militaire ayant connu une mutation avec changement de résidence au cours de l'année </t>
    </r>
    <r>
      <rPr>
        <i/>
        <sz val="10"/>
        <color indexed="10"/>
        <rFont val="Calibri"/>
        <family val="2"/>
      </rPr>
      <t>(</t>
    </r>
    <r>
      <rPr>
        <i/>
        <u val="single"/>
        <sz val="10"/>
        <color indexed="10"/>
        <rFont val="Calibri"/>
        <family val="2"/>
      </rPr>
      <t>hors gendarmerie</t>
    </r>
    <r>
      <rPr>
        <i/>
        <sz val="10"/>
        <color indexed="10"/>
        <rFont val="Calibri"/>
        <family val="2"/>
      </rPr>
      <t>)</t>
    </r>
    <r>
      <rPr>
        <i/>
        <sz val="10"/>
        <color indexed="8"/>
        <rFont val="Calibri"/>
        <family val="2"/>
      </rPr>
      <t>, hors sortie d'école</t>
    </r>
  </si>
  <si>
    <t>Evolution des mutations avec changement de résidence pour le personnel militaire sur 22 ans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</si>
</sst>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i/>
      <sz val="10"/>
      <name val="Calibri"/>
      <family val="2"/>
    </font>
    <font>
      <i/>
      <sz val="10"/>
      <color indexed="10"/>
      <name val="Calibri"/>
      <family val="2"/>
    </font>
    <font>
      <i/>
      <u val="single"/>
      <sz val="10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34" borderId="14" xfId="0" applyFont="1" applyFill="1" applyBorder="1" applyAlignment="1">
      <alignment horizontal="center"/>
    </xf>
    <xf numFmtId="3" fontId="4" fillId="34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C33" sqref="C33"/>
    </sheetView>
  </sheetViews>
  <sheetFormatPr defaultColWidth="11.421875" defaultRowHeight="12.75"/>
  <cols>
    <col min="1" max="1" width="16.28125" style="1" customWidth="1"/>
    <col min="2" max="2" width="19.421875" style="1" customWidth="1"/>
    <col min="3" max="3" width="19.8515625" style="1" customWidth="1"/>
    <col min="4" max="4" width="20.421875" style="1" customWidth="1"/>
    <col min="5" max="5" width="20.28125" style="1" customWidth="1"/>
    <col min="6" max="6" width="19.00390625" style="1" customWidth="1"/>
    <col min="7" max="16384" width="11.421875" style="1" customWidth="1"/>
  </cols>
  <sheetData>
    <row r="1" ht="15">
      <c r="A1" s="8" t="s">
        <v>8</v>
      </c>
    </row>
    <row r="2" ht="15">
      <c r="A2" s="5" t="s">
        <v>4</v>
      </c>
    </row>
    <row r="3" ht="15">
      <c r="A3" s="8"/>
    </row>
    <row r="4" s="6" customFormat="1" ht="15">
      <c r="A4" s="7" t="s">
        <v>6</v>
      </c>
    </row>
    <row r="5" ht="13.5" thickBot="1"/>
    <row r="6" spans="2:5" ht="13.5" thickBot="1">
      <c r="B6" s="2" t="s">
        <v>0</v>
      </c>
      <c r="C6" s="2" t="s">
        <v>1</v>
      </c>
      <c r="D6" s="2" t="s">
        <v>3</v>
      </c>
      <c r="E6" s="3" t="s">
        <v>2</v>
      </c>
    </row>
    <row r="7" spans="1:5" ht="12.75">
      <c r="A7" s="9">
        <v>2001</v>
      </c>
      <c r="B7" s="10">
        <v>6500</v>
      </c>
      <c r="C7" s="10">
        <v>14957</v>
      </c>
      <c r="D7" s="10">
        <v>6509</v>
      </c>
      <c r="E7" s="11">
        <v>27966</v>
      </c>
    </row>
    <row r="8" spans="1:5" ht="12.75">
      <c r="A8" s="12">
        <v>2002</v>
      </c>
      <c r="B8" s="10">
        <v>6139</v>
      </c>
      <c r="C8" s="10">
        <v>13127</v>
      </c>
      <c r="D8" s="10">
        <v>5323</v>
      </c>
      <c r="E8" s="10">
        <v>24589</v>
      </c>
    </row>
    <row r="9" spans="1:5" ht="12.75">
      <c r="A9" s="12">
        <v>2003</v>
      </c>
      <c r="B9" s="10">
        <v>6203</v>
      </c>
      <c r="C9" s="10">
        <v>12851</v>
      </c>
      <c r="D9" s="10">
        <v>4683</v>
      </c>
      <c r="E9" s="10">
        <v>23737</v>
      </c>
    </row>
    <row r="10" spans="1:5" ht="12.75">
      <c r="A10" s="12">
        <v>2004</v>
      </c>
      <c r="B10" s="10">
        <v>7515</v>
      </c>
      <c r="C10" s="10">
        <v>14398</v>
      </c>
      <c r="D10" s="10">
        <v>7074</v>
      </c>
      <c r="E10" s="10">
        <v>28987</v>
      </c>
    </row>
    <row r="11" spans="1:5" ht="12.75">
      <c r="A11" s="12">
        <v>2005</v>
      </c>
      <c r="B11" s="10">
        <v>7702</v>
      </c>
      <c r="C11" s="10">
        <v>15902</v>
      </c>
      <c r="D11" s="10">
        <v>6393</v>
      </c>
      <c r="E11" s="10">
        <v>29997</v>
      </c>
    </row>
    <row r="12" spans="1:5" ht="12.75">
      <c r="A12" s="12">
        <v>2006</v>
      </c>
      <c r="B12" s="10">
        <v>7137</v>
      </c>
      <c r="C12" s="10">
        <v>13410</v>
      </c>
      <c r="D12" s="10">
        <v>5139</v>
      </c>
      <c r="E12" s="10">
        <v>25686</v>
      </c>
    </row>
    <row r="13" spans="1:5" ht="12.75">
      <c r="A13" s="12">
        <v>2007</v>
      </c>
      <c r="B13" s="10">
        <v>7159</v>
      </c>
      <c r="C13" s="10">
        <v>17186</v>
      </c>
      <c r="D13" s="10">
        <v>5309</v>
      </c>
      <c r="E13" s="10">
        <v>29654</v>
      </c>
    </row>
    <row r="14" spans="1:5" ht="12.75">
      <c r="A14" s="12">
        <v>2008</v>
      </c>
      <c r="B14" s="10">
        <v>6623</v>
      </c>
      <c r="C14" s="10">
        <v>12898</v>
      </c>
      <c r="D14" s="10">
        <v>3996</v>
      </c>
      <c r="E14" s="10">
        <v>23517</v>
      </c>
    </row>
    <row r="15" spans="1:5" ht="12.75">
      <c r="A15" s="12">
        <v>2009</v>
      </c>
      <c r="B15" s="10">
        <v>7131</v>
      </c>
      <c r="C15" s="10">
        <v>17149</v>
      </c>
      <c r="D15" s="10">
        <v>9333</v>
      </c>
      <c r="E15" s="10">
        <v>33613</v>
      </c>
    </row>
    <row r="16" spans="1:5" ht="12.75">
      <c r="A16" s="12">
        <v>2010</v>
      </c>
      <c r="B16" s="10">
        <v>7087</v>
      </c>
      <c r="C16" s="10">
        <v>13992</v>
      </c>
      <c r="D16" s="10">
        <v>8849</v>
      </c>
      <c r="E16" s="10">
        <v>29928</v>
      </c>
    </row>
    <row r="17" spans="1:5" ht="12.75">
      <c r="A17" s="12">
        <v>2011</v>
      </c>
      <c r="B17" s="10">
        <v>7896</v>
      </c>
      <c r="C17" s="10">
        <v>15363</v>
      </c>
      <c r="D17" s="10">
        <v>8555</v>
      </c>
      <c r="E17" s="10">
        <v>31814</v>
      </c>
    </row>
    <row r="18" spans="1:6" ht="12.75">
      <c r="A18" s="12">
        <v>2012</v>
      </c>
      <c r="B18" s="10">
        <v>9271</v>
      </c>
      <c r="C18" s="10">
        <v>16611</v>
      </c>
      <c r="D18" s="10">
        <v>8206</v>
      </c>
      <c r="E18" s="10">
        <v>34088</v>
      </c>
      <c r="F18" s="13"/>
    </row>
    <row r="19" spans="1:6" ht="12.75">
      <c r="A19" s="12">
        <v>2013</v>
      </c>
      <c r="B19" s="10">
        <f>6947-18</f>
        <v>6929</v>
      </c>
      <c r="C19" s="10">
        <f>12699-195</f>
        <v>12504</v>
      </c>
      <c r="D19" s="10">
        <f>5210-68</f>
        <v>5142</v>
      </c>
      <c r="E19" s="10">
        <f>B19+C19+D19</f>
        <v>24575</v>
      </c>
      <c r="F19" s="13"/>
    </row>
    <row r="20" spans="1:6" ht="12.75">
      <c r="A20" s="12">
        <v>2014</v>
      </c>
      <c r="B20" s="10">
        <v>7487</v>
      </c>
      <c r="C20" s="10">
        <v>12490</v>
      </c>
      <c r="D20" s="10">
        <v>6916</v>
      </c>
      <c r="E20" s="10">
        <v>26893</v>
      </c>
      <c r="F20" s="13"/>
    </row>
    <row r="21" spans="1:6" ht="12.75">
      <c r="A21" s="12">
        <v>2015</v>
      </c>
      <c r="B21" s="10">
        <v>7340</v>
      </c>
      <c r="C21" s="10">
        <v>12542</v>
      </c>
      <c r="D21" s="10">
        <v>5324</v>
      </c>
      <c r="E21" s="10">
        <v>25206</v>
      </c>
      <c r="F21" s="13"/>
    </row>
    <row r="22" spans="1:6" ht="12.75">
      <c r="A22" s="12">
        <v>2016</v>
      </c>
      <c r="B22" s="10">
        <f>6955-88</f>
        <v>6867</v>
      </c>
      <c r="C22" s="10">
        <f>11481-436</f>
        <v>11045</v>
      </c>
      <c r="D22" s="10">
        <f>5335-80</f>
        <v>5255</v>
      </c>
      <c r="E22" s="10">
        <f>23771-604</f>
        <v>23167</v>
      </c>
      <c r="F22" s="13"/>
    </row>
    <row r="23" spans="1:6" ht="12.75">
      <c r="A23" s="12">
        <v>2017</v>
      </c>
      <c r="B23" s="10">
        <f>6573-64</f>
        <v>6509</v>
      </c>
      <c r="C23" s="10">
        <f>11232-429</f>
        <v>10803</v>
      </c>
      <c r="D23" s="10">
        <f>5781-261</f>
        <v>5520</v>
      </c>
      <c r="E23" s="10">
        <f>SUM(B23:D23)</f>
        <v>22832</v>
      </c>
      <c r="F23" s="13"/>
    </row>
    <row r="24" spans="1:6" ht="12.75">
      <c r="A24" s="12">
        <v>2018</v>
      </c>
      <c r="B24" s="10">
        <f>6651-99</f>
        <v>6552</v>
      </c>
      <c r="C24" s="10">
        <f>11216-397</f>
        <v>10819</v>
      </c>
      <c r="D24" s="10">
        <f>5787-239</f>
        <v>5548</v>
      </c>
      <c r="E24" s="10">
        <f>23654-735</f>
        <v>22919</v>
      </c>
      <c r="F24" s="13"/>
    </row>
    <row r="25" spans="1:6" ht="12.75">
      <c r="A25" s="12">
        <v>2019</v>
      </c>
      <c r="B25" s="10">
        <v>6303</v>
      </c>
      <c r="C25" s="10">
        <v>11580</v>
      </c>
      <c r="D25" s="10">
        <v>5224</v>
      </c>
      <c r="E25" s="10">
        <v>23107</v>
      </c>
      <c r="F25" s="13"/>
    </row>
    <row r="26" spans="1:6" ht="12.75">
      <c r="A26" s="12">
        <v>2020</v>
      </c>
      <c r="B26" s="10">
        <f>6216-69</f>
        <v>6147</v>
      </c>
      <c r="C26" s="10">
        <f>11424-414</f>
        <v>11010</v>
      </c>
      <c r="D26" s="10">
        <f>5823-245</f>
        <v>5578</v>
      </c>
      <c r="E26" s="10">
        <f>23463-728</f>
        <v>22735</v>
      </c>
      <c r="F26" s="13"/>
    </row>
    <row r="27" spans="1:5" ht="12.75">
      <c r="A27" s="12">
        <v>2021</v>
      </c>
      <c r="B27" s="10">
        <f>6265-93</f>
        <v>6172</v>
      </c>
      <c r="C27" s="10">
        <f>12237-466</f>
        <v>11771</v>
      </c>
      <c r="D27" s="10">
        <f>6076-350</f>
        <v>5726</v>
      </c>
      <c r="E27" s="10">
        <f>24578-909</f>
        <v>23669</v>
      </c>
    </row>
    <row r="28" spans="1:5" ht="13.5" thickBot="1">
      <c r="A28" s="14">
        <v>2022</v>
      </c>
      <c r="B28" s="15">
        <f>7873-92</f>
        <v>7781</v>
      </c>
      <c r="C28" s="15">
        <f>12188-474</f>
        <v>11714</v>
      </c>
      <c r="D28" s="15">
        <f>5714-330</f>
        <v>5384</v>
      </c>
      <c r="E28" s="15">
        <f>25775-896</f>
        <v>24879</v>
      </c>
    </row>
    <row r="29" spans="1:5" s="4" customFormat="1" ht="12.75">
      <c r="A29" s="1"/>
      <c r="B29" s="1"/>
      <c r="C29" s="1"/>
      <c r="D29" s="1"/>
      <c r="E29" s="1"/>
    </row>
    <row r="30" spans="1:6" s="4" customFormat="1" ht="12.75">
      <c r="A30" s="18" t="s">
        <v>7</v>
      </c>
      <c r="B30" s="18"/>
      <c r="C30" s="18"/>
      <c r="D30" s="18"/>
      <c r="E30" s="18"/>
      <c r="F30" s="18"/>
    </row>
    <row r="31" spans="1:5" ht="12.75">
      <c r="A31" s="16" t="s">
        <v>5</v>
      </c>
      <c r="B31" s="17"/>
      <c r="C31" s="17"/>
      <c r="D31" s="17"/>
      <c r="E31" s="17"/>
    </row>
  </sheetData>
  <sheetProtection/>
  <mergeCells count="2">
    <mergeCell ref="A31:E31"/>
    <mergeCell ref="A30:F3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Delarue_jp</dc:creator>
  <cp:keywords/>
  <dc:description/>
  <cp:lastModifiedBy>JOUSSEMET Elodie ATTACHE ADMI</cp:lastModifiedBy>
  <cp:lastPrinted>2011-10-06T09:27:11Z</cp:lastPrinted>
  <dcterms:created xsi:type="dcterms:W3CDTF">2011-09-26T13:12:08Z</dcterms:created>
  <dcterms:modified xsi:type="dcterms:W3CDTF">2023-07-21T10:06:43Z</dcterms:modified>
  <cp:category/>
  <cp:version/>
  <cp:contentType/>
  <cp:contentStatus/>
</cp:coreProperties>
</file>