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ujard-adc\Desktop\"/>
    </mc:Choice>
  </mc:AlternateContent>
  <bookViews>
    <workbookView xWindow="0" yWindow="45" windowWidth="15960" windowHeight="1807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4" i="1"/>
  <c r="F52" i="1" l="1"/>
  <c r="F53" i="1"/>
  <c r="D34" i="1" l="1"/>
  <c r="D54" i="1" l="1"/>
  <c r="C34" i="1"/>
  <c r="E20" i="1"/>
  <c r="F20" i="1" s="1"/>
  <c r="E30" i="1"/>
  <c r="F30" i="1" s="1"/>
  <c r="E33" i="1"/>
  <c r="F33" i="1" s="1"/>
  <c r="E17" i="1"/>
  <c r="F17" i="1" s="1"/>
  <c r="E4" i="1"/>
  <c r="F4" i="1" s="1"/>
  <c r="E36" i="1"/>
  <c r="F36" i="1" s="1"/>
  <c r="E37" i="1"/>
  <c r="F37" i="1" s="1"/>
  <c r="E12" i="1"/>
  <c r="F12" i="1" s="1"/>
  <c r="E38" i="1"/>
  <c r="F38" i="1" s="1"/>
  <c r="E5" i="1"/>
  <c r="F5" i="1" s="1"/>
  <c r="E39" i="1"/>
  <c r="F39" i="1" s="1"/>
  <c r="E40" i="1"/>
  <c r="F40" i="1" s="1"/>
  <c r="E6" i="1"/>
  <c r="F6" i="1" s="1"/>
  <c r="E34" i="1"/>
  <c r="F34" i="1" s="1"/>
  <c r="E51" i="1"/>
  <c r="F51" i="1" s="1"/>
  <c r="E14" i="1"/>
  <c r="F14" i="1" s="1"/>
  <c r="E49" i="1"/>
  <c r="F49" i="1" s="1"/>
  <c r="E48" i="1"/>
  <c r="F48" i="1" s="1"/>
  <c r="E29" i="1"/>
  <c r="F29" i="1" s="1"/>
  <c r="E24" i="1"/>
  <c r="F24" i="1" s="1"/>
  <c r="E50" i="1"/>
  <c r="F50" i="1" s="1"/>
  <c r="E16" i="1"/>
  <c r="F16" i="1" s="1"/>
  <c r="E13" i="1"/>
  <c r="F13" i="1" s="1"/>
  <c r="E41" i="1"/>
  <c r="F41" i="1" s="1"/>
  <c r="E26" i="1"/>
  <c r="F26" i="1" s="1"/>
  <c r="E27" i="1"/>
  <c r="F27" i="1" s="1"/>
  <c r="E46" i="1"/>
  <c r="F46" i="1" s="1"/>
  <c r="E10" i="1"/>
  <c r="F10" i="1" s="1"/>
  <c r="E47" i="1"/>
  <c r="F47" i="1" s="1"/>
  <c r="C52" i="1"/>
  <c r="C53" i="1"/>
  <c r="E32" i="1"/>
  <c r="F32" i="1" s="1"/>
  <c r="E44" i="1"/>
  <c r="F44" i="1" s="1"/>
  <c r="E43" i="1"/>
  <c r="F43" i="1" s="1"/>
  <c r="E18" i="1"/>
  <c r="F18" i="1" s="1"/>
  <c r="E11" i="1"/>
  <c r="F11" i="1" s="1"/>
  <c r="E42" i="1"/>
  <c r="F42" i="1" s="1"/>
  <c r="E28" i="1"/>
  <c r="F28" i="1" s="1"/>
  <c r="E25" i="1"/>
  <c r="F25" i="1" s="1"/>
  <c r="E31" i="1"/>
  <c r="F31" i="1" s="1"/>
  <c r="E15" i="1"/>
  <c r="F15" i="1" s="1"/>
  <c r="E23" i="1"/>
  <c r="F23" i="1" s="1"/>
  <c r="E9" i="1"/>
  <c r="F9" i="1" s="1"/>
  <c r="E22" i="1"/>
  <c r="F22" i="1" s="1"/>
  <c r="E8" i="1"/>
  <c r="F8" i="1" s="1"/>
  <c r="E7" i="1"/>
  <c r="F7" i="1" s="1"/>
  <c r="E21" i="1"/>
  <c r="F21" i="1" s="1"/>
  <c r="E45" i="1"/>
  <c r="F45" i="1" s="1"/>
  <c r="C54" i="1" l="1"/>
  <c r="E19" i="1"/>
  <c r="F19" i="1" s="1"/>
  <c r="E35" i="1"/>
  <c r="F35" i="1" s="1"/>
  <c r="F54" i="1" l="1"/>
  <c r="E54" i="1"/>
</calcChain>
</file>

<file path=xl/sharedStrings.xml><?xml version="1.0" encoding="utf-8"?>
<sst xmlns="http://schemas.openxmlformats.org/spreadsheetml/2006/main" count="114" uniqueCount="81">
  <si>
    <t>Taux de co-abondement 
accordé</t>
  </si>
  <si>
    <t>Part Etat</t>
  </si>
  <si>
    <t>Part Etat + Porteur de projet</t>
  </si>
  <si>
    <t>Total pass</t>
  </si>
  <si>
    <t>Conseil Régional Hauts-de-France</t>
  </si>
  <si>
    <t>La Fibre 64</t>
  </si>
  <si>
    <t>Mayotte</t>
  </si>
  <si>
    <t>Conseil Régional Nouvelle Aquitaine</t>
  </si>
  <si>
    <t>Grenoble-Alpes Métropole</t>
  </si>
  <si>
    <t>Syndicat Mixte des Inforoutes - Numérian</t>
  </si>
  <si>
    <t>Région Réunion</t>
  </si>
  <si>
    <t>Métropole Grand Paris</t>
  </si>
  <si>
    <t>Somme Numérique</t>
  </si>
  <si>
    <t>Métropole de Lyon</t>
  </si>
  <si>
    <t>Soluris</t>
  </si>
  <si>
    <t>Hauts de France</t>
  </si>
  <si>
    <t>Martinique</t>
  </si>
  <si>
    <t>Guyane</t>
  </si>
  <si>
    <t>Nouvelle Aquitaine</t>
  </si>
  <si>
    <t>Occitanie</t>
  </si>
  <si>
    <t>AURA</t>
  </si>
  <si>
    <t>BFC</t>
  </si>
  <si>
    <t>Normandie</t>
  </si>
  <si>
    <t>Réunion</t>
  </si>
  <si>
    <t>CVL</t>
  </si>
  <si>
    <t>Pays de la Loire</t>
  </si>
  <si>
    <t>PACA</t>
  </si>
  <si>
    <t>Grand Est</t>
  </si>
  <si>
    <t>Ile de France</t>
  </si>
  <si>
    <t>Grand est</t>
  </si>
  <si>
    <t>Guyanne</t>
  </si>
  <si>
    <t>Part porteur 
de projet</t>
  </si>
  <si>
    <t>Budget</t>
  </si>
  <si>
    <t xml:space="preserve">Région concernée </t>
  </si>
  <si>
    <t>Total</t>
  </si>
  <si>
    <t>Porteur de projet</t>
  </si>
  <si>
    <t>dont DROM</t>
  </si>
  <si>
    <t>Conseil Départemental de Savoie</t>
  </si>
  <si>
    <t>Communauté d'agglomération du Grand Chambéry</t>
  </si>
  <si>
    <t>Conseil départemental du Puy-de-Dôme</t>
  </si>
  <si>
    <t>Communauté de communes du Grésivaudan</t>
  </si>
  <si>
    <t>Conseil Départemental de l'Isère</t>
  </si>
  <si>
    <t>Conseil Départemental de la Nièvre</t>
  </si>
  <si>
    <t>Pole d'Equilibre Territorial et Rural du Pays Lédonien</t>
  </si>
  <si>
    <t xml:space="preserve">Pôle Territorial du Perche d'Eure-et-Loir </t>
  </si>
  <si>
    <t>Eurométropole de Strasbourg</t>
  </si>
  <si>
    <t>Moselle Fibre</t>
  </si>
  <si>
    <t>Collectivité Territoriale de Guyane</t>
  </si>
  <si>
    <t>Communauté d'agglomération du Centre Littoral de Guyane</t>
  </si>
  <si>
    <t>Communauté d'agglomération de Creil Sud Oise</t>
  </si>
  <si>
    <t>Oise Très Haut Débit</t>
  </si>
  <si>
    <t>Conseil Départemental de l'Aisne</t>
  </si>
  <si>
    <t>Communauté Urbaine d'Arras</t>
  </si>
  <si>
    <t>Communauté d'agglomération de Lens-Liévin</t>
  </si>
  <si>
    <t>Communauté de Communes Osartis Marquion</t>
  </si>
  <si>
    <t>Comunauté de Communes du Sud Artois</t>
  </si>
  <si>
    <t>Communauté de communes Champagne Picarde</t>
  </si>
  <si>
    <t>Communauté d'agglomération du Pays Nord Martinique</t>
  </si>
  <si>
    <t>Communauté d'agglomération du centre de la Martinique</t>
  </si>
  <si>
    <t>Communauté d'agglomération de l'Espace Sud Martinique</t>
  </si>
  <si>
    <t>Conseil départemental de Mayotte</t>
  </si>
  <si>
    <t>Conseil départemental de la Manche</t>
  </si>
  <si>
    <t>Communauté d'agglomération de La Rochelle</t>
  </si>
  <si>
    <t>Conseil départemental de la Charente Maritime</t>
  </si>
  <si>
    <t>Conseil Départemental de la Gironde</t>
  </si>
  <si>
    <t>Conseil Départemental de la Creuse</t>
  </si>
  <si>
    <t>Conseil Départemental de la Charente</t>
  </si>
  <si>
    <t>Conseil départemental du Lot et Garonne</t>
  </si>
  <si>
    <t>Communauté d'agglomération Val de Garonne</t>
  </si>
  <si>
    <t>Conseil départemental des Landes</t>
  </si>
  <si>
    <t>Conseil départemental de l'Aveyron</t>
  </si>
  <si>
    <t>Conseil départemental de la Haute-Garonne</t>
  </si>
  <si>
    <t>Communauté de communes Guillestrois et Queyras</t>
  </si>
  <si>
    <t>Conseil départemental de Loire-Atlantique</t>
  </si>
  <si>
    <t>Nantes Métropole</t>
  </si>
  <si>
    <t>Centre Communale d'Action Social d'Evry-Courcouronnes</t>
  </si>
  <si>
    <t>Non éligible</t>
  </si>
  <si>
    <t>Dossiers refusés</t>
  </si>
  <si>
    <t xml:space="preserve"> Association Sud Ouest Emploi à Saint-Genis-Laval </t>
  </si>
  <si>
    <t>Ile-de-France</t>
  </si>
  <si>
    <t>Numéro SIRET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</si>
</sst>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2" fillId="0" borderId="0" applyFont="0" applyFill="0" applyBorder="0" applyAlignment="0" applyProtection="0"/>
  </cellStyleXfs>
  <cellXfs count="70">
    <xf numFmtId="0" fontId="0" fillId="0" borderId="0" xfId="0" applyFont="1" applyAlignment="1"/>
    <xf numFmtId="0" fontId="0" fillId="0" borderId="0" xfId="0" applyNumberFormat="1" applyFont="1" applyAlignment="1"/>
    <xf numFmtId="0" fontId="0" fillId="3" borderId="0" xfId="0" applyNumberFormat="1" applyFont="1" applyFill="1" applyBorder="1" applyAlignment="1"/>
    <xf numFmtId="0" fontId="2" fillId="0" borderId="0" xfId="0" applyNumberFormat="1" applyFont="1" applyAlignment="1"/>
    <xf numFmtId="164" fontId="0" fillId="3" borderId="0" xfId="1" applyNumberFormat="1" applyFont="1" applyFill="1" applyBorder="1" applyAlignment="1">
      <alignment horizontal="center" vertical="center"/>
    </xf>
    <xf numFmtId="0" fontId="1" fillId="0" borderId="0" xfId="0" applyNumberFormat="1" applyFont="1" applyAlignment="1"/>
    <xf numFmtId="49" fontId="6" fillId="3" borderId="3" xfId="0" applyNumberFormat="1" applyFont="1" applyFill="1" applyBorder="1" applyAlignment="1">
      <alignment horizontal="center" vertical="center"/>
    </xf>
    <xf numFmtId="164" fontId="0" fillId="4" borderId="3" xfId="1" applyNumberFormat="1" applyFont="1" applyFill="1" applyBorder="1" applyAlignment="1"/>
    <xf numFmtId="0" fontId="6" fillId="3" borderId="3" xfId="0" applyFont="1" applyFill="1" applyBorder="1" applyAlignment="1">
      <alignment horizontal="center" vertical="center"/>
    </xf>
    <xf numFmtId="0" fontId="0" fillId="0" borderId="3" xfId="0" applyNumberFormat="1" applyFont="1" applyBorder="1" applyAlignment="1"/>
    <xf numFmtId="164" fontId="0" fillId="4" borderId="5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vertical="center"/>
    </xf>
    <xf numFmtId="164" fontId="5" fillId="3" borderId="3" xfId="1" applyNumberFormat="1" applyFont="1" applyFill="1" applyBorder="1" applyAlignment="1">
      <alignment vertical="center"/>
    </xf>
    <xf numFmtId="164" fontId="0" fillId="3" borderId="4" xfId="1" applyNumberFormat="1" applyFont="1" applyFill="1" applyBorder="1" applyAlignment="1">
      <alignment vertical="center"/>
    </xf>
    <xf numFmtId="164" fontId="0" fillId="3" borderId="5" xfId="1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64" fontId="0" fillId="4" borderId="4" xfId="1" applyNumberFormat="1" applyFont="1" applyFill="1" applyBorder="1" applyAlignment="1"/>
    <xf numFmtId="0" fontId="3" fillId="0" borderId="9" xfId="0" applyFont="1" applyBorder="1" applyAlignment="1"/>
    <xf numFmtId="0" fontId="3" fillId="2" borderId="9" xfId="0" applyFont="1" applyFill="1" applyBorder="1" applyAlignment="1">
      <alignment vertical="center"/>
    </xf>
    <xf numFmtId="164" fontId="0" fillId="3" borderId="9" xfId="1" applyNumberFormat="1" applyFont="1" applyFill="1" applyBorder="1" applyAlignment="1">
      <alignment vertical="center"/>
    </xf>
    <xf numFmtId="164" fontId="0" fillId="3" borderId="9" xfId="1" applyNumberFormat="1" applyFont="1" applyFill="1" applyBorder="1" applyAlignment="1">
      <alignment horizontal="center" vertical="center"/>
    </xf>
    <xf numFmtId="164" fontId="0" fillId="4" borderId="9" xfId="1" applyNumberFormat="1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2" borderId="10" xfId="0" applyFont="1" applyFill="1" applyBorder="1" applyAlignment="1">
      <alignment vertical="center"/>
    </xf>
    <xf numFmtId="164" fontId="0" fillId="3" borderId="10" xfId="1" applyNumberFormat="1" applyFont="1" applyFill="1" applyBorder="1" applyAlignment="1">
      <alignment vertical="center"/>
    </xf>
    <xf numFmtId="164" fontId="0" fillId="3" borderId="10" xfId="1" applyNumberFormat="1" applyFont="1" applyFill="1" applyBorder="1" applyAlignment="1">
      <alignment horizontal="center" vertical="center"/>
    </xf>
    <xf numFmtId="164" fontId="0" fillId="4" borderId="10" xfId="1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/>
    </xf>
    <xf numFmtId="164" fontId="1" fillId="6" borderId="7" xfId="1" applyNumberFormat="1" applyFont="1" applyFill="1" applyBorder="1" applyAlignment="1">
      <alignment vertical="center"/>
    </xf>
    <xf numFmtId="164" fontId="1" fillId="6" borderId="7" xfId="1" applyNumberFormat="1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vertical="center"/>
    </xf>
    <xf numFmtId="9" fontId="4" fillId="3" borderId="3" xfId="1" applyNumberFormat="1" applyFont="1" applyFill="1" applyBorder="1" applyAlignment="1">
      <alignment vertical="center"/>
    </xf>
    <xf numFmtId="9" fontId="4" fillId="3" borderId="3" xfId="0" applyNumberFormat="1" applyFont="1" applyFill="1" applyBorder="1" applyAlignment="1">
      <alignment vertical="center" wrapText="1"/>
    </xf>
    <xf numFmtId="9" fontId="4" fillId="3" borderId="4" xfId="0" applyNumberFormat="1" applyFont="1" applyFill="1" applyBorder="1" applyAlignment="1">
      <alignment vertical="center"/>
    </xf>
    <xf numFmtId="9" fontId="4" fillId="3" borderId="5" xfId="0" applyNumberFormat="1" applyFont="1" applyFill="1" applyBorder="1" applyAlignment="1">
      <alignment horizontal="right" vertical="center"/>
    </xf>
    <xf numFmtId="0" fontId="0" fillId="0" borderId="0" xfId="0" applyFont="1" applyBorder="1" applyAlignment="1"/>
    <xf numFmtId="0" fontId="3" fillId="2" borderId="0" xfId="0" applyFont="1" applyFill="1" applyBorder="1" applyAlignment="1">
      <alignment vertical="center"/>
    </xf>
    <xf numFmtId="164" fontId="0" fillId="3" borderId="0" xfId="1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/>
    <xf numFmtId="164" fontId="0" fillId="4" borderId="12" xfId="0" applyNumberFormat="1" applyFont="1" applyFill="1" applyBorder="1" applyAlignment="1">
      <alignment horizontal="center" vertical="center"/>
    </xf>
    <xf numFmtId="164" fontId="1" fillId="6" borderId="1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2" borderId="0" xfId="0" applyFont="1" applyFill="1" applyBorder="1" applyAlignment="1">
      <alignment vertical="center"/>
    </xf>
    <xf numFmtId="0" fontId="1" fillId="7" borderId="0" xfId="0" applyFont="1" applyFill="1" applyBorder="1" applyAlignment="1"/>
    <xf numFmtId="0" fontId="2" fillId="0" borderId="0" xfId="0" applyNumberFormat="1" applyFont="1" applyBorder="1" applyAlignment="1"/>
    <xf numFmtId="1" fontId="0" fillId="0" borderId="3" xfId="0" applyNumberFormat="1" applyFont="1" applyBorder="1" applyAlignment="1"/>
    <xf numFmtId="1" fontId="2" fillId="0" borderId="3" xfId="0" applyNumberFormat="1" applyFont="1" applyBorder="1" applyAlignment="1"/>
    <xf numFmtId="9" fontId="3" fillId="8" borderId="3" xfId="0" applyNumberFormat="1" applyFont="1" applyFill="1" applyBorder="1" applyAlignment="1">
      <alignment vertical="center"/>
    </xf>
    <xf numFmtId="164" fontId="3" fillId="8" borderId="3" xfId="1" applyNumberFormat="1" applyFont="1" applyFill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121"/>
  <sheetViews>
    <sheetView showGridLines="0" tabSelected="1" topLeftCell="A22" zoomScale="90" zoomScaleNormal="90" workbookViewId="0">
      <selection sqref="A1:A3"/>
    </sheetView>
  </sheetViews>
  <sheetFormatPr baseColWidth="10" defaultColWidth="10.85546875" defaultRowHeight="15" customHeight="1" x14ac:dyDescent="0.25"/>
  <cols>
    <col min="1" max="1" width="55" style="40" customWidth="1"/>
    <col min="2" max="2" width="22.7109375" style="40" bestFit="1" customWidth="1"/>
    <col min="3" max="4" width="12.7109375" style="2" bestFit="1" customWidth="1"/>
    <col min="5" max="5" width="26.28515625" style="2" bestFit="1" customWidth="1"/>
    <col min="6" max="6" width="12.7109375" style="40" bestFit="1" customWidth="1"/>
    <col min="7" max="7" width="18.42578125" style="40" bestFit="1" customWidth="1"/>
    <col min="8" max="8" width="36.28515625" style="40" customWidth="1"/>
    <col min="9" max="13" width="10.85546875" style="40" customWidth="1"/>
    <col min="14" max="14" width="37.7109375" style="40" customWidth="1"/>
    <col min="15" max="15" width="32.85546875" style="40" customWidth="1"/>
    <col min="16" max="16" width="26.85546875" style="40" customWidth="1"/>
    <col min="17" max="17" width="36.7109375" style="40" customWidth="1"/>
    <col min="18" max="18" width="33.5703125" style="40" customWidth="1"/>
    <col min="19" max="227" width="10.85546875" style="40" customWidth="1"/>
    <col min="228" max="16384" width="10.85546875" style="36"/>
  </cols>
  <sheetData>
    <row r="1" spans="1:227" customFormat="1" ht="30.75" customHeight="1" thickBot="1" x14ac:dyDescent="0.3">
      <c r="A1" s="56" t="s">
        <v>35</v>
      </c>
      <c r="B1" s="58" t="s">
        <v>0</v>
      </c>
      <c r="C1" s="60" t="s">
        <v>32</v>
      </c>
      <c r="D1" s="60"/>
      <c r="E1" s="60"/>
      <c r="F1" s="61"/>
      <c r="G1" s="55" t="s">
        <v>33</v>
      </c>
      <c r="H1" s="55" t="s">
        <v>80</v>
      </c>
      <c r="I1" s="1"/>
      <c r="J1" s="1"/>
      <c r="K1" s="1"/>
      <c r="L1" s="1"/>
      <c r="M1" s="1"/>
      <c r="N1" s="3"/>
      <c r="O1" s="3"/>
      <c r="P1" s="3"/>
      <c r="Q1" s="3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customFormat="1" ht="45.75" customHeight="1" thickBot="1" x14ac:dyDescent="0.3">
      <c r="A2" s="57"/>
      <c r="B2" s="59"/>
      <c r="C2" s="62" t="s">
        <v>1</v>
      </c>
      <c r="D2" s="64" t="s">
        <v>31</v>
      </c>
      <c r="E2" s="68" t="s">
        <v>2</v>
      </c>
      <c r="F2" s="66" t="s">
        <v>3</v>
      </c>
      <c r="G2" s="55"/>
      <c r="H2" s="5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227" customFormat="1" ht="87.75" customHeight="1" thickBot="1" x14ac:dyDescent="0.3">
      <c r="A3" s="57"/>
      <c r="B3" s="59"/>
      <c r="C3" s="63"/>
      <c r="D3" s="65"/>
      <c r="E3" s="69"/>
      <c r="F3" s="67"/>
      <c r="G3" s="55"/>
      <c r="H3" s="5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</row>
    <row r="4" spans="1:227" customFormat="1" x14ac:dyDescent="0.25">
      <c r="A4" s="6" t="s">
        <v>37</v>
      </c>
      <c r="B4" s="31">
        <v>0.54</v>
      </c>
      <c r="C4" s="11">
        <f>ROUND((B4*(D4/(1-B4))),-2)</f>
        <v>47000</v>
      </c>
      <c r="D4" s="11">
        <v>40000</v>
      </c>
      <c r="E4" s="7">
        <f t="shared" ref="E4:E51" si="0">SUM(C4+D4)</f>
        <v>87000</v>
      </c>
      <c r="F4" s="41">
        <f t="shared" ref="F4:F51" si="1">E4/10</f>
        <v>8700</v>
      </c>
      <c r="G4" s="44" t="s">
        <v>20</v>
      </c>
      <c r="H4" s="51">
        <v>22730001900014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</row>
    <row r="5" spans="1:227" customFormat="1" x14ac:dyDescent="0.25">
      <c r="A5" s="8" t="s">
        <v>8</v>
      </c>
      <c r="B5" s="31">
        <v>0.64</v>
      </c>
      <c r="C5" s="11">
        <f t="shared" ref="C5:C51" si="2">ROUND((B5*(D5/(1-B5))),-2)</f>
        <v>112000</v>
      </c>
      <c r="D5" s="11">
        <v>63000</v>
      </c>
      <c r="E5" s="7">
        <f t="shared" si="0"/>
        <v>175000</v>
      </c>
      <c r="F5" s="41">
        <f t="shared" si="1"/>
        <v>17500</v>
      </c>
      <c r="G5" s="45" t="s">
        <v>20</v>
      </c>
      <c r="H5" s="51">
        <v>20004071500019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customFormat="1" x14ac:dyDescent="0.25">
      <c r="A6" s="8" t="s">
        <v>38</v>
      </c>
      <c r="B6" s="31">
        <v>0.64</v>
      </c>
      <c r="C6" s="11">
        <f t="shared" si="2"/>
        <v>35600</v>
      </c>
      <c r="D6" s="11">
        <v>20000</v>
      </c>
      <c r="E6" s="7">
        <f t="shared" si="0"/>
        <v>55600</v>
      </c>
      <c r="F6" s="41">
        <f t="shared" si="1"/>
        <v>5560</v>
      </c>
      <c r="G6" s="45" t="s">
        <v>20</v>
      </c>
      <c r="H6" s="51">
        <v>20006911000019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</row>
    <row r="7" spans="1:227" customFormat="1" x14ac:dyDescent="0.25">
      <c r="A7" s="8" t="s">
        <v>39</v>
      </c>
      <c r="B7" s="31">
        <v>0.54</v>
      </c>
      <c r="C7" s="11">
        <f t="shared" si="2"/>
        <v>35200</v>
      </c>
      <c r="D7" s="11">
        <v>30000</v>
      </c>
      <c r="E7" s="7">
        <f t="shared" si="0"/>
        <v>65200</v>
      </c>
      <c r="F7" s="41">
        <f t="shared" si="1"/>
        <v>6520</v>
      </c>
      <c r="G7" s="45" t="s">
        <v>20</v>
      </c>
      <c r="H7" s="51">
        <v>22630001000015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</row>
    <row r="8" spans="1:227" customFormat="1" x14ac:dyDescent="0.25">
      <c r="A8" s="8" t="s">
        <v>9</v>
      </c>
      <c r="B8" s="31">
        <v>0.64</v>
      </c>
      <c r="C8" s="11">
        <f t="shared" si="2"/>
        <v>345800</v>
      </c>
      <c r="D8" s="11">
        <v>194500</v>
      </c>
      <c r="E8" s="7">
        <f t="shared" si="0"/>
        <v>540300</v>
      </c>
      <c r="F8" s="41">
        <f t="shared" si="1"/>
        <v>54030</v>
      </c>
      <c r="G8" s="45" t="s">
        <v>20</v>
      </c>
      <c r="H8" s="51">
        <v>25070215600036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</row>
    <row r="9" spans="1:227" customFormat="1" x14ac:dyDescent="0.25">
      <c r="A9" s="8" t="s">
        <v>40</v>
      </c>
      <c r="B9" s="31">
        <v>0.54</v>
      </c>
      <c r="C9" s="11">
        <f t="shared" si="2"/>
        <v>7000</v>
      </c>
      <c r="D9" s="11">
        <v>6000</v>
      </c>
      <c r="E9" s="7">
        <f t="shared" si="0"/>
        <v>13000</v>
      </c>
      <c r="F9" s="41">
        <f t="shared" si="1"/>
        <v>1300</v>
      </c>
      <c r="G9" s="45" t="s">
        <v>20</v>
      </c>
      <c r="H9" s="51">
        <v>25070215600036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</row>
    <row r="10" spans="1:227" customFormat="1" x14ac:dyDescent="0.25">
      <c r="A10" s="8" t="s">
        <v>13</v>
      </c>
      <c r="B10" s="31">
        <v>0.65</v>
      </c>
      <c r="C10" s="11">
        <f t="shared" si="2"/>
        <v>398300</v>
      </c>
      <c r="D10" s="11">
        <v>214447</v>
      </c>
      <c r="E10" s="7">
        <f t="shared" si="0"/>
        <v>612747</v>
      </c>
      <c r="F10" s="41">
        <f t="shared" si="1"/>
        <v>61274.7</v>
      </c>
      <c r="G10" s="45" t="s">
        <v>20</v>
      </c>
      <c r="H10" s="51">
        <v>20004697700019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</row>
    <row r="11" spans="1:227" customFormat="1" x14ac:dyDescent="0.25">
      <c r="A11" s="8" t="s">
        <v>41</v>
      </c>
      <c r="B11" s="31">
        <v>0.45</v>
      </c>
      <c r="C11" s="11">
        <f t="shared" si="2"/>
        <v>24500</v>
      </c>
      <c r="D11" s="11">
        <v>30000</v>
      </c>
      <c r="E11" s="7">
        <f t="shared" si="0"/>
        <v>54500</v>
      </c>
      <c r="F11" s="41">
        <f t="shared" si="1"/>
        <v>5450</v>
      </c>
      <c r="G11" s="45" t="s">
        <v>20</v>
      </c>
      <c r="H11" s="51">
        <v>22380001200013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</row>
    <row r="12" spans="1:227" customFormat="1" x14ac:dyDescent="0.25">
      <c r="A12" s="6" t="s">
        <v>42</v>
      </c>
      <c r="B12" s="31">
        <v>0.44</v>
      </c>
      <c r="C12" s="11">
        <f t="shared" si="2"/>
        <v>98200</v>
      </c>
      <c r="D12" s="11">
        <v>125000</v>
      </c>
      <c r="E12" s="7">
        <f t="shared" si="0"/>
        <v>223200</v>
      </c>
      <c r="F12" s="41">
        <f t="shared" si="1"/>
        <v>22320</v>
      </c>
      <c r="G12" s="45" t="s">
        <v>21</v>
      </c>
      <c r="H12" s="51">
        <v>22580001000012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</row>
    <row r="13" spans="1:227" customFormat="1" ht="15" customHeight="1" x14ac:dyDescent="0.25">
      <c r="A13" s="8" t="s">
        <v>43</v>
      </c>
      <c r="B13" s="31">
        <v>0.5</v>
      </c>
      <c r="C13" s="11">
        <f t="shared" si="2"/>
        <v>10000</v>
      </c>
      <c r="D13" s="11">
        <v>10000</v>
      </c>
      <c r="E13" s="7">
        <f t="shared" si="0"/>
        <v>20000</v>
      </c>
      <c r="F13" s="41">
        <f t="shared" si="1"/>
        <v>2000</v>
      </c>
      <c r="G13" s="45" t="s">
        <v>21</v>
      </c>
      <c r="H13" s="51">
        <v>20005122500015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pans="1:227" customFormat="1" ht="15" customHeight="1" x14ac:dyDescent="0.25">
      <c r="A14" s="8" t="s">
        <v>44</v>
      </c>
      <c r="B14" s="31">
        <v>0.57999999999999996</v>
      </c>
      <c r="C14" s="11">
        <f t="shared" si="2"/>
        <v>124300</v>
      </c>
      <c r="D14" s="11">
        <v>90000</v>
      </c>
      <c r="E14" s="7">
        <f t="shared" si="0"/>
        <v>214300</v>
      </c>
      <c r="F14" s="41">
        <f t="shared" si="1"/>
        <v>21430</v>
      </c>
      <c r="G14" s="45" t="s">
        <v>24</v>
      </c>
      <c r="H14" s="51">
        <v>20005977200018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pans="1:227" customFormat="1" ht="15" customHeight="1" x14ac:dyDescent="0.25">
      <c r="A15" s="8" t="s">
        <v>45</v>
      </c>
      <c r="B15" s="31">
        <v>0.5</v>
      </c>
      <c r="C15" s="11">
        <f t="shared" si="2"/>
        <v>162000</v>
      </c>
      <c r="D15" s="11">
        <v>162000</v>
      </c>
      <c r="E15" s="7">
        <f t="shared" si="0"/>
        <v>324000</v>
      </c>
      <c r="F15" s="41">
        <f t="shared" si="1"/>
        <v>32400</v>
      </c>
      <c r="G15" s="45" t="s">
        <v>27</v>
      </c>
      <c r="H15" s="51">
        <v>24670048800017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customFormat="1" ht="15" customHeight="1" x14ac:dyDescent="0.25">
      <c r="A16" s="8" t="s">
        <v>46</v>
      </c>
      <c r="B16" s="31">
        <v>0.39</v>
      </c>
      <c r="C16" s="11">
        <f t="shared" si="2"/>
        <v>34800</v>
      </c>
      <c r="D16" s="11">
        <v>54500</v>
      </c>
      <c r="E16" s="7">
        <f t="shared" si="0"/>
        <v>89300</v>
      </c>
      <c r="F16" s="41">
        <f t="shared" si="1"/>
        <v>8930</v>
      </c>
      <c r="G16" s="45" t="s">
        <v>29</v>
      </c>
      <c r="H16" s="51">
        <v>20005205800035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customFormat="1" ht="15" customHeight="1" x14ac:dyDescent="0.25">
      <c r="A17" s="6" t="s">
        <v>47</v>
      </c>
      <c r="B17" s="31">
        <v>0.65</v>
      </c>
      <c r="C17" s="11">
        <f t="shared" si="2"/>
        <v>223700</v>
      </c>
      <c r="D17" s="11">
        <v>120480</v>
      </c>
      <c r="E17" s="7">
        <f t="shared" si="0"/>
        <v>344180</v>
      </c>
      <c r="F17" s="41">
        <f t="shared" si="1"/>
        <v>34418</v>
      </c>
      <c r="G17" s="43" t="s">
        <v>17</v>
      </c>
      <c r="H17" s="51">
        <v>20005267800014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customFormat="1" ht="15" customHeight="1" x14ac:dyDescent="0.25">
      <c r="A18" s="8" t="s">
        <v>48</v>
      </c>
      <c r="B18" s="31">
        <v>0.65</v>
      </c>
      <c r="C18" s="11">
        <f t="shared" si="2"/>
        <v>167100</v>
      </c>
      <c r="D18" s="11">
        <v>90000</v>
      </c>
      <c r="E18" s="7">
        <f t="shared" si="0"/>
        <v>257100</v>
      </c>
      <c r="F18" s="41">
        <f t="shared" si="1"/>
        <v>25710</v>
      </c>
      <c r="G18" s="45" t="s">
        <v>30</v>
      </c>
      <c r="H18" s="51">
        <v>24973004500047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customFormat="1" x14ac:dyDescent="0.25">
      <c r="A19" s="6" t="s">
        <v>4</v>
      </c>
      <c r="B19" s="35">
        <v>0.64</v>
      </c>
      <c r="C19" s="11">
        <f t="shared" si="2"/>
        <v>488900</v>
      </c>
      <c r="D19" s="14">
        <v>275000</v>
      </c>
      <c r="E19" s="10">
        <f t="shared" si="0"/>
        <v>763900</v>
      </c>
      <c r="F19" s="41">
        <f t="shared" si="1"/>
        <v>76390</v>
      </c>
      <c r="G19" s="43" t="s">
        <v>15</v>
      </c>
      <c r="H19" s="51">
        <v>20005374200017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customFormat="1" ht="15" customHeight="1" x14ac:dyDescent="0.25">
      <c r="A20" s="6" t="s">
        <v>49</v>
      </c>
      <c r="B20" s="31">
        <v>0.65</v>
      </c>
      <c r="C20" s="11">
        <f t="shared" si="2"/>
        <v>48300</v>
      </c>
      <c r="D20" s="11">
        <v>26000</v>
      </c>
      <c r="E20" s="7">
        <f t="shared" si="0"/>
        <v>74300</v>
      </c>
      <c r="F20" s="41">
        <f t="shared" si="1"/>
        <v>7430</v>
      </c>
      <c r="G20" s="43" t="s">
        <v>15</v>
      </c>
      <c r="H20" s="51">
        <v>20006804700014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customFormat="1" ht="15" customHeight="1" x14ac:dyDescent="0.25">
      <c r="A21" s="8" t="s">
        <v>50</v>
      </c>
      <c r="B21" s="31">
        <v>0.64</v>
      </c>
      <c r="C21" s="11">
        <f t="shared" si="2"/>
        <v>39100</v>
      </c>
      <c r="D21" s="11">
        <v>22000</v>
      </c>
      <c r="E21" s="7">
        <f t="shared" si="0"/>
        <v>61100</v>
      </c>
      <c r="F21" s="41">
        <f t="shared" si="1"/>
        <v>6110</v>
      </c>
      <c r="G21" s="45" t="s">
        <v>15</v>
      </c>
      <c r="H21" s="51">
        <v>20003887500015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customFormat="1" x14ac:dyDescent="0.25">
      <c r="A22" s="8" t="s">
        <v>51</v>
      </c>
      <c r="B22" s="31">
        <v>0.65</v>
      </c>
      <c r="C22" s="11">
        <f t="shared" si="2"/>
        <v>130000</v>
      </c>
      <c r="D22" s="11">
        <v>70000</v>
      </c>
      <c r="E22" s="7">
        <f t="shared" si="0"/>
        <v>200000</v>
      </c>
      <c r="F22" s="41">
        <f t="shared" si="1"/>
        <v>20000</v>
      </c>
      <c r="G22" s="45" t="s">
        <v>15</v>
      </c>
      <c r="H22" s="51">
        <v>22020002600015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customFormat="1" x14ac:dyDescent="0.25">
      <c r="A23" s="8" t="s">
        <v>52</v>
      </c>
      <c r="B23" s="31">
        <v>0.55000000000000004</v>
      </c>
      <c r="C23" s="11">
        <f t="shared" si="2"/>
        <v>12200</v>
      </c>
      <c r="D23" s="11">
        <v>10000</v>
      </c>
      <c r="E23" s="7">
        <f t="shared" si="0"/>
        <v>22200</v>
      </c>
      <c r="F23" s="41">
        <f t="shared" si="1"/>
        <v>2220</v>
      </c>
      <c r="G23" s="45" t="s">
        <v>15</v>
      </c>
      <c r="H23" s="51">
        <v>20003357900018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customFormat="1" ht="15" customHeight="1" x14ac:dyDescent="0.25">
      <c r="A24" s="8" t="s">
        <v>53</v>
      </c>
      <c r="B24" s="31">
        <v>0.65</v>
      </c>
      <c r="C24" s="11">
        <f t="shared" si="2"/>
        <v>313900</v>
      </c>
      <c r="D24" s="11">
        <v>169000</v>
      </c>
      <c r="E24" s="7">
        <f t="shared" si="0"/>
        <v>482900</v>
      </c>
      <c r="F24" s="41">
        <f t="shared" si="1"/>
        <v>48290</v>
      </c>
      <c r="G24" s="45" t="s">
        <v>15</v>
      </c>
      <c r="H24" s="51">
        <v>24620036400080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customFormat="1" x14ac:dyDescent="0.25">
      <c r="A25" s="8" t="s">
        <v>54</v>
      </c>
      <c r="B25" s="31">
        <v>0.6</v>
      </c>
      <c r="C25" s="11">
        <f t="shared" si="2"/>
        <v>6700</v>
      </c>
      <c r="D25" s="11">
        <v>4445</v>
      </c>
      <c r="E25" s="7">
        <f t="shared" si="0"/>
        <v>11145</v>
      </c>
      <c r="F25" s="41">
        <f t="shared" si="1"/>
        <v>1114.5</v>
      </c>
      <c r="G25" s="45" t="s">
        <v>15</v>
      </c>
      <c r="H25" s="51">
        <v>20004404800011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customFormat="1" ht="15" customHeight="1" x14ac:dyDescent="0.25">
      <c r="A26" s="8" t="s">
        <v>55</v>
      </c>
      <c r="B26" s="31">
        <v>0.53</v>
      </c>
      <c r="C26" s="11">
        <f t="shared" si="2"/>
        <v>33800</v>
      </c>
      <c r="D26" s="11">
        <v>30000</v>
      </c>
      <c r="E26" s="7">
        <f t="shared" si="0"/>
        <v>63800</v>
      </c>
      <c r="F26" s="41">
        <f t="shared" si="1"/>
        <v>6380</v>
      </c>
      <c r="G26" s="45" t="s">
        <v>15</v>
      </c>
      <c r="H26" s="51">
        <v>20003544200017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customFormat="1" ht="15" customHeight="1" x14ac:dyDescent="0.25">
      <c r="A27" s="8" t="s">
        <v>12</v>
      </c>
      <c r="B27" s="32">
        <v>0.5</v>
      </c>
      <c r="C27" s="11">
        <f t="shared" si="2"/>
        <v>10000</v>
      </c>
      <c r="D27" s="11">
        <v>10000</v>
      </c>
      <c r="E27" s="7">
        <f t="shared" si="0"/>
        <v>20000</v>
      </c>
      <c r="F27" s="41">
        <f t="shared" si="1"/>
        <v>2000</v>
      </c>
      <c r="G27" s="45" t="s">
        <v>15</v>
      </c>
      <c r="H27" s="51">
        <v>25800436500031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customFormat="1" ht="15" customHeight="1" x14ac:dyDescent="0.25">
      <c r="A28" s="8" t="s">
        <v>56</v>
      </c>
      <c r="B28" s="31">
        <v>0.54</v>
      </c>
      <c r="C28" s="11">
        <f t="shared" si="2"/>
        <v>4600</v>
      </c>
      <c r="D28" s="11">
        <v>3889</v>
      </c>
      <c r="E28" s="7">
        <f t="shared" si="0"/>
        <v>8489</v>
      </c>
      <c r="F28" s="41">
        <f t="shared" si="1"/>
        <v>848.9</v>
      </c>
      <c r="G28" s="45" t="s">
        <v>15</v>
      </c>
      <c r="H28" s="51">
        <v>24020057600025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customFormat="1" ht="15" customHeight="1" x14ac:dyDescent="0.25">
      <c r="A29" s="8" t="s">
        <v>11</v>
      </c>
      <c r="B29" s="31">
        <v>0.45</v>
      </c>
      <c r="C29" s="11">
        <f t="shared" si="2"/>
        <v>818200</v>
      </c>
      <c r="D29" s="11">
        <v>1000000</v>
      </c>
      <c r="E29" s="7">
        <f t="shared" si="0"/>
        <v>1818200</v>
      </c>
      <c r="F29" s="41">
        <f t="shared" si="1"/>
        <v>181820</v>
      </c>
      <c r="G29" s="45" t="s">
        <v>28</v>
      </c>
      <c r="H29" s="51">
        <v>20005478100022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customFormat="1" ht="15" customHeight="1" x14ac:dyDescent="0.25">
      <c r="A30" s="6" t="s">
        <v>57</v>
      </c>
      <c r="B30" s="31">
        <v>0.65</v>
      </c>
      <c r="C30" s="11">
        <f t="shared" si="2"/>
        <v>123900</v>
      </c>
      <c r="D30" s="11">
        <v>66700</v>
      </c>
      <c r="E30" s="7">
        <f t="shared" si="0"/>
        <v>190600</v>
      </c>
      <c r="F30" s="41">
        <f t="shared" si="1"/>
        <v>19060</v>
      </c>
      <c r="G30" s="43" t="s">
        <v>16</v>
      </c>
      <c r="H30" s="51">
        <v>20004178800015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customFormat="1" ht="15" customHeight="1" x14ac:dyDescent="0.25">
      <c r="A31" s="8" t="s">
        <v>58</v>
      </c>
      <c r="B31" s="31">
        <v>0.65</v>
      </c>
      <c r="C31" s="11">
        <f t="shared" si="2"/>
        <v>225200</v>
      </c>
      <c r="D31" s="11">
        <v>121253.13</v>
      </c>
      <c r="E31" s="7">
        <f t="shared" si="0"/>
        <v>346453.13</v>
      </c>
      <c r="F31" s="41">
        <f t="shared" si="1"/>
        <v>34645.313000000002</v>
      </c>
      <c r="G31" s="45" t="s">
        <v>16</v>
      </c>
      <c r="H31" s="51">
        <v>24972006100103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customFormat="1" ht="15" customHeight="1" x14ac:dyDescent="0.25">
      <c r="A32" s="8" t="s">
        <v>59</v>
      </c>
      <c r="B32" s="31">
        <v>0.65</v>
      </c>
      <c r="C32" s="11">
        <f t="shared" si="2"/>
        <v>92900</v>
      </c>
      <c r="D32" s="11">
        <v>50000</v>
      </c>
      <c r="E32" s="7">
        <f t="shared" si="0"/>
        <v>142900</v>
      </c>
      <c r="F32" s="41">
        <f t="shared" si="1"/>
        <v>14290</v>
      </c>
      <c r="G32" s="45" t="s">
        <v>16</v>
      </c>
      <c r="H32" s="52">
        <v>24972005300019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customFormat="1" x14ac:dyDescent="0.25">
      <c r="A33" s="6" t="s">
        <v>60</v>
      </c>
      <c r="B33" s="31">
        <v>0.54</v>
      </c>
      <c r="C33" s="11">
        <f t="shared" si="2"/>
        <v>117400</v>
      </c>
      <c r="D33" s="11">
        <v>100000</v>
      </c>
      <c r="E33" s="7">
        <f t="shared" si="0"/>
        <v>217400</v>
      </c>
      <c r="F33" s="41">
        <f t="shared" si="1"/>
        <v>21740</v>
      </c>
      <c r="G33" s="43" t="s">
        <v>6</v>
      </c>
      <c r="H33" s="51">
        <v>22985000300018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27" customFormat="1" x14ac:dyDescent="0.25">
      <c r="A34" s="8" t="s">
        <v>61</v>
      </c>
      <c r="B34" s="31">
        <v>0.49</v>
      </c>
      <c r="C34" s="11">
        <f t="shared" si="2"/>
        <v>76900</v>
      </c>
      <c r="D34" s="11">
        <f>80000</f>
        <v>80000</v>
      </c>
      <c r="E34" s="7">
        <f t="shared" si="0"/>
        <v>156900</v>
      </c>
      <c r="F34" s="41">
        <f t="shared" si="1"/>
        <v>15690</v>
      </c>
      <c r="G34" s="45" t="s">
        <v>22</v>
      </c>
      <c r="H34" s="51">
        <v>22500502400081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</row>
    <row r="35" spans="1:227" customFormat="1" ht="15" customHeight="1" x14ac:dyDescent="0.25">
      <c r="A35" s="6" t="s">
        <v>5</v>
      </c>
      <c r="B35" s="31">
        <v>0.54</v>
      </c>
      <c r="C35" s="11">
        <f t="shared" si="2"/>
        <v>82200</v>
      </c>
      <c r="D35" s="11">
        <v>70000</v>
      </c>
      <c r="E35" s="7">
        <f t="shared" si="0"/>
        <v>152200</v>
      </c>
      <c r="F35" s="41">
        <f t="shared" si="1"/>
        <v>15220</v>
      </c>
      <c r="G35" s="43" t="s">
        <v>18</v>
      </c>
      <c r="H35" s="51">
        <v>20008126300010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</row>
    <row r="36" spans="1:227" customFormat="1" ht="15" customHeight="1" x14ac:dyDescent="0.25">
      <c r="A36" s="6" t="s">
        <v>62</v>
      </c>
      <c r="B36" s="31">
        <v>0.54</v>
      </c>
      <c r="C36" s="11">
        <f t="shared" si="2"/>
        <v>23500</v>
      </c>
      <c r="D36" s="11">
        <v>20000</v>
      </c>
      <c r="E36" s="7">
        <f t="shared" si="0"/>
        <v>43500</v>
      </c>
      <c r="F36" s="41">
        <f t="shared" si="1"/>
        <v>4350</v>
      </c>
      <c r="G36" s="45" t="s">
        <v>18</v>
      </c>
      <c r="H36" s="51">
        <v>24170043400020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</row>
    <row r="37" spans="1:227" customFormat="1" ht="15" customHeight="1" x14ac:dyDescent="0.25">
      <c r="A37" s="6" t="s">
        <v>63</v>
      </c>
      <c r="B37" s="31">
        <v>0.64</v>
      </c>
      <c r="C37" s="11">
        <f t="shared" si="2"/>
        <v>94200</v>
      </c>
      <c r="D37" s="11">
        <v>53000</v>
      </c>
      <c r="E37" s="7">
        <f t="shared" si="0"/>
        <v>147200</v>
      </c>
      <c r="F37" s="41">
        <f t="shared" si="1"/>
        <v>14720</v>
      </c>
      <c r="G37" s="45" t="s">
        <v>18</v>
      </c>
      <c r="H37" s="51">
        <v>22170001600738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</row>
    <row r="38" spans="1:227" customFormat="1" ht="15" customHeight="1" x14ac:dyDescent="0.25">
      <c r="A38" s="8" t="s">
        <v>7</v>
      </c>
      <c r="B38" s="31">
        <v>0.53</v>
      </c>
      <c r="C38" s="11">
        <f t="shared" si="2"/>
        <v>112800</v>
      </c>
      <c r="D38" s="11">
        <v>100000</v>
      </c>
      <c r="E38" s="7">
        <f t="shared" si="0"/>
        <v>212800</v>
      </c>
      <c r="F38" s="41">
        <f t="shared" si="1"/>
        <v>21280</v>
      </c>
      <c r="G38" s="45" t="s">
        <v>18</v>
      </c>
      <c r="H38" s="51">
        <v>20005375900011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:227" customFormat="1" ht="15" customHeight="1" x14ac:dyDescent="0.25">
      <c r="A39" s="8" t="s">
        <v>64</v>
      </c>
      <c r="B39" s="31">
        <v>0.55000000000000004</v>
      </c>
      <c r="C39" s="11">
        <f t="shared" si="2"/>
        <v>61100</v>
      </c>
      <c r="D39" s="11">
        <v>50000</v>
      </c>
      <c r="E39" s="7">
        <f t="shared" si="0"/>
        <v>111100</v>
      </c>
      <c r="F39" s="41">
        <f t="shared" si="1"/>
        <v>11110</v>
      </c>
      <c r="G39" s="45" t="s">
        <v>18</v>
      </c>
      <c r="H39" s="51">
        <v>22330001300016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</row>
    <row r="40" spans="1:227" customFormat="1" ht="15" customHeight="1" x14ac:dyDescent="0.25">
      <c r="A40" s="8" t="s">
        <v>65</v>
      </c>
      <c r="B40" s="31">
        <v>0.65</v>
      </c>
      <c r="C40" s="11">
        <f t="shared" si="2"/>
        <v>278600</v>
      </c>
      <c r="D40" s="11">
        <v>150000</v>
      </c>
      <c r="E40" s="7">
        <f t="shared" si="0"/>
        <v>428600</v>
      </c>
      <c r="F40" s="41">
        <f t="shared" si="1"/>
        <v>42860</v>
      </c>
      <c r="G40" s="45" t="s">
        <v>18</v>
      </c>
      <c r="H40" s="51">
        <v>22230962700016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:227" customFormat="1" ht="15" customHeight="1" x14ac:dyDescent="0.25">
      <c r="A41" s="8" t="s">
        <v>66</v>
      </c>
      <c r="B41" s="31">
        <v>0.59</v>
      </c>
      <c r="C41" s="11">
        <f t="shared" si="2"/>
        <v>172700</v>
      </c>
      <c r="D41" s="11">
        <v>120000</v>
      </c>
      <c r="E41" s="7">
        <f t="shared" si="0"/>
        <v>292700</v>
      </c>
      <c r="F41" s="41">
        <f t="shared" si="1"/>
        <v>29270</v>
      </c>
      <c r="G41" s="45" t="s">
        <v>18</v>
      </c>
      <c r="H41" s="51">
        <v>22160001800016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:227" customFormat="1" ht="15" customHeight="1" x14ac:dyDescent="0.25">
      <c r="A42" s="8" t="s">
        <v>14</v>
      </c>
      <c r="B42" s="31">
        <v>0.54</v>
      </c>
      <c r="C42" s="11">
        <f t="shared" si="2"/>
        <v>18800</v>
      </c>
      <c r="D42" s="11">
        <v>16000</v>
      </c>
      <c r="E42" s="7">
        <f t="shared" si="0"/>
        <v>34800</v>
      </c>
      <c r="F42" s="41">
        <f t="shared" si="1"/>
        <v>3480</v>
      </c>
      <c r="G42" s="45" t="s">
        <v>18</v>
      </c>
      <c r="H42" s="51">
        <v>25170232000051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</row>
    <row r="43" spans="1:227" customFormat="1" ht="15" customHeight="1" x14ac:dyDescent="0.25">
      <c r="A43" s="8" t="s">
        <v>67</v>
      </c>
      <c r="B43" s="31">
        <v>0.65</v>
      </c>
      <c r="C43" s="11">
        <f t="shared" si="2"/>
        <v>97500</v>
      </c>
      <c r="D43" s="11">
        <v>52500</v>
      </c>
      <c r="E43" s="7">
        <f t="shared" si="0"/>
        <v>150000</v>
      </c>
      <c r="F43" s="41">
        <f t="shared" si="1"/>
        <v>15000</v>
      </c>
      <c r="G43" s="45" t="s">
        <v>18</v>
      </c>
      <c r="H43" s="51">
        <v>22470001300424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</row>
    <row r="44" spans="1:227" customFormat="1" ht="15" customHeight="1" x14ac:dyDescent="0.25">
      <c r="A44" s="8" t="s">
        <v>68</v>
      </c>
      <c r="B44" s="53">
        <v>0.54</v>
      </c>
      <c r="C44" s="54">
        <f t="shared" si="2"/>
        <v>10800</v>
      </c>
      <c r="D44" s="54">
        <v>9200</v>
      </c>
      <c r="E44" s="7">
        <f t="shared" si="0"/>
        <v>20000</v>
      </c>
      <c r="F44" s="41">
        <f t="shared" si="1"/>
        <v>2000</v>
      </c>
      <c r="G44" s="45" t="s">
        <v>18</v>
      </c>
      <c r="H44" s="51">
        <v>20003067400010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</row>
    <row r="45" spans="1:227" customFormat="1" x14ac:dyDescent="0.25">
      <c r="A45" s="8" t="s">
        <v>69</v>
      </c>
      <c r="B45" s="53">
        <v>0.54</v>
      </c>
      <c r="C45" s="54">
        <f t="shared" si="2"/>
        <v>11700</v>
      </c>
      <c r="D45" s="54">
        <v>10000</v>
      </c>
      <c r="E45" s="7">
        <f t="shared" si="0"/>
        <v>21700</v>
      </c>
      <c r="F45" s="41">
        <f t="shared" si="1"/>
        <v>2170</v>
      </c>
      <c r="G45" s="43" t="s">
        <v>19</v>
      </c>
      <c r="H45" s="51">
        <v>22400001800016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</row>
    <row r="46" spans="1:227" customFormat="1" ht="15" customHeight="1" x14ac:dyDescent="0.25">
      <c r="A46" s="6" t="s">
        <v>70</v>
      </c>
      <c r="B46" s="53">
        <v>0.59</v>
      </c>
      <c r="C46" s="54">
        <f t="shared" si="2"/>
        <v>628300</v>
      </c>
      <c r="D46" s="54">
        <v>436620</v>
      </c>
      <c r="E46" s="7">
        <f t="shared" si="0"/>
        <v>1064920</v>
      </c>
      <c r="F46" s="41">
        <f t="shared" si="1"/>
        <v>106492</v>
      </c>
      <c r="G46" s="45" t="s">
        <v>19</v>
      </c>
      <c r="H46" s="51">
        <v>22120001700012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</row>
    <row r="47" spans="1:227" customFormat="1" ht="15" customHeight="1" x14ac:dyDescent="0.25">
      <c r="A47" s="8" t="s">
        <v>71</v>
      </c>
      <c r="B47" s="33">
        <v>0.55000000000000004</v>
      </c>
      <c r="C47" s="11">
        <f t="shared" si="2"/>
        <v>122200</v>
      </c>
      <c r="D47" s="11">
        <v>100000</v>
      </c>
      <c r="E47" s="7">
        <f t="shared" si="0"/>
        <v>222200</v>
      </c>
      <c r="F47" s="41">
        <f t="shared" si="1"/>
        <v>22220</v>
      </c>
      <c r="G47" s="45" t="s">
        <v>19</v>
      </c>
      <c r="H47" s="51">
        <v>22310001700423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</row>
    <row r="48" spans="1:227" customFormat="1" ht="15" customHeight="1" x14ac:dyDescent="0.25">
      <c r="A48" s="8" t="s">
        <v>72</v>
      </c>
      <c r="B48" s="31">
        <v>0.44</v>
      </c>
      <c r="C48" s="11">
        <f t="shared" si="2"/>
        <v>800</v>
      </c>
      <c r="D48" s="11">
        <v>1000</v>
      </c>
      <c r="E48" s="7">
        <f t="shared" si="0"/>
        <v>1800</v>
      </c>
      <c r="F48" s="41">
        <f t="shared" si="1"/>
        <v>180</v>
      </c>
      <c r="G48" s="45" t="s">
        <v>26</v>
      </c>
      <c r="H48" s="51">
        <v>20006745200017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</row>
    <row r="49" spans="1:227" customFormat="1" ht="15" customHeight="1" x14ac:dyDescent="0.25">
      <c r="A49" s="8" t="s">
        <v>73</v>
      </c>
      <c r="B49" s="31">
        <v>0.55000000000000004</v>
      </c>
      <c r="C49" s="11">
        <f t="shared" si="2"/>
        <v>67200</v>
      </c>
      <c r="D49" s="11">
        <v>55000</v>
      </c>
      <c r="E49" s="7">
        <f t="shared" si="0"/>
        <v>122200</v>
      </c>
      <c r="F49" s="41">
        <f t="shared" si="1"/>
        <v>12220</v>
      </c>
      <c r="G49" s="45" t="s">
        <v>25</v>
      </c>
      <c r="H49" s="51">
        <v>22440002800011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:227" customFormat="1" ht="15" customHeight="1" x14ac:dyDescent="0.25">
      <c r="A50" s="8" t="s">
        <v>74</v>
      </c>
      <c r="B50" s="31">
        <v>0.54</v>
      </c>
      <c r="C50" s="11">
        <f t="shared" si="2"/>
        <v>35200</v>
      </c>
      <c r="D50" s="12">
        <v>30000</v>
      </c>
      <c r="E50" s="7">
        <f t="shared" si="0"/>
        <v>65200</v>
      </c>
      <c r="F50" s="41">
        <f t="shared" si="1"/>
        <v>6520</v>
      </c>
      <c r="G50" s="45" t="s">
        <v>25</v>
      </c>
      <c r="H50" s="51">
        <v>24440040400129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27" customFormat="1" ht="15" customHeight="1" x14ac:dyDescent="0.25">
      <c r="A51" s="15" t="s">
        <v>10</v>
      </c>
      <c r="B51" s="34">
        <v>0.44</v>
      </c>
      <c r="C51" s="11">
        <f t="shared" si="2"/>
        <v>47100</v>
      </c>
      <c r="D51" s="13">
        <v>60000</v>
      </c>
      <c r="E51" s="16">
        <f t="shared" si="0"/>
        <v>107100</v>
      </c>
      <c r="F51" s="41">
        <f t="shared" si="1"/>
        <v>10710</v>
      </c>
      <c r="G51" s="45" t="s">
        <v>23</v>
      </c>
      <c r="H51" s="51">
        <v>23974001200012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:227" customFormat="1" ht="15" customHeight="1" x14ac:dyDescent="0.25">
      <c r="A52" s="17"/>
      <c r="B52" s="18"/>
      <c r="C52" s="19">
        <f t="shared" ref="C52:C53" si="3">(B52*(D52/(1-B52)))</f>
        <v>0</v>
      </c>
      <c r="D52" s="20"/>
      <c r="E52" s="21"/>
      <c r="F52" s="41">
        <f t="shared" ref="F52:F53" si="4">E52/10</f>
        <v>0</v>
      </c>
      <c r="G52" s="9"/>
      <c r="H52" s="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:227" customFormat="1" ht="15" customHeight="1" thickBot="1" x14ac:dyDescent="0.3">
      <c r="A53" s="22"/>
      <c r="B53" s="23"/>
      <c r="C53" s="24">
        <f t="shared" si="3"/>
        <v>0</v>
      </c>
      <c r="D53" s="25"/>
      <c r="E53" s="26"/>
      <c r="F53" s="41">
        <f t="shared" si="4"/>
        <v>0</v>
      </c>
      <c r="G53" s="46" t="s">
        <v>36</v>
      </c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7" customFormat="1" ht="15" customHeight="1" thickBot="1" x14ac:dyDescent="0.3">
      <c r="A54" s="27" t="s">
        <v>34</v>
      </c>
      <c r="B54" s="28"/>
      <c r="C54" s="29">
        <f>SUM(C4:C52)</f>
        <v>6232200</v>
      </c>
      <c r="D54" s="30">
        <f>SUM(D4:D51)</f>
        <v>4621534.13</v>
      </c>
      <c r="E54" s="30">
        <f>SUM(E4:E51)</f>
        <v>10853734.129999999</v>
      </c>
      <c r="F54" s="42">
        <f>SUM(F4:F51)</f>
        <v>1085373.4130000002</v>
      </c>
      <c r="G54" s="9"/>
      <c r="H54" s="9"/>
      <c r="I54" s="1"/>
      <c r="J54" s="1"/>
      <c r="K54" s="1"/>
      <c r="L54" s="1"/>
      <c r="M54" s="1"/>
      <c r="N54" s="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:227" ht="15" customHeight="1" x14ac:dyDescent="0.25">
      <c r="C55" s="38"/>
      <c r="D55" s="4"/>
      <c r="E55" s="4"/>
      <c r="F55" s="39"/>
    </row>
    <row r="56" spans="1:227" ht="15" customHeight="1" x14ac:dyDescent="0.25">
      <c r="A56" s="49" t="s">
        <v>77</v>
      </c>
      <c r="B56" s="37"/>
      <c r="C56" s="38"/>
      <c r="D56" s="4"/>
      <c r="E56" s="4"/>
      <c r="F56" s="39"/>
      <c r="G56" s="50" t="s">
        <v>79</v>
      </c>
    </row>
    <row r="57" spans="1:227" ht="15" customHeight="1" x14ac:dyDescent="0.25">
      <c r="A57" s="47" t="s">
        <v>75</v>
      </c>
      <c r="B57" s="48" t="s">
        <v>76</v>
      </c>
      <c r="C57" s="38"/>
      <c r="D57" s="4"/>
      <c r="E57" s="4"/>
      <c r="F57" s="39"/>
      <c r="G57" s="50" t="s">
        <v>20</v>
      </c>
    </row>
    <row r="58" spans="1:227" ht="15" customHeight="1" x14ac:dyDescent="0.25">
      <c r="A58" s="47" t="s">
        <v>78</v>
      </c>
      <c r="B58" s="48" t="s">
        <v>76</v>
      </c>
      <c r="C58" s="38"/>
      <c r="D58" s="4"/>
      <c r="E58" s="4"/>
      <c r="F58" s="39"/>
    </row>
    <row r="59" spans="1:227" ht="15" customHeight="1" x14ac:dyDescent="0.25">
      <c r="A59" s="36"/>
      <c r="B59" s="36"/>
      <c r="C59" s="38"/>
      <c r="D59" s="4"/>
      <c r="E59" s="4"/>
      <c r="F59" s="39"/>
    </row>
    <row r="60" spans="1:227" ht="15" customHeight="1" x14ac:dyDescent="0.25">
      <c r="A60" s="36"/>
      <c r="B60" s="36"/>
      <c r="C60" s="38"/>
      <c r="D60" s="4"/>
      <c r="E60" s="4"/>
      <c r="F60" s="39"/>
    </row>
    <row r="61" spans="1:227" ht="15" customHeight="1" x14ac:dyDescent="0.25">
      <c r="A61" s="36"/>
      <c r="B61" s="36"/>
      <c r="C61" s="38"/>
      <c r="D61" s="4"/>
      <c r="E61" s="4"/>
      <c r="F61" s="39"/>
    </row>
    <row r="62" spans="1:227" ht="15" customHeight="1" x14ac:dyDescent="0.25">
      <c r="A62" s="36"/>
      <c r="B62" s="36"/>
      <c r="C62" s="38"/>
      <c r="D62" s="4"/>
      <c r="E62" s="4"/>
      <c r="F62" s="39"/>
    </row>
    <row r="63" spans="1:227" ht="15" customHeight="1" x14ac:dyDescent="0.25">
      <c r="A63" s="36"/>
      <c r="B63" s="36"/>
      <c r="C63" s="38"/>
      <c r="D63" s="4"/>
      <c r="E63" s="4"/>
      <c r="F63" s="39"/>
    </row>
    <row r="64" spans="1:227" ht="15" customHeight="1" x14ac:dyDescent="0.25">
      <c r="A64" s="36"/>
      <c r="B64" s="36"/>
      <c r="C64" s="38"/>
      <c r="D64" s="4"/>
      <c r="E64" s="4"/>
      <c r="F64" s="39"/>
    </row>
    <row r="65" spans="1:6" ht="15" customHeight="1" x14ac:dyDescent="0.25">
      <c r="A65" s="36"/>
      <c r="B65" s="36"/>
      <c r="C65" s="38"/>
      <c r="D65" s="4"/>
      <c r="E65" s="4"/>
      <c r="F65" s="39"/>
    </row>
    <row r="66" spans="1:6" ht="15" customHeight="1" x14ac:dyDescent="0.25">
      <c r="A66" s="36"/>
      <c r="B66" s="36"/>
      <c r="C66" s="38"/>
      <c r="D66" s="4"/>
      <c r="E66" s="4"/>
      <c r="F66" s="39"/>
    </row>
    <row r="67" spans="1:6" ht="15" customHeight="1" x14ac:dyDescent="0.25">
      <c r="A67" s="36"/>
      <c r="B67" s="36"/>
      <c r="C67" s="38"/>
      <c r="D67" s="4"/>
      <c r="E67" s="4"/>
      <c r="F67" s="39"/>
    </row>
    <row r="68" spans="1:6" ht="15" customHeight="1" x14ac:dyDescent="0.25">
      <c r="A68" s="36"/>
      <c r="B68" s="36"/>
      <c r="C68" s="38"/>
      <c r="D68" s="4"/>
      <c r="E68" s="4"/>
      <c r="F68" s="39"/>
    </row>
    <row r="69" spans="1:6" ht="15" customHeight="1" x14ac:dyDescent="0.25">
      <c r="A69" s="36"/>
      <c r="B69" s="36"/>
      <c r="C69" s="38"/>
      <c r="D69" s="4"/>
      <c r="E69" s="4"/>
      <c r="F69" s="39"/>
    </row>
    <row r="70" spans="1:6" ht="15" customHeight="1" x14ac:dyDescent="0.25">
      <c r="A70" s="36"/>
      <c r="B70" s="36"/>
      <c r="C70" s="38"/>
      <c r="D70" s="4"/>
      <c r="E70" s="4"/>
      <c r="F70" s="39"/>
    </row>
    <row r="71" spans="1:6" ht="15" customHeight="1" x14ac:dyDescent="0.25">
      <c r="A71" s="36"/>
      <c r="B71" s="36"/>
      <c r="C71" s="38"/>
      <c r="D71" s="4"/>
      <c r="E71" s="4"/>
      <c r="F71" s="39"/>
    </row>
    <row r="72" spans="1:6" ht="15" customHeight="1" x14ac:dyDescent="0.25">
      <c r="A72" s="36"/>
      <c r="B72" s="36"/>
      <c r="C72" s="38"/>
      <c r="D72" s="4"/>
      <c r="E72" s="4"/>
      <c r="F72" s="39"/>
    </row>
    <row r="73" spans="1:6" ht="15" customHeight="1" x14ac:dyDescent="0.25">
      <c r="A73" s="36"/>
      <c r="B73" s="36"/>
      <c r="C73" s="38"/>
      <c r="D73" s="4"/>
      <c r="E73" s="4"/>
      <c r="F73" s="39"/>
    </row>
    <row r="74" spans="1:6" ht="15" customHeight="1" x14ac:dyDescent="0.25">
      <c r="A74" s="36"/>
      <c r="B74" s="36"/>
      <c r="C74" s="38"/>
      <c r="D74" s="4"/>
      <c r="E74" s="4"/>
      <c r="F74" s="39"/>
    </row>
    <row r="75" spans="1:6" ht="15" customHeight="1" x14ac:dyDescent="0.25">
      <c r="A75" s="36"/>
      <c r="B75" s="36"/>
      <c r="C75" s="38"/>
      <c r="D75" s="4"/>
      <c r="E75" s="4"/>
      <c r="F75" s="39"/>
    </row>
    <row r="76" spans="1:6" ht="15" customHeight="1" x14ac:dyDescent="0.25">
      <c r="A76" s="36"/>
      <c r="B76" s="36"/>
      <c r="C76" s="38"/>
      <c r="D76" s="4"/>
      <c r="E76" s="4"/>
      <c r="F76" s="39"/>
    </row>
    <row r="77" spans="1:6" ht="15" customHeight="1" x14ac:dyDescent="0.25">
      <c r="A77" s="36"/>
      <c r="B77" s="36"/>
      <c r="C77" s="38"/>
      <c r="D77" s="4"/>
      <c r="E77" s="4"/>
      <c r="F77" s="39"/>
    </row>
    <row r="78" spans="1:6" ht="15" customHeight="1" x14ac:dyDescent="0.25">
      <c r="A78" s="36"/>
      <c r="B78" s="36"/>
      <c r="C78" s="38"/>
      <c r="D78" s="4"/>
      <c r="E78" s="4"/>
      <c r="F78" s="39"/>
    </row>
    <row r="79" spans="1:6" ht="15" customHeight="1" x14ac:dyDescent="0.25">
      <c r="A79" s="36"/>
      <c r="B79" s="36"/>
      <c r="C79" s="38"/>
      <c r="D79" s="4"/>
      <c r="E79" s="4"/>
      <c r="F79" s="39"/>
    </row>
    <row r="80" spans="1:6" ht="15" customHeight="1" x14ac:dyDescent="0.25">
      <c r="A80" s="36"/>
      <c r="B80" s="36"/>
      <c r="C80" s="38"/>
      <c r="D80" s="4"/>
      <c r="E80" s="4"/>
      <c r="F80" s="39"/>
    </row>
    <row r="81" spans="1:6" ht="15" customHeight="1" x14ac:dyDescent="0.25">
      <c r="A81" s="36"/>
      <c r="B81" s="36"/>
      <c r="C81" s="38"/>
      <c r="D81" s="4"/>
      <c r="E81" s="4"/>
      <c r="F81" s="39"/>
    </row>
    <row r="82" spans="1:6" ht="15" customHeight="1" x14ac:dyDescent="0.25">
      <c r="A82" s="36"/>
      <c r="B82" s="36"/>
      <c r="C82" s="38"/>
      <c r="D82" s="4"/>
      <c r="E82" s="4"/>
      <c r="F82" s="39"/>
    </row>
    <row r="83" spans="1:6" ht="15" customHeight="1" x14ac:dyDescent="0.25">
      <c r="A83" s="36"/>
      <c r="B83" s="36"/>
      <c r="C83" s="38"/>
      <c r="D83" s="4"/>
      <c r="E83" s="4"/>
      <c r="F83" s="39"/>
    </row>
    <row r="84" spans="1:6" ht="15" customHeight="1" x14ac:dyDescent="0.25">
      <c r="A84" s="36"/>
      <c r="B84" s="36"/>
      <c r="C84" s="38"/>
      <c r="D84" s="4"/>
      <c r="E84" s="4"/>
      <c r="F84" s="39"/>
    </row>
    <row r="85" spans="1:6" ht="15" customHeight="1" x14ac:dyDescent="0.25">
      <c r="A85" s="36"/>
      <c r="B85" s="36"/>
      <c r="C85" s="38"/>
      <c r="D85" s="4"/>
      <c r="E85" s="4"/>
      <c r="F85" s="39"/>
    </row>
    <row r="86" spans="1:6" ht="15" customHeight="1" x14ac:dyDescent="0.25">
      <c r="A86" s="36"/>
      <c r="B86" s="36"/>
      <c r="C86" s="38"/>
      <c r="D86" s="4"/>
      <c r="E86" s="4"/>
      <c r="F86" s="39"/>
    </row>
    <row r="87" spans="1:6" ht="15" customHeight="1" x14ac:dyDescent="0.25">
      <c r="A87" s="36"/>
      <c r="B87" s="36"/>
      <c r="C87" s="38"/>
      <c r="D87" s="4"/>
      <c r="E87" s="4"/>
      <c r="F87" s="39"/>
    </row>
    <row r="88" spans="1:6" ht="15" customHeight="1" x14ac:dyDescent="0.25">
      <c r="A88" s="36"/>
      <c r="B88" s="36"/>
      <c r="C88" s="38"/>
      <c r="D88" s="4"/>
      <c r="E88" s="4"/>
      <c r="F88" s="39"/>
    </row>
    <row r="89" spans="1:6" ht="15" customHeight="1" x14ac:dyDescent="0.25">
      <c r="A89" s="36"/>
      <c r="B89" s="36"/>
      <c r="C89" s="38"/>
      <c r="D89" s="4"/>
      <c r="E89" s="4"/>
      <c r="F89" s="39"/>
    </row>
    <row r="90" spans="1:6" ht="15" customHeight="1" x14ac:dyDescent="0.25">
      <c r="A90" s="36"/>
      <c r="B90" s="36"/>
      <c r="C90" s="38"/>
      <c r="D90" s="4"/>
      <c r="E90" s="4"/>
      <c r="F90" s="39"/>
    </row>
    <row r="91" spans="1:6" ht="15" customHeight="1" x14ac:dyDescent="0.25">
      <c r="A91" s="36"/>
      <c r="B91" s="36"/>
      <c r="C91" s="38"/>
      <c r="D91" s="4"/>
      <c r="E91" s="4"/>
      <c r="F91" s="39"/>
    </row>
    <row r="92" spans="1:6" ht="15" customHeight="1" x14ac:dyDescent="0.25">
      <c r="A92" s="36"/>
      <c r="B92" s="36"/>
      <c r="C92" s="38"/>
      <c r="D92" s="4"/>
      <c r="E92" s="4"/>
      <c r="F92" s="39"/>
    </row>
    <row r="93" spans="1:6" ht="15" customHeight="1" x14ac:dyDescent="0.25">
      <c r="A93" s="36"/>
      <c r="B93" s="36"/>
      <c r="C93" s="38"/>
      <c r="D93" s="4"/>
      <c r="E93" s="4"/>
      <c r="F93" s="39"/>
    </row>
    <row r="94" spans="1:6" ht="15" customHeight="1" x14ac:dyDescent="0.25">
      <c r="A94" s="36"/>
      <c r="B94" s="36"/>
      <c r="C94" s="38"/>
      <c r="D94" s="4"/>
      <c r="E94" s="4"/>
      <c r="F94" s="39"/>
    </row>
    <row r="95" spans="1:6" ht="15" customHeight="1" x14ac:dyDescent="0.25">
      <c r="A95" s="36"/>
      <c r="B95" s="36"/>
      <c r="C95" s="38"/>
      <c r="D95" s="4"/>
      <c r="E95" s="4"/>
      <c r="F95" s="39"/>
    </row>
    <row r="96" spans="1:6" ht="15" customHeight="1" x14ac:dyDescent="0.25">
      <c r="A96" s="36"/>
      <c r="B96" s="36"/>
      <c r="C96" s="38"/>
      <c r="D96" s="4"/>
      <c r="E96" s="4"/>
      <c r="F96" s="39"/>
    </row>
    <row r="97" spans="1:6" ht="15" customHeight="1" x14ac:dyDescent="0.25">
      <c r="A97" s="36"/>
      <c r="B97" s="36"/>
      <c r="C97" s="38"/>
      <c r="D97" s="4"/>
      <c r="E97" s="4"/>
      <c r="F97" s="39"/>
    </row>
    <row r="98" spans="1:6" ht="15" customHeight="1" x14ac:dyDescent="0.25">
      <c r="A98" s="36"/>
      <c r="B98" s="36"/>
      <c r="C98" s="38"/>
      <c r="D98" s="4"/>
      <c r="E98" s="4"/>
      <c r="F98" s="39"/>
    </row>
    <row r="99" spans="1:6" ht="15" customHeight="1" x14ac:dyDescent="0.25">
      <c r="A99" s="36"/>
      <c r="B99" s="36"/>
      <c r="C99" s="38"/>
      <c r="D99" s="4"/>
      <c r="E99" s="4"/>
      <c r="F99" s="39"/>
    </row>
    <row r="100" spans="1:6" ht="15" customHeight="1" x14ac:dyDescent="0.25">
      <c r="A100" s="36"/>
      <c r="B100" s="36"/>
      <c r="C100" s="38"/>
      <c r="D100" s="4"/>
      <c r="E100" s="4"/>
      <c r="F100" s="39"/>
    </row>
    <row r="101" spans="1:6" ht="15" customHeight="1" x14ac:dyDescent="0.25">
      <c r="A101" s="36"/>
      <c r="B101" s="36"/>
      <c r="C101" s="38"/>
      <c r="D101" s="4"/>
      <c r="E101" s="4"/>
      <c r="F101" s="39"/>
    </row>
    <row r="102" spans="1:6" ht="15" customHeight="1" x14ac:dyDescent="0.25">
      <c r="A102" s="36"/>
      <c r="B102" s="36"/>
      <c r="C102" s="38"/>
      <c r="D102" s="4"/>
      <c r="E102" s="4"/>
      <c r="F102" s="39"/>
    </row>
    <row r="103" spans="1:6" ht="15" customHeight="1" x14ac:dyDescent="0.25">
      <c r="A103" s="36"/>
      <c r="B103" s="36"/>
      <c r="C103" s="38"/>
      <c r="D103" s="4"/>
      <c r="E103" s="4"/>
      <c r="F103" s="39"/>
    </row>
    <row r="104" spans="1:6" ht="15" customHeight="1" x14ac:dyDescent="0.25">
      <c r="A104" s="36"/>
      <c r="B104" s="36"/>
      <c r="C104" s="38"/>
      <c r="D104" s="4"/>
      <c r="E104" s="4"/>
      <c r="F104" s="39"/>
    </row>
    <row r="105" spans="1:6" ht="15" customHeight="1" x14ac:dyDescent="0.25">
      <c r="A105" s="36"/>
      <c r="B105" s="36"/>
      <c r="C105" s="38"/>
      <c r="D105" s="4"/>
      <c r="E105" s="4"/>
      <c r="F105" s="39"/>
    </row>
    <row r="106" spans="1:6" ht="15" customHeight="1" x14ac:dyDescent="0.25">
      <c r="A106" s="36"/>
      <c r="B106" s="36"/>
      <c r="C106" s="38"/>
      <c r="D106" s="4"/>
      <c r="E106" s="4"/>
      <c r="F106" s="39"/>
    </row>
    <row r="107" spans="1:6" ht="15" customHeight="1" x14ac:dyDescent="0.25">
      <c r="A107" s="36"/>
      <c r="B107" s="36"/>
      <c r="C107" s="38"/>
      <c r="D107" s="4"/>
      <c r="E107" s="4"/>
      <c r="F107" s="39"/>
    </row>
    <row r="108" spans="1:6" ht="15" customHeight="1" x14ac:dyDescent="0.25">
      <c r="A108" s="36"/>
      <c r="B108" s="36"/>
      <c r="C108" s="38"/>
      <c r="D108" s="4"/>
      <c r="E108" s="4"/>
      <c r="F108" s="39"/>
    </row>
    <row r="109" spans="1:6" ht="15" customHeight="1" x14ac:dyDescent="0.25">
      <c r="A109" s="36"/>
      <c r="B109" s="36"/>
      <c r="C109" s="38"/>
      <c r="D109" s="4"/>
      <c r="E109" s="4"/>
      <c r="F109" s="39"/>
    </row>
    <row r="110" spans="1:6" ht="15" customHeight="1" x14ac:dyDescent="0.25">
      <c r="A110" s="36"/>
      <c r="B110" s="36"/>
      <c r="C110" s="38"/>
      <c r="D110" s="4"/>
      <c r="E110" s="4"/>
      <c r="F110" s="39"/>
    </row>
    <row r="111" spans="1:6" ht="15" customHeight="1" x14ac:dyDescent="0.25">
      <c r="A111" s="36"/>
      <c r="B111" s="36"/>
      <c r="C111" s="38"/>
      <c r="D111" s="4"/>
      <c r="E111" s="4"/>
      <c r="F111" s="39"/>
    </row>
    <row r="112" spans="1:6" ht="15" customHeight="1" x14ac:dyDescent="0.25">
      <c r="A112" s="36"/>
      <c r="B112" s="36"/>
      <c r="C112" s="38"/>
      <c r="D112" s="4"/>
      <c r="E112" s="4"/>
      <c r="F112" s="39"/>
    </row>
    <row r="113" spans="1:6" ht="15" customHeight="1" x14ac:dyDescent="0.25">
      <c r="A113" s="36"/>
      <c r="B113" s="36"/>
      <c r="C113" s="38"/>
      <c r="D113" s="4"/>
      <c r="E113" s="4"/>
      <c r="F113" s="39"/>
    </row>
    <row r="114" spans="1:6" ht="15" customHeight="1" x14ac:dyDescent="0.25">
      <c r="A114" s="36"/>
      <c r="B114" s="36"/>
      <c r="C114" s="38"/>
      <c r="D114" s="4"/>
      <c r="E114" s="4"/>
      <c r="F114" s="39"/>
    </row>
    <row r="115" spans="1:6" ht="15" customHeight="1" x14ac:dyDescent="0.25">
      <c r="A115" s="36"/>
      <c r="B115" s="36"/>
      <c r="C115" s="38"/>
      <c r="D115" s="4"/>
      <c r="E115" s="4"/>
      <c r="F115" s="39"/>
    </row>
    <row r="116" spans="1:6" ht="15" customHeight="1" x14ac:dyDescent="0.25">
      <c r="A116" s="36"/>
      <c r="B116" s="36"/>
      <c r="C116" s="38"/>
      <c r="D116" s="4"/>
      <c r="E116" s="4"/>
      <c r="F116" s="39"/>
    </row>
    <row r="117" spans="1:6" ht="15" customHeight="1" x14ac:dyDescent="0.25">
      <c r="A117" s="36"/>
      <c r="B117" s="36"/>
      <c r="C117" s="38"/>
      <c r="D117" s="4"/>
      <c r="E117" s="4"/>
      <c r="F117" s="39"/>
    </row>
    <row r="118" spans="1:6" ht="15" customHeight="1" x14ac:dyDescent="0.25">
      <c r="A118" s="36"/>
      <c r="B118" s="36"/>
      <c r="C118" s="38"/>
      <c r="D118" s="4"/>
      <c r="E118" s="4"/>
      <c r="F118" s="39"/>
    </row>
    <row r="119" spans="1:6" ht="15" customHeight="1" x14ac:dyDescent="0.25">
      <c r="A119" s="36"/>
      <c r="B119" s="36"/>
      <c r="C119" s="38"/>
      <c r="D119" s="4"/>
      <c r="E119" s="4"/>
      <c r="F119" s="39"/>
    </row>
    <row r="120" spans="1:6" ht="15" customHeight="1" x14ac:dyDescent="0.25">
      <c r="A120" s="36"/>
      <c r="B120" s="36"/>
      <c r="C120" s="38"/>
      <c r="D120" s="4"/>
      <c r="E120" s="4"/>
      <c r="F120" s="39"/>
    </row>
    <row r="121" spans="1:6" ht="15" customHeight="1" x14ac:dyDescent="0.25">
      <c r="A121" s="36"/>
      <c r="B121" s="36"/>
      <c r="C121" s="38"/>
      <c r="D121" s="4"/>
      <c r="E121" s="4"/>
      <c r="F121" s="39"/>
    </row>
  </sheetData>
  <sortState ref="A5:G51">
    <sortCondition ref="G51"/>
  </sortState>
  <mergeCells count="9">
    <mergeCell ref="H1:H3"/>
    <mergeCell ref="A1:A3"/>
    <mergeCell ref="G1:G3"/>
    <mergeCell ref="B1:B3"/>
    <mergeCell ref="C1:F1"/>
    <mergeCell ref="C2:C3"/>
    <mergeCell ref="D2:D3"/>
    <mergeCell ref="F2:F3"/>
    <mergeCell ref="E2:E3"/>
  </mergeCells>
  <conditionalFormatting sqref="D52:E121 C1:E1 C122:E1048576">
    <cfRule type="cellIs" dxfId="1" priority="1" operator="equal">
      <formula>"ok"</formula>
    </cfRule>
    <cfRule type="cellIs" dxfId="0" priority="2" operator="equal">
      <formula>"""erreur"""</formula>
    </cfRule>
  </conditionalFormatting>
  <pageMargins left="0.7" right="0.7" top="0.75" bottom="0.75" header="0.5" footer="0.5"/>
  <pageSetup paperSize="8" scale="93" fitToHeight="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AUJARD Berengere</dc:creator>
  <cp:lastModifiedBy>MINEFI</cp:lastModifiedBy>
  <cp:lastPrinted>2019-07-15T12:12:24Z</cp:lastPrinted>
  <dcterms:created xsi:type="dcterms:W3CDTF">2019-07-04T13:27:08Z</dcterms:created>
  <dcterms:modified xsi:type="dcterms:W3CDTF">2019-09-20T09:14:32Z</dcterms:modified>
</cp:coreProperties>
</file>