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2880" activeTab="1"/>
  </bookViews>
  <sheets>
    <sheet name="1er tour" sheetId="1" r:id="rId1"/>
    <sheet name="2ème tour" sheetId="2" r:id="rId2"/>
  </sheets>
  <definedNames>
    <definedName name="_xlnm.Print_Titles" localSheetId="0">'1er tour'!$A:$E</definedName>
    <definedName name="_xlnm.Print_Area" localSheetId="0">'1er tour'!$A$1:$W$23</definedName>
    <definedName name="_xlnm.Print_Area" localSheetId="1">'2ème tour'!$A$1:$J$26</definedName>
  </definedNames>
  <calcPr fullCalcOnLoad="1"/>
</workbook>
</file>

<file path=xl/sharedStrings.xml><?xml version="1.0" encoding="utf-8"?>
<sst xmlns="http://schemas.openxmlformats.org/spreadsheetml/2006/main" count="104" uniqueCount="67">
  <si>
    <t>BUREAUX</t>
  </si>
  <si>
    <t>INSCRITS</t>
  </si>
  <si>
    <t>VOTANTS</t>
  </si>
  <si>
    <t>NULS</t>
  </si>
  <si>
    <t>SUFFRAGES</t>
  </si>
  <si>
    <t>Jean-Marie</t>
  </si>
  <si>
    <t>Jacques</t>
  </si>
  <si>
    <t>Arlette</t>
  </si>
  <si>
    <t>Lionel</t>
  </si>
  <si>
    <t>Robert</t>
  </si>
  <si>
    <t>EXPRIMES</t>
  </si>
  <si>
    <t>LE PEN</t>
  </si>
  <si>
    <t>CHIRAC</t>
  </si>
  <si>
    <t>LAGUILLER</t>
  </si>
  <si>
    <t>JOSPIN</t>
  </si>
  <si>
    <t>HUE</t>
  </si>
  <si>
    <t>N°1</t>
  </si>
  <si>
    <t>N°2</t>
  </si>
  <si>
    <t>N°3</t>
  </si>
  <si>
    <t>N°4</t>
  </si>
  <si>
    <t>N°5</t>
  </si>
  <si>
    <t>N°6</t>
  </si>
  <si>
    <t>N°7</t>
  </si>
  <si>
    <t>N°8</t>
  </si>
  <si>
    <t>Total Canton Est</t>
  </si>
  <si>
    <t>N°9</t>
  </si>
  <si>
    <t>N°10</t>
  </si>
  <si>
    <t>N°11</t>
  </si>
  <si>
    <t>N°12</t>
  </si>
  <si>
    <t>N°13</t>
  </si>
  <si>
    <t>N°14</t>
  </si>
  <si>
    <t>N°15</t>
  </si>
  <si>
    <t>Total Canton Ouest</t>
  </si>
  <si>
    <t>N° 16 NORD</t>
  </si>
  <si>
    <t>TOTAL GENERAL</t>
  </si>
  <si>
    <t>Cumul % :</t>
  </si>
  <si>
    <t>ELECTION DU PRESIDENT DE LA REPUBLIQUE</t>
  </si>
  <si>
    <t>Taux participation :</t>
  </si>
  <si>
    <t>Scrutin du 5 mai 2002</t>
  </si>
  <si>
    <t xml:space="preserve">Bruno </t>
  </si>
  <si>
    <t>MEGRET</t>
  </si>
  <si>
    <t>Corinne</t>
  </si>
  <si>
    <t>Daniel</t>
  </si>
  <si>
    <t>François</t>
  </si>
  <si>
    <t>Christiane</t>
  </si>
  <si>
    <t>Jean</t>
  </si>
  <si>
    <t>Noël</t>
  </si>
  <si>
    <t>Christine</t>
  </si>
  <si>
    <t>Jean-Pierre</t>
  </si>
  <si>
    <t>Alain</t>
  </si>
  <si>
    <t>Olivier</t>
  </si>
  <si>
    <t>LEPAGE</t>
  </si>
  <si>
    <t>GLUCKSTEIN</t>
  </si>
  <si>
    <t>BAYROU</t>
  </si>
  <si>
    <t>TAUBIRA</t>
  </si>
  <si>
    <t>SAINT-JOSSE</t>
  </si>
  <si>
    <t>MAMERE</t>
  </si>
  <si>
    <t>BOUTIN</t>
  </si>
  <si>
    <t>CHEVENEMENT</t>
  </si>
  <si>
    <t>MADELIN</t>
  </si>
  <si>
    <t>BESANCENOT</t>
  </si>
  <si>
    <t>Votes par</t>
  </si>
  <si>
    <t>procuration</t>
  </si>
  <si>
    <t>suffrages exprimés</t>
  </si>
  <si>
    <t xml:space="preserve">Contrôle total des </t>
  </si>
  <si>
    <t>Cartes</t>
  </si>
  <si>
    <t>restituées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</si>
</sst>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1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gray0625">
        <bgColor indexed="9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5" fontId="5" fillId="0" borderId="0" xfId="0" applyNumberFormat="1" applyFont="1" applyAlignment="1">
      <alignment horizontal="centerContinuous"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 locked="0"/>
    </xf>
    <xf numFmtId="0" fontId="7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>
      <alignment horizontal="center"/>
    </xf>
    <xf numFmtId="0" fontId="4" fillId="0" borderId="2" xfId="0" applyFont="1" applyBorder="1" applyAlignment="1" applyProtection="1">
      <alignment/>
      <protection/>
    </xf>
    <xf numFmtId="0" fontId="4" fillId="0" borderId="2" xfId="0" applyFont="1" applyBorder="1" applyAlignment="1">
      <alignment/>
    </xf>
    <xf numFmtId="0" fontId="8" fillId="0" borderId="3" xfId="0" applyFont="1" applyBorder="1" applyAlignment="1" applyProtection="1">
      <alignment/>
      <protection/>
    </xf>
    <xf numFmtId="3" fontId="8" fillId="0" borderId="3" xfId="0" applyNumberFormat="1" applyFont="1" applyBorder="1" applyAlignment="1" applyProtection="1">
      <alignment/>
      <protection/>
    </xf>
    <xf numFmtId="3" fontId="8" fillId="0" borderId="3" xfId="0" applyNumberFormat="1" applyFont="1" applyBorder="1" applyAlignment="1" applyProtection="1">
      <alignment/>
      <protection hidden="1"/>
    </xf>
    <xf numFmtId="0" fontId="8" fillId="0" borderId="3" xfId="0" applyFont="1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/>
      <protection locked="0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10" fontId="6" fillId="0" borderId="3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8" fillId="0" borderId="3" xfId="0" applyNumberFormat="1" applyFont="1" applyBorder="1" applyAlignment="1" applyProtection="1">
      <alignment horizontal="right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3" fontId="6" fillId="2" borderId="3" xfId="0" applyNumberFormat="1" applyFont="1" applyFill="1" applyBorder="1" applyAlignment="1" applyProtection="1">
      <alignment/>
      <protection hidden="1"/>
    </xf>
    <xf numFmtId="3" fontId="6" fillId="2" borderId="3" xfId="0" applyNumberFormat="1" applyFont="1" applyFill="1" applyBorder="1" applyAlignment="1">
      <alignment/>
    </xf>
    <xf numFmtId="3" fontId="6" fillId="2" borderId="3" xfId="0" applyNumberFormat="1" applyFont="1" applyFill="1" applyBorder="1" applyAlignment="1" applyProtection="1">
      <alignment/>
      <protection/>
    </xf>
    <xf numFmtId="0" fontId="10" fillId="0" borderId="3" xfId="0" applyFont="1" applyBorder="1" applyAlignment="1" applyProtection="1">
      <alignment horizontal="center"/>
      <protection/>
    </xf>
    <xf numFmtId="0" fontId="10" fillId="0" borderId="3" xfId="0" applyFont="1" applyBorder="1" applyAlignment="1" applyProtection="1">
      <alignment horizontal="center"/>
      <protection hidden="1"/>
    </xf>
    <xf numFmtId="0" fontId="10" fillId="2" borderId="3" xfId="0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center"/>
      <protection/>
    </xf>
    <xf numFmtId="3" fontId="6" fillId="3" borderId="3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 horizontal="centerContinuous"/>
    </xf>
    <xf numFmtId="3" fontId="8" fillId="0" borderId="3" xfId="0" applyNumberFormat="1" applyFont="1" applyBorder="1" applyAlignment="1" applyProtection="1">
      <alignment/>
      <protection hidden="1" locked="0"/>
    </xf>
    <xf numFmtId="3" fontId="8" fillId="0" borderId="3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3" fontId="8" fillId="0" borderId="3" xfId="0" applyNumberFormat="1" applyFont="1" applyBorder="1" applyAlignment="1" applyProtection="1">
      <alignment/>
      <protection locked="0"/>
    </xf>
    <xf numFmtId="2" fontId="4" fillId="0" borderId="0" xfId="0" applyNumberFormat="1" applyFont="1" applyAlignment="1">
      <alignment/>
    </xf>
    <xf numFmtId="3" fontId="8" fillId="0" borderId="3" xfId="0" applyNumberFormat="1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/>
      <protection/>
    </xf>
    <xf numFmtId="0" fontId="10" fillId="0" borderId="1" xfId="0" applyFont="1" applyBorder="1" applyAlignment="1">
      <alignment horizontal="center"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/>
    </xf>
    <xf numFmtId="0" fontId="6" fillId="3" borderId="3" xfId="0" applyFont="1" applyFill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/>
      <protection locked="0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13" fillId="0" borderId="5" xfId="0" applyFont="1" applyBorder="1" applyAlignment="1" applyProtection="1">
      <alignment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3" fontId="13" fillId="0" borderId="3" xfId="0" applyNumberFormat="1" applyFont="1" applyBorder="1" applyAlignment="1" applyProtection="1">
      <alignment horizontal="right"/>
      <protection hidden="1"/>
    </xf>
    <xf numFmtId="3" fontId="13" fillId="0" borderId="3" xfId="0" applyNumberFormat="1" applyFont="1" applyBorder="1" applyAlignment="1" applyProtection="1">
      <alignment/>
      <protection/>
    </xf>
    <xf numFmtId="3" fontId="13" fillId="0" borderId="3" xfId="0" applyNumberFormat="1" applyFont="1" applyBorder="1" applyAlignment="1" applyProtection="1">
      <alignment/>
      <protection hidden="1"/>
    </xf>
    <xf numFmtId="3" fontId="5" fillId="2" borderId="3" xfId="0" applyNumberFormat="1" applyFont="1" applyFill="1" applyBorder="1" applyAlignment="1" applyProtection="1">
      <alignment/>
      <protection hidden="1"/>
    </xf>
    <xf numFmtId="3" fontId="14" fillId="2" borderId="3" xfId="0" applyNumberFormat="1" applyFont="1" applyFill="1" applyBorder="1" applyAlignment="1" applyProtection="1">
      <alignment/>
      <protection hidden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zoomScale="75" zoomScaleNormal="75" workbookViewId="0" topLeftCell="A1">
      <pane xSplit="5" ySplit="3" topLeftCell="F7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26" sqref="B26"/>
    </sheetView>
  </sheetViews>
  <sheetFormatPr defaultColWidth="11.421875" defaultRowHeight="12.75"/>
  <cols>
    <col min="1" max="1" width="17.421875" style="2" customWidth="1"/>
    <col min="2" max="2" width="10.7109375" style="2" customWidth="1"/>
    <col min="3" max="3" width="9.140625" style="2" customWidth="1"/>
    <col min="4" max="4" width="6.8515625" style="2" customWidth="1"/>
    <col min="5" max="5" width="13.00390625" style="2" customWidth="1"/>
    <col min="6" max="6" width="6.00390625" style="2" customWidth="1"/>
    <col min="7" max="14" width="12.57421875" style="2" customWidth="1"/>
    <col min="15" max="15" width="6.00390625" style="2" customWidth="1"/>
    <col min="16" max="24" width="12.57421875" style="2" customWidth="1"/>
    <col min="25" max="25" width="20.7109375" style="2" customWidth="1"/>
    <col min="26" max="26" width="12.8515625" style="2" customWidth="1"/>
    <col min="27" max="16384" width="11.421875" style="2" customWidth="1"/>
  </cols>
  <sheetData>
    <row r="1" spans="1:24" ht="13.5" thickBot="1">
      <c r="A1" s="3"/>
      <c r="B1" s="3"/>
      <c r="F1" s="1"/>
      <c r="O1" s="1"/>
      <c r="W1" s="6"/>
      <c r="X1" s="6"/>
    </row>
    <row r="2" spans="1:27" ht="24" customHeight="1">
      <c r="A2" s="7" t="s">
        <v>0</v>
      </c>
      <c r="B2" s="7" t="s">
        <v>1</v>
      </c>
      <c r="C2" s="8" t="s">
        <v>2</v>
      </c>
      <c r="D2" s="8" t="s">
        <v>3</v>
      </c>
      <c r="E2" s="19" t="s">
        <v>4</v>
      </c>
      <c r="F2" s="1"/>
      <c r="G2" s="19" t="s">
        <v>39</v>
      </c>
      <c r="H2" s="19" t="s">
        <v>41</v>
      </c>
      <c r="I2" s="19" t="s">
        <v>42</v>
      </c>
      <c r="J2" s="19" t="s">
        <v>43</v>
      </c>
      <c r="K2" s="19" t="s">
        <v>6</v>
      </c>
      <c r="L2" s="19" t="s">
        <v>5</v>
      </c>
      <c r="M2" s="19" t="s">
        <v>44</v>
      </c>
      <c r="N2" s="19" t="s">
        <v>45</v>
      </c>
      <c r="O2" s="1"/>
      <c r="P2" s="19" t="s">
        <v>46</v>
      </c>
      <c r="Q2" s="19" t="s">
        <v>8</v>
      </c>
      <c r="R2" s="19" t="s">
        <v>47</v>
      </c>
      <c r="S2" s="19" t="s">
        <v>9</v>
      </c>
      <c r="T2" s="19" t="s">
        <v>48</v>
      </c>
      <c r="U2" s="19" t="s">
        <v>49</v>
      </c>
      <c r="V2" s="19" t="s">
        <v>7</v>
      </c>
      <c r="W2" s="19" t="s">
        <v>50</v>
      </c>
      <c r="X2" s="50"/>
      <c r="Y2" s="54" t="s">
        <v>64</v>
      </c>
      <c r="Z2" s="19" t="s">
        <v>61</v>
      </c>
      <c r="AA2" s="19" t="s">
        <v>65</v>
      </c>
    </row>
    <row r="3" spans="1:27" ht="24" customHeight="1" thickBot="1">
      <c r="A3" s="9"/>
      <c r="B3" s="9"/>
      <c r="C3" s="10"/>
      <c r="D3" s="10"/>
      <c r="E3" s="20" t="s">
        <v>10</v>
      </c>
      <c r="F3" s="1"/>
      <c r="G3" s="20" t="s">
        <v>40</v>
      </c>
      <c r="H3" s="20" t="s">
        <v>51</v>
      </c>
      <c r="I3" s="20" t="s">
        <v>52</v>
      </c>
      <c r="J3" s="20" t="s">
        <v>53</v>
      </c>
      <c r="K3" s="20" t="s">
        <v>12</v>
      </c>
      <c r="L3" s="20" t="s">
        <v>11</v>
      </c>
      <c r="M3" s="20" t="s">
        <v>54</v>
      </c>
      <c r="N3" s="20" t="s">
        <v>55</v>
      </c>
      <c r="O3" s="1"/>
      <c r="P3" s="20" t="s">
        <v>56</v>
      </c>
      <c r="Q3" s="20" t="s">
        <v>14</v>
      </c>
      <c r="R3" s="20" t="s">
        <v>57</v>
      </c>
      <c r="S3" s="20" t="s">
        <v>15</v>
      </c>
      <c r="T3" s="20" t="s">
        <v>58</v>
      </c>
      <c r="U3" s="20" t="s">
        <v>59</v>
      </c>
      <c r="V3" s="20" t="s">
        <v>13</v>
      </c>
      <c r="W3" s="20" t="s">
        <v>60</v>
      </c>
      <c r="X3" s="50"/>
      <c r="Y3" s="55" t="s">
        <v>63</v>
      </c>
      <c r="Z3" s="20" t="s">
        <v>62</v>
      </c>
      <c r="AA3" s="20" t="s">
        <v>66</v>
      </c>
    </row>
    <row r="4" spans="1:27" ht="22.5" customHeight="1">
      <c r="A4" s="26" t="s">
        <v>16</v>
      </c>
      <c r="B4" s="11">
        <v>980</v>
      </c>
      <c r="C4" s="14">
        <v>725</v>
      </c>
      <c r="D4" s="14">
        <v>20</v>
      </c>
      <c r="E4" s="11">
        <v>705</v>
      </c>
      <c r="F4" s="1"/>
      <c r="G4" s="14">
        <v>15</v>
      </c>
      <c r="H4" s="14">
        <v>13</v>
      </c>
      <c r="I4" s="14">
        <v>4</v>
      </c>
      <c r="J4" s="14">
        <v>42</v>
      </c>
      <c r="K4" s="14">
        <v>186</v>
      </c>
      <c r="L4" s="14">
        <v>99</v>
      </c>
      <c r="M4" s="14">
        <v>10</v>
      </c>
      <c r="N4" s="14">
        <v>22</v>
      </c>
      <c r="O4" s="1"/>
      <c r="P4" s="14">
        <v>25</v>
      </c>
      <c r="Q4" s="14">
        <v>132</v>
      </c>
      <c r="R4" s="14">
        <v>7</v>
      </c>
      <c r="S4" s="14">
        <v>6</v>
      </c>
      <c r="T4" s="14">
        <v>53</v>
      </c>
      <c r="U4" s="14">
        <v>31</v>
      </c>
      <c r="V4" s="14">
        <v>34</v>
      </c>
      <c r="W4" s="14">
        <v>26</v>
      </c>
      <c r="X4" s="51"/>
      <c r="Y4" s="2">
        <f aca="true" t="shared" si="0" ref="Y4:Y11">SUM(G4:W4)</f>
        <v>705</v>
      </c>
      <c r="Z4" s="14">
        <v>31</v>
      </c>
      <c r="AA4" s="14">
        <v>7</v>
      </c>
    </row>
    <row r="5" spans="1:27" ht="22.5" customHeight="1">
      <c r="A5" s="26" t="s">
        <v>17</v>
      </c>
      <c r="B5" s="11">
        <v>988</v>
      </c>
      <c r="C5" s="14">
        <v>779</v>
      </c>
      <c r="D5" s="14">
        <v>31</v>
      </c>
      <c r="E5" s="11">
        <v>748</v>
      </c>
      <c r="F5" s="1"/>
      <c r="G5" s="14">
        <v>15</v>
      </c>
      <c r="H5" s="14">
        <v>22</v>
      </c>
      <c r="I5" s="14">
        <v>2</v>
      </c>
      <c r="J5" s="14">
        <v>78</v>
      </c>
      <c r="K5" s="14">
        <v>125</v>
      </c>
      <c r="L5" s="14">
        <v>87</v>
      </c>
      <c r="M5" s="14">
        <v>20</v>
      </c>
      <c r="N5" s="14">
        <v>20</v>
      </c>
      <c r="O5" s="1"/>
      <c r="P5" s="14">
        <v>55</v>
      </c>
      <c r="Q5" s="14">
        <v>160</v>
      </c>
      <c r="R5" s="14">
        <v>15</v>
      </c>
      <c r="S5" s="14">
        <v>9</v>
      </c>
      <c r="T5" s="14">
        <v>56</v>
      </c>
      <c r="U5" s="14">
        <v>27</v>
      </c>
      <c r="V5" s="14">
        <v>33</v>
      </c>
      <c r="W5" s="14">
        <v>24</v>
      </c>
      <c r="X5" s="51"/>
      <c r="Y5" s="2">
        <f t="shared" si="0"/>
        <v>748</v>
      </c>
      <c r="Z5" s="14">
        <v>9</v>
      </c>
      <c r="AA5" s="14">
        <v>13</v>
      </c>
    </row>
    <row r="6" spans="1:27" ht="22.5" customHeight="1">
      <c r="A6" s="26" t="s">
        <v>18</v>
      </c>
      <c r="B6" s="11">
        <v>790</v>
      </c>
      <c r="C6" s="14">
        <v>632</v>
      </c>
      <c r="D6" s="14">
        <v>29</v>
      </c>
      <c r="E6" s="11">
        <v>603</v>
      </c>
      <c r="F6" s="1"/>
      <c r="G6" s="14">
        <v>10</v>
      </c>
      <c r="H6" s="14">
        <v>9</v>
      </c>
      <c r="I6" s="14">
        <v>0</v>
      </c>
      <c r="J6" s="14">
        <v>67</v>
      </c>
      <c r="K6" s="14">
        <v>158</v>
      </c>
      <c r="L6" s="14">
        <v>56</v>
      </c>
      <c r="M6" s="14">
        <v>11</v>
      </c>
      <c r="N6" s="14">
        <v>18</v>
      </c>
      <c r="O6" s="1"/>
      <c r="P6" s="14">
        <v>23</v>
      </c>
      <c r="Q6" s="14">
        <v>122</v>
      </c>
      <c r="R6" s="14">
        <v>18</v>
      </c>
      <c r="S6" s="14">
        <v>17</v>
      </c>
      <c r="T6" s="14">
        <v>29</v>
      </c>
      <c r="U6" s="14">
        <v>28</v>
      </c>
      <c r="V6" s="14">
        <v>20</v>
      </c>
      <c r="W6" s="14">
        <v>17</v>
      </c>
      <c r="X6" s="51"/>
      <c r="Y6" s="2">
        <f t="shared" si="0"/>
        <v>603</v>
      </c>
      <c r="Z6" s="14">
        <v>23</v>
      </c>
      <c r="AA6" s="14">
        <v>3</v>
      </c>
    </row>
    <row r="7" spans="1:27" ht="22.5" customHeight="1">
      <c r="A7" s="26" t="s">
        <v>19</v>
      </c>
      <c r="B7" s="11">
        <v>761</v>
      </c>
      <c r="C7" s="14">
        <v>574</v>
      </c>
      <c r="D7" s="14">
        <v>17</v>
      </c>
      <c r="E7" s="11">
        <v>557</v>
      </c>
      <c r="F7" s="1"/>
      <c r="G7" s="14">
        <v>9</v>
      </c>
      <c r="H7" s="14">
        <v>4</v>
      </c>
      <c r="I7" s="14">
        <v>2</v>
      </c>
      <c r="J7" s="14">
        <v>62</v>
      </c>
      <c r="K7" s="14">
        <v>174</v>
      </c>
      <c r="L7" s="14">
        <v>40</v>
      </c>
      <c r="M7" s="14">
        <v>12</v>
      </c>
      <c r="N7" s="14">
        <v>9</v>
      </c>
      <c r="O7" s="1"/>
      <c r="P7" s="14">
        <v>38</v>
      </c>
      <c r="Q7" s="14">
        <v>87</v>
      </c>
      <c r="R7" s="14">
        <v>16</v>
      </c>
      <c r="S7" s="14">
        <v>5</v>
      </c>
      <c r="T7" s="14">
        <v>33</v>
      </c>
      <c r="U7" s="14">
        <v>23</v>
      </c>
      <c r="V7" s="14">
        <v>20</v>
      </c>
      <c r="W7" s="14">
        <v>23</v>
      </c>
      <c r="X7" s="51"/>
      <c r="Y7" s="2">
        <f t="shared" si="0"/>
        <v>557</v>
      </c>
      <c r="Z7" s="14">
        <v>21</v>
      </c>
      <c r="AA7" s="14">
        <v>6</v>
      </c>
    </row>
    <row r="8" spans="1:27" ht="22.5" customHeight="1">
      <c r="A8" s="26" t="s">
        <v>20</v>
      </c>
      <c r="B8" s="11">
        <v>752</v>
      </c>
      <c r="C8" s="14">
        <v>568</v>
      </c>
      <c r="D8" s="14">
        <v>17</v>
      </c>
      <c r="E8" s="11">
        <v>551</v>
      </c>
      <c r="F8" s="1"/>
      <c r="G8" s="14">
        <v>5</v>
      </c>
      <c r="H8" s="14">
        <v>9</v>
      </c>
      <c r="I8" s="14">
        <v>2</v>
      </c>
      <c r="J8" s="14">
        <v>55</v>
      </c>
      <c r="K8" s="14">
        <v>164</v>
      </c>
      <c r="L8" s="14">
        <v>75</v>
      </c>
      <c r="M8" s="14">
        <v>13</v>
      </c>
      <c r="N8" s="14">
        <v>18</v>
      </c>
      <c r="O8" s="1"/>
      <c r="P8" s="14">
        <v>30</v>
      </c>
      <c r="Q8" s="14">
        <v>62</v>
      </c>
      <c r="R8" s="14">
        <v>17</v>
      </c>
      <c r="S8" s="14">
        <v>4</v>
      </c>
      <c r="T8" s="14">
        <v>26</v>
      </c>
      <c r="U8" s="14">
        <v>36</v>
      </c>
      <c r="V8" s="14">
        <v>15</v>
      </c>
      <c r="W8" s="14">
        <v>20</v>
      </c>
      <c r="X8" s="51"/>
      <c r="Y8" s="2">
        <f t="shared" si="0"/>
        <v>551</v>
      </c>
      <c r="Z8" s="14">
        <v>17</v>
      </c>
      <c r="AA8" s="14">
        <v>7</v>
      </c>
    </row>
    <row r="9" spans="1:27" ht="22.5" customHeight="1">
      <c r="A9" s="26" t="s">
        <v>21</v>
      </c>
      <c r="B9" s="11">
        <v>641</v>
      </c>
      <c r="C9" s="14">
        <v>477</v>
      </c>
      <c r="D9" s="14">
        <v>14</v>
      </c>
      <c r="E9" s="11">
        <v>463</v>
      </c>
      <c r="F9" s="1"/>
      <c r="G9" s="14">
        <v>5</v>
      </c>
      <c r="H9" s="14">
        <v>6</v>
      </c>
      <c r="I9" s="14">
        <v>0</v>
      </c>
      <c r="J9" s="14">
        <v>46</v>
      </c>
      <c r="K9" s="14">
        <v>126</v>
      </c>
      <c r="L9" s="14">
        <v>60</v>
      </c>
      <c r="M9" s="14">
        <v>10</v>
      </c>
      <c r="N9" s="14">
        <v>17</v>
      </c>
      <c r="O9" s="1"/>
      <c r="P9" s="14">
        <v>21</v>
      </c>
      <c r="Q9" s="14">
        <v>72</v>
      </c>
      <c r="R9" s="14">
        <v>11</v>
      </c>
      <c r="S9" s="14">
        <v>13</v>
      </c>
      <c r="T9" s="14">
        <v>25</v>
      </c>
      <c r="U9" s="14">
        <v>19</v>
      </c>
      <c r="V9" s="14">
        <v>18</v>
      </c>
      <c r="W9" s="14">
        <v>14</v>
      </c>
      <c r="X9" s="51"/>
      <c r="Y9" s="2">
        <f t="shared" si="0"/>
        <v>463</v>
      </c>
      <c r="Z9" s="14">
        <v>14</v>
      </c>
      <c r="AA9" s="14">
        <v>7</v>
      </c>
    </row>
    <row r="10" spans="1:27" ht="22.5" customHeight="1">
      <c r="A10" s="26" t="s">
        <v>22</v>
      </c>
      <c r="B10" s="11">
        <v>754</v>
      </c>
      <c r="C10" s="14">
        <v>567</v>
      </c>
      <c r="D10" s="14">
        <v>14</v>
      </c>
      <c r="E10" s="11">
        <v>553</v>
      </c>
      <c r="F10" s="1"/>
      <c r="G10" s="14">
        <v>6</v>
      </c>
      <c r="H10" s="14">
        <v>21</v>
      </c>
      <c r="I10" s="14">
        <v>1</v>
      </c>
      <c r="J10" s="14">
        <v>60</v>
      </c>
      <c r="K10" s="14">
        <v>145</v>
      </c>
      <c r="L10" s="14">
        <v>42</v>
      </c>
      <c r="M10" s="14">
        <v>14</v>
      </c>
      <c r="N10" s="14">
        <v>14</v>
      </c>
      <c r="O10" s="1"/>
      <c r="P10" s="14">
        <v>23</v>
      </c>
      <c r="Q10" s="14">
        <v>100</v>
      </c>
      <c r="R10" s="14">
        <v>19</v>
      </c>
      <c r="S10" s="14">
        <v>6</v>
      </c>
      <c r="T10" s="14">
        <v>42</v>
      </c>
      <c r="U10" s="14">
        <v>25</v>
      </c>
      <c r="V10" s="14">
        <v>14</v>
      </c>
      <c r="W10" s="14">
        <v>21</v>
      </c>
      <c r="X10" s="51"/>
      <c r="Y10" s="2">
        <f t="shared" si="0"/>
        <v>553</v>
      </c>
      <c r="Z10" s="14">
        <v>12</v>
      </c>
      <c r="AA10" s="14">
        <v>6</v>
      </c>
    </row>
    <row r="11" spans="1:27" ht="22.5" customHeight="1">
      <c r="A11" s="26" t="s">
        <v>23</v>
      </c>
      <c r="B11" s="11">
        <v>805</v>
      </c>
      <c r="C11" s="14">
        <v>618</v>
      </c>
      <c r="D11" s="14">
        <v>27</v>
      </c>
      <c r="E11" s="11">
        <v>591</v>
      </c>
      <c r="F11" s="1"/>
      <c r="G11" s="14">
        <v>8</v>
      </c>
      <c r="H11" s="14">
        <v>18</v>
      </c>
      <c r="I11" s="14">
        <v>0</v>
      </c>
      <c r="J11" s="14">
        <v>54</v>
      </c>
      <c r="K11" s="14">
        <v>113</v>
      </c>
      <c r="L11" s="14">
        <v>51</v>
      </c>
      <c r="M11" s="14">
        <v>19</v>
      </c>
      <c r="N11" s="14">
        <v>10</v>
      </c>
      <c r="O11" s="1"/>
      <c r="P11" s="14">
        <v>34</v>
      </c>
      <c r="Q11" s="14">
        <v>135</v>
      </c>
      <c r="R11" s="14">
        <v>16</v>
      </c>
      <c r="S11" s="14">
        <v>15</v>
      </c>
      <c r="T11" s="14">
        <v>41</v>
      </c>
      <c r="U11" s="14">
        <v>28</v>
      </c>
      <c r="V11" s="14">
        <v>31</v>
      </c>
      <c r="W11" s="14">
        <v>18</v>
      </c>
      <c r="X11" s="51"/>
      <c r="Y11" s="2">
        <f t="shared" si="0"/>
        <v>591</v>
      </c>
      <c r="Z11" s="14">
        <v>5</v>
      </c>
      <c r="AA11" s="14">
        <v>2</v>
      </c>
    </row>
    <row r="12" spans="1:27" ht="23.25" customHeight="1">
      <c r="A12" s="29" t="s">
        <v>24</v>
      </c>
      <c r="B12" s="30">
        <f aca="true" t="shared" si="1" ref="B12:N12">SUM(B4:B11)</f>
        <v>6471</v>
      </c>
      <c r="C12" s="30">
        <f t="shared" si="1"/>
        <v>4940</v>
      </c>
      <c r="D12" s="30">
        <f t="shared" si="1"/>
        <v>169</v>
      </c>
      <c r="E12" s="30">
        <f t="shared" si="1"/>
        <v>4771</v>
      </c>
      <c r="F12" s="1"/>
      <c r="G12" s="30">
        <f t="shared" si="1"/>
        <v>73</v>
      </c>
      <c r="H12" s="30">
        <f t="shared" si="1"/>
        <v>102</v>
      </c>
      <c r="I12" s="30">
        <f t="shared" si="1"/>
        <v>11</v>
      </c>
      <c r="J12" s="30">
        <f t="shared" si="1"/>
        <v>464</v>
      </c>
      <c r="K12" s="30">
        <f t="shared" si="1"/>
        <v>1191</v>
      </c>
      <c r="L12" s="30">
        <f t="shared" si="1"/>
        <v>510</v>
      </c>
      <c r="M12" s="30">
        <f t="shared" si="1"/>
        <v>109</v>
      </c>
      <c r="N12" s="30">
        <f t="shared" si="1"/>
        <v>128</v>
      </c>
      <c r="O12" s="1"/>
      <c r="P12" s="30">
        <f aca="true" t="shared" si="2" ref="P12:AA12">SUM(P4:P11)</f>
        <v>249</v>
      </c>
      <c r="Q12" s="30">
        <f t="shared" si="2"/>
        <v>870</v>
      </c>
      <c r="R12" s="30">
        <f t="shared" si="2"/>
        <v>119</v>
      </c>
      <c r="S12" s="30">
        <f t="shared" si="2"/>
        <v>75</v>
      </c>
      <c r="T12" s="30">
        <f t="shared" si="2"/>
        <v>305</v>
      </c>
      <c r="U12" s="30">
        <f t="shared" si="2"/>
        <v>217</v>
      </c>
      <c r="V12" s="30">
        <f t="shared" si="2"/>
        <v>185</v>
      </c>
      <c r="W12" s="30">
        <f t="shared" si="2"/>
        <v>163</v>
      </c>
      <c r="Y12" s="30">
        <f t="shared" si="2"/>
        <v>4771</v>
      </c>
      <c r="Z12" s="30">
        <f t="shared" si="2"/>
        <v>132</v>
      </c>
      <c r="AA12" s="30">
        <f t="shared" si="2"/>
        <v>51</v>
      </c>
    </row>
    <row r="13" spans="1:27" ht="22.5" customHeight="1">
      <c r="A13" s="26" t="s">
        <v>25</v>
      </c>
      <c r="B13" s="21">
        <v>1134</v>
      </c>
      <c r="C13" s="32">
        <v>848</v>
      </c>
      <c r="D13" s="33">
        <v>36</v>
      </c>
      <c r="E13" s="11">
        <v>812</v>
      </c>
      <c r="F13" s="1"/>
      <c r="G13" s="40">
        <v>18</v>
      </c>
      <c r="H13" s="33">
        <v>22</v>
      </c>
      <c r="I13" s="33">
        <v>4</v>
      </c>
      <c r="J13" s="33">
        <v>56</v>
      </c>
      <c r="K13" s="33">
        <v>146</v>
      </c>
      <c r="L13" s="33">
        <v>114</v>
      </c>
      <c r="M13" s="33">
        <v>10</v>
      </c>
      <c r="N13" s="33">
        <v>32</v>
      </c>
      <c r="O13" s="1"/>
      <c r="P13" s="33">
        <v>44</v>
      </c>
      <c r="Q13" s="33">
        <v>171</v>
      </c>
      <c r="R13" s="33">
        <v>10</v>
      </c>
      <c r="S13" s="33">
        <v>28</v>
      </c>
      <c r="T13" s="33">
        <v>52</v>
      </c>
      <c r="U13" s="33">
        <v>26</v>
      </c>
      <c r="V13" s="33">
        <v>33</v>
      </c>
      <c r="W13" s="33">
        <v>46</v>
      </c>
      <c r="X13" s="52"/>
      <c r="Y13" s="2">
        <f aca="true" t="shared" si="3" ref="Y13:Y19">SUM(G13:W13)</f>
        <v>812</v>
      </c>
      <c r="Z13" s="33">
        <v>8</v>
      </c>
      <c r="AA13" s="33">
        <v>6</v>
      </c>
    </row>
    <row r="14" spans="1:27" ht="22.5" customHeight="1">
      <c r="A14" s="26" t="s">
        <v>26</v>
      </c>
      <c r="B14" s="12">
        <v>963</v>
      </c>
      <c r="C14" s="15">
        <v>719</v>
      </c>
      <c r="D14" s="15">
        <v>34</v>
      </c>
      <c r="E14" s="11">
        <v>685</v>
      </c>
      <c r="F14" s="1"/>
      <c r="G14" s="15">
        <v>12</v>
      </c>
      <c r="H14" s="15">
        <v>6</v>
      </c>
      <c r="I14" s="15">
        <v>6</v>
      </c>
      <c r="J14" s="15">
        <v>50</v>
      </c>
      <c r="K14" s="15">
        <v>134</v>
      </c>
      <c r="L14" s="15">
        <v>101</v>
      </c>
      <c r="M14" s="15">
        <v>14</v>
      </c>
      <c r="N14" s="15">
        <v>16</v>
      </c>
      <c r="O14" s="1"/>
      <c r="P14" s="15">
        <v>38</v>
      </c>
      <c r="Q14" s="15">
        <v>134</v>
      </c>
      <c r="R14" s="15">
        <v>10</v>
      </c>
      <c r="S14" s="15">
        <v>20</v>
      </c>
      <c r="T14" s="15">
        <v>48</v>
      </c>
      <c r="U14" s="15">
        <v>21</v>
      </c>
      <c r="V14" s="15">
        <v>44</v>
      </c>
      <c r="W14" s="15">
        <v>31</v>
      </c>
      <c r="X14" s="53"/>
      <c r="Y14" s="2">
        <f t="shared" si="3"/>
        <v>685</v>
      </c>
      <c r="Z14" s="15">
        <v>9</v>
      </c>
      <c r="AA14" s="15">
        <v>4</v>
      </c>
    </row>
    <row r="15" spans="1:27" ht="22.5" customHeight="1">
      <c r="A15" s="26" t="s">
        <v>27</v>
      </c>
      <c r="B15" s="12">
        <v>818</v>
      </c>
      <c r="C15" s="15">
        <v>587</v>
      </c>
      <c r="D15" s="15">
        <v>28</v>
      </c>
      <c r="E15" s="11">
        <v>559</v>
      </c>
      <c r="F15" s="1"/>
      <c r="G15" s="15">
        <v>9</v>
      </c>
      <c r="H15" s="15">
        <v>12</v>
      </c>
      <c r="I15" s="15">
        <v>2</v>
      </c>
      <c r="J15" s="15">
        <v>37</v>
      </c>
      <c r="K15" s="15">
        <v>106</v>
      </c>
      <c r="L15" s="15">
        <v>66</v>
      </c>
      <c r="M15" s="15">
        <v>11</v>
      </c>
      <c r="N15" s="15">
        <v>11</v>
      </c>
      <c r="O15" s="1"/>
      <c r="P15" s="15">
        <v>47</v>
      </c>
      <c r="Q15" s="15">
        <v>120</v>
      </c>
      <c r="R15" s="15">
        <v>4</v>
      </c>
      <c r="S15" s="15">
        <v>14</v>
      </c>
      <c r="T15" s="15">
        <v>37</v>
      </c>
      <c r="U15" s="15">
        <v>13</v>
      </c>
      <c r="V15" s="15">
        <v>36</v>
      </c>
      <c r="W15" s="15">
        <v>34</v>
      </c>
      <c r="X15" s="53"/>
      <c r="Y15" s="2">
        <f t="shared" si="3"/>
        <v>559</v>
      </c>
      <c r="Z15" s="15">
        <v>10</v>
      </c>
      <c r="AA15" s="15">
        <v>7</v>
      </c>
    </row>
    <row r="16" spans="1:27" ht="22.5" customHeight="1">
      <c r="A16" s="26" t="s">
        <v>28</v>
      </c>
      <c r="B16" s="12">
        <v>854</v>
      </c>
      <c r="C16" s="15">
        <v>645</v>
      </c>
      <c r="D16" s="15">
        <v>25</v>
      </c>
      <c r="E16" s="11">
        <v>620</v>
      </c>
      <c r="F16" s="1"/>
      <c r="G16" s="15">
        <v>9</v>
      </c>
      <c r="H16" s="15">
        <v>16</v>
      </c>
      <c r="I16" s="15">
        <v>4</v>
      </c>
      <c r="J16" s="15">
        <v>53</v>
      </c>
      <c r="K16" s="15">
        <v>115</v>
      </c>
      <c r="L16" s="15">
        <v>52</v>
      </c>
      <c r="M16" s="15">
        <v>18</v>
      </c>
      <c r="N16" s="15">
        <v>15</v>
      </c>
      <c r="O16" s="1"/>
      <c r="P16" s="15">
        <v>33</v>
      </c>
      <c r="Q16" s="15">
        <v>131</v>
      </c>
      <c r="R16" s="15">
        <v>6</v>
      </c>
      <c r="S16" s="15">
        <v>18</v>
      </c>
      <c r="T16" s="15">
        <v>74</v>
      </c>
      <c r="U16" s="15">
        <v>23</v>
      </c>
      <c r="V16" s="15">
        <v>30</v>
      </c>
      <c r="W16" s="15">
        <v>23</v>
      </c>
      <c r="X16" s="53"/>
      <c r="Y16" s="2">
        <f t="shared" si="3"/>
        <v>620</v>
      </c>
      <c r="Z16" s="15">
        <v>11</v>
      </c>
      <c r="AA16" s="15">
        <v>3</v>
      </c>
    </row>
    <row r="17" spans="1:27" ht="22.5" customHeight="1">
      <c r="A17" s="26" t="s">
        <v>29</v>
      </c>
      <c r="B17" s="12">
        <v>801</v>
      </c>
      <c r="C17" s="15">
        <v>593</v>
      </c>
      <c r="D17" s="15">
        <v>22</v>
      </c>
      <c r="E17" s="11">
        <v>571</v>
      </c>
      <c r="F17" s="1"/>
      <c r="G17" s="15">
        <v>11</v>
      </c>
      <c r="H17" s="15">
        <v>19</v>
      </c>
      <c r="I17" s="15">
        <v>2</v>
      </c>
      <c r="J17" s="15">
        <v>60</v>
      </c>
      <c r="K17" s="15">
        <v>147</v>
      </c>
      <c r="L17" s="15">
        <v>49</v>
      </c>
      <c r="M17" s="15">
        <v>14</v>
      </c>
      <c r="N17" s="15">
        <v>22</v>
      </c>
      <c r="O17" s="1"/>
      <c r="P17" s="15">
        <v>35</v>
      </c>
      <c r="Q17" s="15">
        <v>94</v>
      </c>
      <c r="R17" s="15">
        <v>13</v>
      </c>
      <c r="S17" s="15">
        <v>5</v>
      </c>
      <c r="T17" s="15">
        <v>44</v>
      </c>
      <c r="U17" s="15">
        <v>25</v>
      </c>
      <c r="V17" s="15">
        <v>19</v>
      </c>
      <c r="W17" s="15">
        <v>12</v>
      </c>
      <c r="X17" s="53"/>
      <c r="Y17" s="2">
        <f t="shared" si="3"/>
        <v>571</v>
      </c>
      <c r="Z17" s="15">
        <v>20</v>
      </c>
      <c r="AA17" s="15">
        <v>3</v>
      </c>
    </row>
    <row r="18" spans="1:27" ht="22.5" customHeight="1">
      <c r="A18" s="27" t="s">
        <v>30</v>
      </c>
      <c r="B18" s="13">
        <v>1033</v>
      </c>
      <c r="C18" s="15">
        <v>815</v>
      </c>
      <c r="D18" s="15">
        <v>26</v>
      </c>
      <c r="E18" s="11">
        <v>789</v>
      </c>
      <c r="F18" s="1"/>
      <c r="G18" s="15">
        <v>16</v>
      </c>
      <c r="H18" s="15">
        <v>15</v>
      </c>
      <c r="I18" s="15">
        <v>6</v>
      </c>
      <c r="J18" s="15">
        <v>61</v>
      </c>
      <c r="K18" s="15">
        <v>154</v>
      </c>
      <c r="L18" s="15">
        <v>91</v>
      </c>
      <c r="M18" s="15">
        <v>22</v>
      </c>
      <c r="N18" s="15">
        <v>19</v>
      </c>
      <c r="O18" s="1"/>
      <c r="P18" s="15">
        <v>72</v>
      </c>
      <c r="Q18" s="15">
        <v>131</v>
      </c>
      <c r="R18" s="15">
        <v>11</v>
      </c>
      <c r="S18" s="15">
        <v>24</v>
      </c>
      <c r="T18" s="15">
        <v>57</v>
      </c>
      <c r="U18" s="15">
        <v>26</v>
      </c>
      <c r="V18" s="15">
        <v>34</v>
      </c>
      <c r="W18" s="15">
        <v>49</v>
      </c>
      <c r="X18" s="53"/>
      <c r="Y18" s="2">
        <f t="shared" si="3"/>
        <v>788</v>
      </c>
      <c r="Z18" s="15">
        <v>14</v>
      </c>
      <c r="AA18" s="15">
        <v>6</v>
      </c>
    </row>
    <row r="19" spans="1:27" ht="22.5" customHeight="1">
      <c r="A19" s="27" t="s">
        <v>31</v>
      </c>
      <c r="B19" s="13">
        <v>728</v>
      </c>
      <c r="C19" s="15">
        <v>531</v>
      </c>
      <c r="D19" s="15">
        <v>22</v>
      </c>
      <c r="E19" s="11">
        <v>509</v>
      </c>
      <c r="F19" s="1"/>
      <c r="G19" s="15">
        <v>8</v>
      </c>
      <c r="H19" s="15">
        <v>4</v>
      </c>
      <c r="I19" s="15">
        <v>3</v>
      </c>
      <c r="J19" s="15">
        <v>28</v>
      </c>
      <c r="K19" s="15">
        <v>90</v>
      </c>
      <c r="L19" s="15">
        <v>84</v>
      </c>
      <c r="M19" s="15">
        <v>17</v>
      </c>
      <c r="N19" s="15">
        <v>13</v>
      </c>
      <c r="O19" s="1"/>
      <c r="P19" s="15">
        <v>33</v>
      </c>
      <c r="Q19" s="15">
        <v>104</v>
      </c>
      <c r="R19" s="15">
        <v>8</v>
      </c>
      <c r="S19" s="15">
        <v>16</v>
      </c>
      <c r="T19" s="15">
        <v>32</v>
      </c>
      <c r="U19" s="15">
        <v>16</v>
      </c>
      <c r="V19" s="15">
        <v>29</v>
      </c>
      <c r="W19" s="15">
        <v>24</v>
      </c>
      <c r="X19" s="53"/>
      <c r="Y19" s="2">
        <f t="shared" si="3"/>
        <v>509</v>
      </c>
      <c r="Z19" s="15">
        <v>2</v>
      </c>
      <c r="AA19" s="15">
        <v>4</v>
      </c>
    </row>
    <row r="20" spans="1:27" ht="23.25" customHeight="1">
      <c r="A20" s="22" t="s">
        <v>32</v>
      </c>
      <c r="B20" s="23">
        <f aca="true" t="shared" si="4" ref="B20:N20">SUM(B13:B19)</f>
        <v>6331</v>
      </c>
      <c r="C20" s="24">
        <f t="shared" si="4"/>
        <v>4738</v>
      </c>
      <c r="D20" s="24">
        <f t="shared" si="4"/>
        <v>193</v>
      </c>
      <c r="E20" s="25">
        <f t="shared" si="4"/>
        <v>4545</v>
      </c>
      <c r="F20" s="1"/>
      <c r="G20" s="24">
        <f t="shared" si="4"/>
        <v>83</v>
      </c>
      <c r="H20" s="24">
        <f t="shared" si="4"/>
        <v>94</v>
      </c>
      <c r="I20" s="24">
        <f t="shared" si="4"/>
        <v>27</v>
      </c>
      <c r="J20" s="24">
        <f t="shared" si="4"/>
        <v>345</v>
      </c>
      <c r="K20" s="24">
        <f t="shared" si="4"/>
        <v>892</v>
      </c>
      <c r="L20" s="24">
        <f t="shared" si="4"/>
        <v>557</v>
      </c>
      <c r="M20" s="24">
        <f t="shared" si="4"/>
        <v>106</v>
      </c>
      <c r="N20" s="24">
        <f t="shared" si="4"/>
        <v>128</v>
      </c>
      <c r="O20" s="1"/>
      <c r="P20" s="24">
        <f aca="true" t="shared" si="5" ref="P20:AA20">SUM(P13:P19)</f>
        <v>302</v>
      </c>
      <c r="Q20" s="24">
        <f t="shared" si="5"/>
        <v>885</v>
      </c>
      <c r="R20" s="24">
        <f t="shared" si="5"/>
        <v>62</v>
      </c>
      <c r="S20" s="24">
        <f t="shared" si="5"/>
        <v>125</v>
      </c>
      <c r="T20" s="24">
        <f t="shared" si="5"/>
        <v>344</v>
      </c>
      <c r="U20" s="24">
        <f t="shared" si="5"/>
        <v>150</v>
      </c>
      <c r="V20" s="24">
        <f t="shared" si="5"/>
        <v>225</v>
      </c>
      <c r="W20" s="24">
        <f t="shared" si="5"/>
        <v>219</v>
      </c>
      <c r="X20" s="53"/>
      <c r="Y20" s="24">
        <f t="shared" si="5"/>
        <v>4544</v>
      </c>
      <c r="Z20" s="24">
        <f t="shared" si="5"/>
        <v>74</v>
      </c>
      <c r="AA20" s="24">
        <f t="shared" si="5"/>
        <v>33</v>
      </c>
    </row>
    <row r="21" spans="1:27" ht="22.5" customHeight="1">
      <c r="A21" s="27" t="s">
        <v>33</v>
      </c>
      <c r="B21" s="13">
        <v>1556</v>
      </c>
      <c r="C21" s="15">
        <v>1207</v>
      </c>
      <c r="D21" s="15">
        <v>60</v>
      </c>
      <c r="E21" s="11">
        <v>1147</v>
      </c>
      <c r="F21" s="1"/>
      <c r="G21" s="15">
        <v>10</v>
      </c>
      <c r="H21" s="15">
        <v>28</v>
      </c>
      <c r="I21" s="15">
        <v>9</v>
      </c>
      <c r="J21" s="15">
        <v>80</v>
      </c>
      <c r="K21" s="15">
        <v>161</v>
      </c>
      <c r="L21" s="15">
        <v>124</v>
      </c>
      <c r="M21" s="15">
        <v>20</v>
      </c>
      <c r="N21" s="15">
        <v>54</v>
      </c>
      <c r="O21" s="1"/>
      <c r="P21" s="15">
        <v>79</v>
      </c>
      <c r="Q21" s="15">
        <v>253</v>
      </c>
      <c r="R21" s="15">
        <v>19</v>
      </c>
      <c r="S21" s="15">
        <v>42</v>
      </c>
      <c r="T21" s="15">
        <v>75</v>
      </c>
      <c r="U21" s="15">
        <v>58</v>
      </c>
      <c r="V21" s="15">
        <v>67</v>
      </c>
      <c r="W21" s="15">
        <v>68</v>
      </c>
      <c r="X21" s="53"/>
      <c r="Y21" s="2">
        <f>SUM(G21:W21)</f>
        <v>1147</v>
      </c>
      <c r="Z21" s="15">
        <v>22</v>
      </c>
      <c r="AA21" s="15">
        <v>3</v>
      </c>
    </row>
    <row r="22" spans="1:27" ht="23.25" customHeight="1">
      <c r="A22" s="28" t="s">
        <v>34</v>
      </c>
      <c r="B22" s="23">
        <f>SUM(B12+B20+B21)</f>
        <v>14358</v>
      </c>
      <c r="C22" s="23">
        <f>SUM(C12+C20+C21)</f>
        <v>10885</v>
      </c>
      <c r="D22" s="24">
        <f>SUM(D12+D20+D21)</f>
        <v>422</v>
      </c>
      <c r="E22" s="24">
        <f>(E12+E20+E21)</f>
        <v>10463</v>
      </c>
      <c r="F22" s="1"/>
      <c r="G22" s="24">
        <f aca="true" t="shared" si="6" ref="G22:N22">SUM(G12+G20+G21)</f>
        <v>166</v>
      </c>
      <c r="H22" s="24">
        <f t="shared" si="6"/>
        <v>224</v>
      </c>
      <c r="I22" s="24">
        <f t="shared" si="6"/>
        <v>47</v>
      </c>
      <c r="J22" s="24">
        <f t="shared" si="6"/>
        <v>889</v>
      </c>
      <c r="K22" s="24">
        <f t="shared" si="6"/>
        <v>2244</v>
      </c>
      <c r="L22" s="24">
        <f t="shared" si="6"/>
        <v>1191</v>
      </c>
      <c r="M22" s="24">
        <f t="shared" si="6"/>
        <v>235</v>
      </c>
      <c r="N22" s="24">
        <f t="shared" si="6"/>
        <v>310</v>
      </c>
      <c r="O22" s="1"/>
      <c r="P22" s="24">
        <f aca="true" t="shared" si="7" ref="P22:AA22">SUM(P12+P20+P21)</f>
        <v>630</v>
      </c>
      <c r="Q22" s="24">
        <f t="shared" si="7"/>
        <v>2008</v>
      </c>
      <c r="R22" s="24">
        <f t="shared" si="7"/>
        <v>200</v>
      </c>
      <c r="S22" s="24">
        <f t="shared" si="7"/>
        <v>242</v>
      </c>
      <c r="T22" s="24">
        <f t="shared" si="7"/>
        <v>724</v>
      </c>
      <c r="U22" s="24">
        <f t="shared" si="7"/>
        <v>425</v>
      </c>
      <c r="V22" s="24">
        <f t="shared" si="7"/>
        <v>477</v>
      </c>
      <c r="W22" s="24">
        <f t="shared" si="7"/>
        <v>450</v>
      </c>
      <c r="X22" s="53"/>
      <c r="Y22" s="24">
        <f t="shared" si="7"/>
        <v>10462</v>
      </c>
      <c r="Z22" s="24">
        <f t="shared" si="7"/>
        <v>228</v>
      </c>
      <c r="AA22" s="24">
        <f t="shared" si="7"/>
        <v>87</v>
      </c>
    </row>
    <row r="23" spans="1:24" ht="23.25" customHeight="1">
      <c r="A23" s="5"/>
      <c r="B23" s="5" t="s">
        <v>37</v>
      </c>
      <c r="C23" s="16">
        <f>(C22*100)/B22</f>
        <v>75.81139434461625</v>
      </c>
      <c r="D23" s="17"/>
      <c r="E23" s="17"/>
      <c r="F23" s="1"/>
      <c r="G23" s="18">
        <f aca="true" t="shared" si="8" ref="G23:N23">G22/$E$22</f>
        <v>0.015865430564847557</v>
      </c>
      <c r="H23" s="18">
        <f t="shared" si="8"/>
        <v>0.021408773774252127</v>
      </c>
      <c r="I23" s="18">
        <f t="shared" si="8"/>
        <v>0.004492019497276116</v>
      </c>
      <c r="J23" s="18">
        <f t="shared" si="8"/>
        <v>0.08496607091656312</v>
      </c>
      <c r="K23" s="18">
        <f t="shared" si="8"/>
        <v>0.21447003727420433</v>
      </c>
      <c r="L23" s="18">
        <f t="shared" si="8"/>
        <v>0.1138296855586352</v>
      </c>
      <c r="M23" s="18">
        <f t="shared" si="8"/>
        <v>0.02246009748638058</v>
      </c>
      <c r="N23" s="18">
        <f t="shared" si="8"/>
        <v>0.029628213705438212</v>
      </c>
      <c r="O23" s="1"/>
      <c r="P23" s="18">
        <f aca="true" t="shared" si="9" ref="P23:W23">P22/$E$22</f>
        <v>0.060212176240084105</v>
      </c>
      <c r="Q23" s="18">
        <f t="shared" si="9"/>
        <v>0.191914364904903</v>
      </c>
      <c r="R23" s="18">
        <f t="shared" si="9"/>
        <v>0.019114976584153686</v>
      </c>
      <c r="S23" s="18">
        <f t="shared" si="9"/>
        <v>0.023129121666825958</v>
      </c>
      <c r="T23" s="18">
        <f t="shared" si="9"/>
        <v>0.06919621523463634</v>
      </c>
      <c r="U23" s="18">
        <f t="shared" si="9"/>
        <v>0.04061932524132658</v>
      </c>
      <c r="V23" s="18">
        <f t="shared" si="9"/>
        <v>0.04558921915320654</v>
      </c>
      <c r="W23" s="18">
        <f t="shared" si="9"/>
        <v>0.04300869731434579</v>
      </c>
      <c r="X23" s="53"/>
    </row>
    <row r="24" spans="6:15" ht="12.75">
      <c r="F24" s="1"/>
      <c r="O24" s="1"/>
    </row>
    <row r="25" spans="6:15" ht="12.75">
      <c r="F25" s="1"/>
      <c r="O25" s="1"/>
    </row>
    <row r="26" spans="5:15" ht="12.75">
      <c r="E26" s="2" t="s">
        <v>35</v>
      </c>
      <c r="F26" s="1"/>
      <c r="H26" s="34">
        <f>SUM(G23:W23)</f>
        <v>0.9999044251170793</v>
      </c>
      <c r="O26" s="1"/>
    </row>
    <row r="27" spans="6:15" ht="12.75">
      <c r="F27" s="1"/>
      <c r="O27" s="1"/>
    </row>
    <row r="28" spans="6:15" ht="12.75">
      <c r="F28" s="1"/>
      <c r="O28" s="1"/>
    </row>
  </sheetData>
  <printOptions horizontalCentered="1" verticalCentered="1"/>
  <pageMargins left="0" right="0" top="1.37" bottom="0" header="0.18" footer="0.1968503937007874"/>
  <pageSetup orientation="landscape" paperSize="9" scale="90" r:id="rId1"/>
  <headerFooter alignWithMargins="0">
    <oddHeader xml:space="preserve">&amp;L&amp;"Arial,Gras italique"MAIRIE de RODEZ
Direction des Affaires Générales
Service Population&amp;C
&amp;"Helv,Gras"&amp;18&amp;UELECTION DU PRESIDENT DE LA REPUBLIQUE
&amp;14&amp;UScrutin du 21 avril 2002&amp;R&amp;"Arial,Normal"&amp;D-&amp;T&amp;8
Page &amp;P / &amp;N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workbookViewId="0" topLeftCell="A1">
      <pane xSplit="3" ySplit="6" topLeftCell="D2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34" sqref="F34"/>
    </sheetView>
  </sheetViews>
  <sheetFormatPr defaultColWidth="11.421875" defaultRowHeight="12.75"/>
  <cols>
    <col min="1" max="1" width="22.28125" style="2" bestFit="1" customWidth="1"/>
    <col min="2" max="2" width="12.8515625" style="2" customWidth="1"/>
    <col min="3" max="3" width="11.57421875" style="2" customWidth="1"/>
    <col min="4" max="4" width="10.7109375" style="2" customWidth="1"/>
    <col min="5" max="5" width="13.140625" style="2" customWidth="1"/>
    <col min="6" max="7" width="20.57421875" style="2" customWidth="1"/>
    <col min="8" max="8" width="18.28125" style="2" customWidth="1"/>
    <col min="9" max="9" width="12.8515625" style="2" customWidth="1"/>
    <col min="10" max="10" width="11.421875" style="2" customWidth="1"/>
    <col min="11" max="14" width="9.7109375" style="2" customWidth="1"/>
    <col min="15" max="16" width="8.7109375" style="2" customWidth="1"/>
    <col min="17" max="16384" width="11.421875" style="2" customWidth="1"/>
  </cols>
  <sheetData>
    <row r="1" spans="1:7" ht="26.25">
      <c r="A1" s="31" t="s">
        <v>36</v>
      </c>
      <c r="B1" s="1"/>
      <c r="C1" s="1"/>
      <c r="D1" s="1"/>
      <c r="E1" s="1"/>
      <c r="F1" s="1"/>
      <c r="G1" s="1"/>
    </row>
    <row r="2" ht="9" customHeight="1">
      <c r="A2" s="37"/>
    </row>
    <row r="3" spans="1:7" ht="18">
      <c r="A3" s="4" t="s">
        <v>38</v>
      </c>
      <c r="B3" s="1"/>
      <c r="C3" s="1"/>
      <c r="D3" s="1"/>
      <c r="E3" s="1"/>
      <c r="F3" s="1"/>
      <c r="G3" s="1"/>
    </row>
    <row r="4" spans="1:14" ht="13.5" thickBot="1">
      <c r="A4" s="3"/>
      <c r="B4" s="3"/>
      <c r="N4" s="6"/>
    </row>
    <row r="5" spans="1:10" ht="24" customHeight="1">
      <c r="A5" s="41" t="s">
        <v>0</v>
      </c>
      <c r="B5" s="41" t="s">
        <v>1</v>
      </c>
      <c r="C5" s="42" t="s">
        <v>2</v>
      </c>
      <c r="D5" s="42" t="s">
        <v>3</v>
      </c>
      <c r="E5" s="42" t="s">
        <v>4</v>
      </c>
      <c r="F5" s="35" t="s">
        <v>6</v>
      </c>
      <c r="G5" s="35" t="s">
        <v>5</v>
      </c>
      <c r="H5" s="54" t="s">
        <v>64</v>
      </c>
      <c r="I5" s="19" t="s">
        <v>61</v>
      </c>
      <c r="J5" s="19" t="s">
        <v>65</v>
      </c>
    </row>
    <row r="6" spans="1:10" ht="24" customHeight="1" thickBot="1">
      <c r="A6" s="43"/>
      <c r="B6" s="43"/>
      <c r="C6" s="44"/>
      <c r="D6" s="44"/>
      <c r="E6" s="45" t="s">
        <v>10</v>
      </c>
      <c r="F6" s="36" t="s">
        <v>12</v>
      </c>
      <c r="G6" s="36" t="s">
        <v>11</v>
      </c>
      <c r="H6" s="56" t="s">
        <v>63</v>
      </c>
      <c r="I6" s="20" t="s">
        <v>62</v>
      </c>
      <c r="J6" s="20" t="s">
        <v>66</v>
      </c>
    </row>
    <row r="7" spans="1:10" ht="25.5" customHeight="1">
      <c r="A7" s="46" t="s">
        <v>16</v>
      </c>
      <c r="B7" s="58">
        <v>980</v>
      </c>
      <c r="C7" s="14">
        <v>811</v>
      </c>
      <c r="D7" s="14">
        <v>35</v>
      </c>
      <c r="E7" s="11">
        <f>C7-D7</f>
        <v>776</v>
      </c>
      <c r="F7" s="14">
        <v>689</v>
      </c>
      <c r="G7" s="14">
        <v>87</v>
      </c>
      <c r="H7" s="57">
        <f aca="true" t="shared" si="0" ref="H7:H14">SUM(F7:G7)</f>
        <v>776</v>
      </c>
      <c r="I7" s="14">
        <v>42</v>
      </c>
      <c r="J7" s="14">
        <v>3</v>
      </c>
    </row>
    <row r="8" spans="1:10" ht="25.5" customHeight="1">
      <c r="A8" s="46" t="s">
        <v>17</v>
      </c>
      <c r="B8" s="58">
        <v>988</v>
      </c>
      <c r="C8" s="14">
        <v>842</v>
      </c>
      <c r="D8" s="14">
        <v>52</v>
      </c>
      <c r="E8" s="11">
        <f aca="true" t="shared" si="1" ref="E8:E14">C8-D8</f>
        <v>790</v>
      </c>
      <c r="F8" s="14">
        <v>709</v>
      </c>
      <c r="G8" s="14">
        <v>81</v>
      </c>
      <c r="H8" s="57">
        <f t="shared" si="0"/>
        <v>790</v>
      </c>
      <c r="I8" s="14">
        <v>29</v>
      </c>
      <c r="J8" s="14">
        <v>2</v>
      </c>
    </row>
    <row r="9" spans="1:10" ht="25.5" customHeight="1">
      <c r="A9" s="46" t="s">
        <v>18</v>
      </c>
      <c r="B9" s="58">
        <v>790</v>
      </c>
      <c r="C9" s="14">
        <v>680</v>
      </c>
      <c r="D9" s="14">
        <v>36</v>
      </c>
      <c r="E9" s="11">
        <f t="shared" si="1"/>
        <v>644</v>
      </c>
      <c r="F9" s="14">
        <v>583</v>
      </c>
      <c r="G9" s="14">
        <v>61</v>
      </c>
      <c r="H9" s="57">
        <f t="shared" si="0"/>
        <v>644</v>
      </c>
      <c r="I9" s="14">
        <v>40</v>
      </c>
      <c r="J9" s="14">
        <v>1</v>
      </c>
    </row>
    <row r="10" spans="1:10" ht="25.5" customHeight="1">
      <c r="A10" s="46" t="s">
        <v>19</v>
      </c>
      <c r="B10" s="58">
        <v>763</v>
      </c>
      <c r="C10" s="14">
        <v>619</v>
      </c>
      <c r="D10" s="14">
        <v>25</v>
      </c>
      <c r="E10" s="11">
        <f t="shared" si="1"/>
        <v>594</v>
      </c>
      <c r="F10" s="14">
        <v>547</v>
      </c>
      <c r="G10" s="14">
        <v>47</v>
      </c>
      <c r="H10" s="57">
        <f t="shared" si="0"/>
        <v>594</v>
      </c>
      <c r="I10" s="14">
        <v>37</v>
      </c>
      <c r="J10" s="14">
        <v>2</v>
      </c>
    </row>
    <row r="11" spans="1:10" ht="25.5" customHeight="1">
      <c r="A11" s="46" t="s">
        <v>20</v>
      </c>
      <c r="B11" s="58">
        <v>753</v>
      </c>
      <c r="C11" s="14">
        <v>627</v>
      </c>
      <c r="D11" s="14">
        <v>21</v>
      </c>
      <c r="E11" s="11">
        <f t="shared" si="1"/>
        <v>606</v>
      </c>
      <c r="F11" s="14">
        <v>541</v>
      </c>
      <c r="G11" s="14">
        <v>65</v>
      </c>
      <c r="H11" s="57">
        <f t="shared" si="0"/>
        <v>606</v>
      </c>
      <c r="I11" s="14">
        <v>31</v>
      </c>
      <c r="J11" s="14">
        <v>4</v>
      </c>
    </row>
    <row r="12" spans="1:10" ht="25.5" customHeight="1">
      <c r="A12" s="46" t="s">
        <v>21</v>
      </c>
      <c r="B12" s="58">
        <v>641</v>
      </c>
      <c r="C12" s="14">
        <v>516</v>
      </c>
      <c r="D12" s="14">
        <v>23</v>
      </c>
      <c r="E12" s="11">
        <f>C12-D12</f>
        <v>493</v>
      </c>
      <c r="F12" s="14">
        <v>443</v>
      </c>
      <c r="G12" s="14">
        <v>50</v>
      </c>
      <c r="H12" s="57">
        <f t="shared" si="0"/>
        <v>493</v>
      </c>
      <c r="I12" s="14">
        <v>20</v>
      </c>
      <c r="J12" s="14">
        <v>1</v>
      </c>
    </row>
    <row r="13" spans="1:10" ht="25.5" customHeight="1">
      <c r="A13" s="46" t="s">
        <v>22</v>
      </c>
      <c r="B13" s="58">
        <v>754</v>
      </c>
      <c r="C13" s="14">
        <v>617</v>
      </c>
      <c r="D13" s="14">
        <v>21</v>
      </c>
      <c r="E13" s="11">
        <f t="shared" si="1"/>
        <v>596</v>
      </c>
      <c r="F13" s="14">
        <v>549</v>
      </c>
      <c r="G13" s="14">
        <v>47</v>
      </c>
      <c r="H13" s="57">
        <f t="shared" si="0"/>
        <v>596</v>
      </c>
      <c r="I13" s="14">
        <v>20</v>
      </c>
      <c r="J13" s="14">
        <v>2</v>
      </c>
    </row>
    <row r="14" spans="1:10" ht="25.5" customHeight="1">
      <c r="A14" s="46" t="s">
        <v>23</v>
      </c>
      <c r="B14" s="58">
        <v>806</v>
      </c>
      <c r="C14" s="14">
        <v>691</v>
      </c>
      <c r="D14" s="14">
        <v>26</v>
      </c>
      <c r="E14" s="11">
        <f t="shared" si="1"/>
        <v>665</v>
      </c>
      <c r="F14" s="14">
        <v>609</v>
      </c>
      <c r="G14" s="14">
        <v>56</v>
      </c>
      <c r="H14" s="57">
        <f t="shared" si="0"/>
        <v>665</v>
      </c>
      <c r="I14" s="14">
        <v>34</v>
      </c>
      <c r="J14" s="14">
        <v>1</v>
      </c>
    </row>
    <row r="15" spans="1:11" ht="26.25" customHeight="1">
      <c r="A15" s="47" t="s">
        <v>24</v>
      </c>
      <c r="B15" s="59">
        <f aca="true" t="shared" si="2" ref="B15:G15">SUM(B7:B14)</f>
        <v>6475</v>
      </c>
      <c r="C15" s="30">
        <f t="shared" si="2"/>
        <v>5403</v>
      </c>
      <c r="D15" s="30">
        <f t="shared" si="2"/>
        <v>239</v>
      </c>
      <c r="E15" s="30">
        <f t="shared" si="2"/>
        <v>5164</v>
      </c>
      <c r="F15" s="30">
        <f t="shared" si="2"/>
        <v>4670</v>
      </c>
      <c r="G15" s="30">
        <f t="shared" si="2"/>
        <v>494</v>
      </c>
      <c r="H15" s="30">
        <f>SUM(H7:H14)</f>
        <v>5164</v>
      </c>
      <c r="I15" s="30">
        <f>SUM(I7:I14)</f>
        <v>253</v>
      </c>
      <c r="J15" s="30">
        <f>SUM(J7:J14)</f>
        <v>16</v>
      </c>
      <c r="K15" s="39"/>
    </row>
    <row r="16" spans="1:10" ht="25.5" customHeight="1">
      <c r="A16" s="46" t="s">
        <v>25</v>
      </c>
      <c r="B16" s="60">
        <v>1136</v>
      </c>
      <c r="C16" s="32">
        <v>946</v>
      </c>
      <c r="D16" s="33">
        <v>58</v>
      </c>
      <c r="E16" s="12">
        <f>C16-D16</f>
        <v>888</v>
      </c>
      <c r="F16" s="38">
        <v>782</v>
      </c>
      <c r="G16" s="38">
        <v>106</v>
      </c>
      <c r="H16" s="57">
        <f aca="true" t="shared" si="3" ref="H16:H24">SUM(F16:G16)</f>
        <v>888</v>
      </c>
      <c r="I16" s="33">
        <v>20</v>
      </c>
      <c r="J16" s="33">
        <v>3</v>
      </c>
    </row>
    <row r="17" spans="1:10" ht="25.5" customHeight="1">
      <c r="A17" s="46" t="s">
        <v>26</v>
      </c>
      <c r="B17" s="61">
        <v>964</v>
      </c>
      <c r="C17" s="32">
        <v>786</v>
      </c>
      <c r="D17" s="15">
        <v>54</v>
      </c>
      <c r="E17" s="12">
        <f aca="true" t="shared" si="4" ref="E17:E22">C17-D17</f>
        <v>732</v>
      </c>
      <c r="F17" s="15">
        <v>649</v>
      </c>
      <c r="G17" s="15">
        <v>83</v>
      </c>
      <c r="H17" s="57">
        <f t="shared" si="3"/>
        <v>732</v>
      </c>
      <c r="I17" s="15">
        <v>19</v>
      </c>
      <c r="J17" s="15">
        <v>0</v>
      </c>
    </row>
    <row r="18" spans="1:10" ht="25.5" customHeight="1">
      <c r="A18" s="46" t="s">
        <v>27</v>
      </c>
      <c r="B18" s="61">
        <v>820</v>
      </c>
      <c r="C18" s="32">
        <v>655</v>
      </c>
      <c r="D18" s="15">
        <v>32</v>
      </c>
      <c r="E18" s="12">
        <f t="shared" si="4"/>
        <v>623</v>
      </c>
      <c r="F18" s="15">
        <v>555</v>
      </c>
      <c r="G18" s="15">
        <v>68</v>
      </c>
      <c r="H18" s="57">
        <f t="shared" si="3"/>
        <v>623</v>
      </c>
      <c r="I18" s="15">
        <v>21</v>
      </c>
      <c r="J18" s="15">
        <v>6</v>
      </c>
    </row>
    <row r="19" spans="1:10" ht="25.5" customHeight="1">
      <c r="A19" s="46" t="s">
        <v>28</v>
      </c>
      <c r="B19" s="61">
        <v>854</v>
      </c>
      <c r="C19" s="32">
        <v>719</v>
      </c>
      <c r="D19" s="15">
        <v>48</v>
      </c>
      <c r="E19" s="12">
        <f t="shared" si="4"/>
        <v>671</v>
      </c>
      <c r="F19" s="15">
        <v>619</v>
      </c>
      <c r="G19" s="15">
        <v>52</v>
      </c>
      <c r="H19" s="57">
        <f t="shared" si="3"/>
        <v>671</v>
      </c>
      <c r="I19" s="15">
        <v>28</v>
      </c>
      <c r="J19" s="15">
        <v>4</v>
      </c>
    </row>
    <row r="20" spans="1:10" ht="25.5" customHeight="1">
      <c r="A20" s="46" t="s">
        <v>29</v>
      </c>
      <c r="B20" s="61">
        <v>801</v>
      </c>
      <c r="C20" s="15">
        <v>663</v>
      </c>
      <c r="D20" s="15">
        <v>31</v>
      </c>
      <c r="E20" s="12">
        <f t="shared" si="4"/>
        <v>632</v>
      </c>
      <c r="F20" s="15">
        <v>585</v>
      </c>
      <c r="G20" s="15">
        <v>47</v>
      </c>
      <c r="H20" s="57">
        <f t="shared" si="3"/>
        <v>632</v>
      </c>
      <c r="I20" s="15">
        <v>35</v>
      </c>
      <c r="J20" s="15">
        <v>2</v>
      </c>
    </row>
    <row r="21" spans="1:10" ht="25.5" customHeight="1">
      <c r="A21" s="48" t="s">
        <v>30</v>
      </c>
      <c r="B21" s="62">
        <v>1034</v>
      </c>
      <c r="C21" s="15">
        <v>902</v>
      </c>
      <c r="D21" s="15">
        <v>51</v>
      </c>
      <c r="E21" s="12">
        <f t="shared" si="4"/>
        <v>851</v>
      </c>
      <c r="F21" s="15">
        <v>765</v>
      </c>
      <c r="G21" s="15">
        <v>86</v>
      </c>
      <c r="H21" s="57">
        <f t="shared" si="3"/>
        <v>851</v>
      </c>
      <c r="I21" s="15">
        <v>41</v>
      </c>
      <c r="J21" s="15">
        <v>5</v>
      </c>
    </row>
    <row r="22" spans="1:10" ht="25.5" customHeight="1">
      <c r="A22" s="48" t="s">
        <v>31</v>
      </c>
      <c r="B22" s="62">
        <v>729</v>
      </c>
      <c r="C22" s="15">
        <v>597</v>
      </c>
      <c r="D22" s="15">
        <v>28</v>
      </c>
      <c r="E22" s="12">
        <f t="shared" si="4"/>
        <v>569</v>
      </c>
      <c r="F22" s="15">
        <v>499</v>
      </c>
      <c r="G22" s="15">
        <v>70</v>
      </c>
      <c r="H22" s="57">
        <f t="shared" si="3"/>
        <v>569</v>
      </c>
      <c r="I22" s="15">
        <v>5</v>
      </c>
      <c r="J22" s="15">
        <v>4</v>
      </c>
    </row>
    <row r="23" spans="1:10" ht="27" customHeight="1">
      <c r="A23" s="49" t="s">
        <v>32</v>
      </c>
      <c r="B23" s="63">
        <f aca="true" t="shared" si="5" ref="B23:G23">SUM(B16:B22)</f>
        <v>6338</v>
      </c>
      <c r="C23" s="24">
        <f t="shared" si="5"/>
        <v>5268</v>
      </c>
      <c r="D23" s="24">
        <f t="shared" si="5"/>
        <v>302</v>
      </c>
      <c r="E23" s="25">
        <f t="shared" si="5"/>
        <v>4966</v>
      </c>
      <c r="F23" s="24">
        <f t="shared" si="5"/>
        <v>4454</v>
      </c>
      <c r="G23" s="24">
        <f t="shared" si="5"/>
        <v>512</v>
      </c>
      <c r="H23" s="24">
        <f>SUM(H16:H22)</f>
        <v>4966</v>
      </c>
      <c r="I23" s="24">
        <f>SUM(I16:I22)</f>
        <v>169</v>
      </c>
      <c r="J23" s="24">
        <f>SUM(J16:J22)</f>
        <v>24</v>
      </c>
    </row>
    <row r="24" spans="1:10" ht="25.5" customHeight="1">
      <c r="A24" s="48" t="s">
        <v>33</v>
      </c>
      <c r="B24" s="62">
        <v>1556</v>
      </c>
      <c r="C24" s="15">
        <v>1345</v>
      </c>
      <c r="D24" s="15">
        <v>85</v>
      </c>
      <c r="E24" s="12">
        <f>C24-D24</f>
        <v>1260</v>
      </c>
      <c r="F24" s="15">
        <v>1152</v>
      </c>
      <c r="G24" s="15">
        <v>108</v>
      </c>
      <c r="H24" s="2">
        <f t="shared" si="3"/>
        <v>1260</v>
      </c>
      <c r="I24" s="15">
        <v>40</v>
      </c>
      <c r="J24" s="15">
        <v>6</v>
      </c>
    </row>
    <row r="25" spans="1:10" ht="30" customHeight="1">
      <c r="A25" s="49" t="s">
        <v>34</v>
      </c>
      <c r="B25" s="64">
        <f>SUM(B15+B23+B24)</f>
        <v>14369</v>
      </c>
      <c r="C25" s="23">
        <f>SUM(C15+C23+C24)</f>
        <v>12016</v>
      </c>
      <c r="D25" s="24">
        <f>SUM(D15+D23+D24)</f>
        <v>626</v>
      </c>
      <c r="E25" s="25">
        <f>(E15+E23+E24)</f>
        <v>11390</v>
      </c>
      <c r="F25" s="24">
        <f>SUM(F15+F23+F24)</f>
        <v>10276</v>
      </c>
      <c r="G25" s="24">
        <f>SUM(G15+G23+G24)</f>
        <v>1114</v>
      </c>
      <c r="H25" s="24">
        <f>SUM(H15+H23+H24)</f>
        <v>11390</v>
      </c>
      <c r="I25" s="24">
        <f>SUM(I15+I23+I24)</f>
        <v>462</v>
      </c>
      <c r="J25" s="24">
        <f>SUM(J15+J23+J24)</f>
        <v>46</v>
      </c>
    </row>
    <row r="26" spans="1:7" ht="23.25" customHeight="1">
      <c r="A26" s="5"/>
      <c r="B26" s="5" t="s">
        <v>37</v>
      </c>
      <c r="C26" s="16">
        <f>(C25*100/B25)</f>
        <v>83.62446934372608</v>
      </c>
      <c r="D26" s="17"/>
      <c r="E26" s="17"/>
      <c r="F26" s="18">
        <f>F25/E25</f>
        <v>0.9021949078138718</v>
      </c>
      <c r="G26" s="18">
        <f>G25/E25</f>
        <v>0.09780509218612818</v>
      </c>
    </row>
    <row r="29" spans="5:6" ht="12.75">
      <c r="E29" s="2" t="s">
        <v>35</v>
      </c>
      <c r="F29" s="34">
        <f>SUM(F26:G26)</f>
        <v>1</v>
      </c>
    </row>
  </sheetData>
  <printOptions horizontalCentered="1"/>
  <pageMargins left="0" right="0" top="0.98" bottom="0" header="0.11811023622047245" footer="0.1968503937007874"/>
  <pageSetup fitToHeight="1" fitToWidth="1" orientation="landscape" paperSize="9" scale="78" r:id="rId1"/>
  <headerFooter alignWithMargins="0">
    <oddHeader>&amp;L&amp;"Arial,Gras italique"MAIRIE de RODEZ
Direction des Affaires Générales
Service Population&amp;R&amp;"Arial,Normal"&amp;8&amp;D-&amp;T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Présidentielles 1995</dc:title>
  <dc:subject/>
  <dc:creator>PhC\OMI\Mairie de RODEZ</dc:creator>
  <cp:keywords/>
  <dc:description/>
  <cp:lastModifiedBy>Pop-phc</cp:lastModifiedBy>
  <cp:lastPrinted>2004-04-16T09:05:21Z</cp:lastPrinted>
  <dcterms:created xsi:type="dcterms:W3CDTF">2002-03-20T13:42:54Z</dcterms:created>
  <dcterms:modified xsi:type="dcterms:W3CDTF">2012-06-19T12:07:52Z</dcterms:modified>
  <cp:category/>
  <cp:version/>
  <cp:contentType/>
  <cp:contentStatus/>
</cp:coreProperties>
</file>