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4245" activeTab="0"/>
  </bookViews>
  <sheets>
    <sheet name="données collectivités" sheetId="1" r:id="rId1"/>
  </sheets>
  <definedNames>
    <definedName name="_xlnm._FilterDatabase" localSheetId="0" hidden="1">'données collectivités'!$A$1:$Z$74</definedName>
    <definedName name="_xlfn.AVERAGEIF" hidden="1">#NAME?</definedName>
    <definedName name="AEP_mode_gestion">#REF!</definedName>
  </definedNames>
  <calcPr fullCalcOnLoad="1" refMode="R1C1"/>
</workbook>
</file>

<file path=xl/sharedStrings.xml><?xml version="1.0" encoding="utf-8"?>
<sst xmlns="http://schemas.openxmlformats.org/spreadsheetml/2006/main" count="244" uniqueCount="173">
  <si>
    <t>INSEE</t>
  </si>
  <si>
    <t>ANOST</t>
  </si>
  <si>
    <t>71009</t>
  </si>
  <si>
    <t>ANTULLY</t>
  </si>
  <si>
    <t>71010</t>
  </si>
  <si>
    <t>Syndicat intercommunal des eaux des Trois Rivières (Beauvernois)</t>
  </si>
  <si>
    <t>253900153</t>
  </si>
  <si>
    <t>BERZE-LE-CHATEL</t>
  </si>
  <si>
    <t>71031</t>
  </si>
  <si>
    <t>BOURBON-LANCY</t>
  </si>
  <si>
    <t>71047</t>
  </si>
  <si>
    <t>CHAROLLES</t>
  </si>
  <si>
    <t>71106</t>
  </si>
  <si>
    <t>CHAUFFAILLES</t>
  </si>
  <si>
    <t>71120</t>
  </si>
  <si>
    <t>CLUNY</t>
  </si>
  <si>
    <t>71137</t>
  </si>
  <si>
    <t>CURGY</t>
  </si>
  <si>
    <t>71162</t>
  </si>
  <si>
    <t>CUZY</t>
  </si>
  <si>
    <t>71166</t>
  </si>
  <si>
    <t>DIGOIN</t>
  </si>
  <si>
    <t>71176</t>
  </si>
  <si>
    <t>GUEUGNON</t>
  </si>
  <si>
    <t>71230</t>
  </si>
  <si>
    <t>LA CHAPELLE-DU-MONT-DE-FRANCE</t>
  </si>
  <si>
    <t>71091</t>
  </si>
  <si>
    <t>LA CHAPELLE-SOUS-UCHON</t>
  </si>
  <si>
    <t>71096</t>
  </si>
  <si>
    <t>LA CLAYETTE</t>
  </si>
  <si>
    <t>71133</t>
  </si>
  <si>
    <t>LA GRANDE-VERRIERE</t>
  </si>
  <si>
    <t>71223</t>
  </si>
  <si>
    <t>LA MOTTE-SAINT-JEAN</t>
  </si>
  <si>
    <t>71325</t>
  </si>
  <si>
    <t>LE PULEY</t>
  </si>
  <si>
    <t>71363</t>
  </si>
  <si>
    <t>LE VILLARS</t>
  </si>
  <si>
    <t>71576</t>
  </si>
  <si>
    <t>LOURNAND</t>
  </si>
  <si>
    <t>71264</t>
  </si>
  <si>
    <t>MACON</t>
  </si>
  <si>
    <t>71270</t>
  </si>
  <si>
    <t>MATOUR</t>
  </si>
  <si>
    <t>71289</t>
  </si>
  <si>
    <t>MESVRES</t>
  </si>
  <si>
    <t>71297</t>
  </si>
  <si>
    <t>MONTMELARD</t>
  </si>
  <si>
    <t>71316</t>
  </si>
  <si>
    <t>MONTMORT</t>
  </si>
  <si>
    <t>71317</t>
  </si>
  <si>
    <t>PALINGES</t>
  </si>
  <si>
    <t>71340</t>
  </si>
  <si>
    <t>PARAY-LE-MONIAL</t>
  </si>
  <si>
    <t>71342</t>
  </si>
  <si>
    <t>POURLANS</t>
  </si>
  <si>
    <t>71357</t>
  </si>
  <si>
    <t>ROUSSILLON-EN-MORVAN</t>
  </si>
  <si>
    <t>71376</t>
  </si>
  <si>
    <t>SAINT-LEGER-DU-BOIS</t>
  </si>
  <si>
    <t>71438</t>
  </si>
  <si>
    <t>SAINT-LEGER-SOUS-BEUVRAY</t>
  </si>
  <si>
    <t>71440</t>
  </si>
  <si>
    <t>SAINT-PRIX</t>
  </si>
  <si>
    <t>71472</t>
  </si>
  <si>
    <t>Syndicat intercommunal des eaux de BEAUFORT SAINTE AGNES</t>
  </si>
  <si>
    <t>253900088</t>
  </si>
  <si>
    <t>SENNECEY-LE-GRAND</t>
  </si>
  <si>
    <t>71512</t>
  </si>
  <si>
    <t>SERCY</t>
  </si>
  <si>
    <t>71515</t>
  </si>
  <si>
    <t>SOLOGNY</t>
  </si>
  <si>
    <t>71525</t>
  </si>
  <si>
    <t>TOULON-SUR-ARROUX</t>
  </si>
  <si>
    <t>71542</t>
  </si>
  <si>
    <t>UCHON</t>
  </si>
  <si>
    <t>71551</t>
  </si>
  <si>
    <t>Communauté CREUSOT-MONTCEAU</t>
  </si>
  <si>
    <t>247100290</t>
  </si>
  <si>
    <t>SIVOM ARROUX BRACONNE</t>
  </si>
  <si>
    <t>247100092</t>
  </si>
  <si>
    <t>SIVOM de CUSSY-EN-MORVAN</t>
  </si>
  <si>
    <t>247100233</t>
  </si>
  <si>
    <t>SIVOM du TERNIN</t>
  </si>
  <si>
    <t>247100282</t>
  </si>
  <si>
    <t>Syndicat des eaux de CHALON SUD-OUEST</t>
  </si>
  <si>
    <t>257100255</t>
  </si>
  <si>
    <t>Syndicat intercommunal des eaux de BORDS DE LOIRE</t>
  </si>
  <si>
    <t>257100305</t>
  </si>
  <si>
    <t>Syndicat intercommunal des eaux de BOURBINCE OUDRACHE</t>
  </si>
  <si>
    <t>257101436</t>
  </si>
  <si>
    <t>Syndicat intercommunal des eaux de BRESSE-NORD</t>
  </si>
  <si>
    <t>257101329</t>
  </si>
  <si>
    <t>Syndicat intercommunal des eaux de CHALON SUD-EST</t>
  </si>
  <si>
    <t>257101832</t>
  </si>
  <si>
    <t>Syndicat intercommunal des eaux de CHARBONNAT</t>
  </si>
  <si>
    <t>257100487</t>
  </si>
  <si>
    <t>Syndicat intercommunal des eaux de GROSNE et GUYE</t>
  </si>
  <si>
    <t>257101741</t>
  </si>
  <si>
    <t>Syndicat intercommunal des eaux de la BASSE DHEUNE</t>
  </si>
  <si>
    <t>257100016</t>
  </si>
  <si>
    <t>Syndicat intercommunal des eaux de la BASSE-SEILLE</t>
  </si>
  <si>
    <t>257101592</t>
  </si>
  <si>
    <t>Syndicat intercommunal des eaux de la GOURGEOISE</t>
  </si>
  <si>
    <t>257101063</t>
  </si>
  <si>
    <t>Syndicat intercommunal des eaux de la GUYE</t>
  </si>
  <si>
    <t>257102038</t>
  </si>
  <si>
    <t>Syndicat intercommunal des eaux de la HAUTE-GROSNE</t>
  </si>
  <si>
    <t>257102178</t>
  </si>
  <si>
    <t>Syndicat intercommunal des eaux de la PETITE GROSNE</t>
  </si>
  <si>
    <t>257101568</t>
  </si>
  <si>
    <t>Syndicat intercommunal des eaux de la région de L'ARCONCE</t>
  </si>
  <si>
    <t>257101691</t>
  </si>
  <si>
    <t>Syndicat intercommunal des eaux de la région de SENNECEY</t>
  </si>
  <si>
    <t>257102558</t>
  </si>
  <si>
    <t>Syndicat intercommunal des eaux de la région de VERDUN-SUR-LE-DOUBS</t>
  </si>
  <si>
    <t>257101402</t>
  </si>
  <si>
    <t>Syndicat intercommunal des eaux de la REGION LOUHANNAISE</t>
  </si>
  <si>
    <t>257101139</t>
  </si>
  <si>
    <t>Syndicat intercommunal des eaux de la SOLOGNE-LIGERIENNE</t>
  </si>
  <si>
    <t>257102285</t>
  </si>
  <si>
    <t>Syndicat intercommunal des eaux de la VALLEE DU SORNIN</t>
  </si>
  <si>
    <t>257101949</t>
  </si>
  <si>
    <t>Syndicat intercommunal des eaux de MACON et ENVIRONS</t>
  </si>
  <si>
    <t>257100545</t>
  </si>
  <si>
    <t>Syndicat intercommunal des eaux du BRIONNAIS</t>
  </si>
  <si>
    <t>257101428</t>
  </si>
  <si>
    <t>Syndicat intercommunal des eaux du HAUT-MACONNAIS</t>
  </si>
  <si>
    <t>257101188</t>
  </si>
  <si>
    <t>Syndicat intercommunal des eaux du MACONNAIS-BEAUJOLAIS</t>
  </si>
  <si>
    <t>257100479</t>
  </si>
  <si>
    <t>Syndicat intercommunal des eaux du NORD de MACON</t>
  </si>
  <si>
    <t>257101899</t>
  </si>
  <si>
    <t>Syndicat intercommunal des eaux du TOURNUGEOIS</t>
  </si>
  <si>
    <t>257102145</t>
  </si>
  <si>
    <t>Syndicat mixte des eaux de la GUYE et de la DHEUNE</t>
  </si>
  <si>
    <t>257100842</t>
  </si>
  <si>
    <t>Syndicat mixte des eaux de la SEILLETTE</t>
  </si>
  <si>
    <t>257101659</t>
  </si>
  <si>
    <t>Rendement_admissible_decret_27_janv_2012_en_pourcentage</t>
  </si>
  <si>
    <t>Syndicat Mixte de l'Eau Morvan Autunois Couchois</t>
  </si>
  <si>
    <t>200006682</t>
  </si>
  <si>
    <t>Communauté d'agglomération de BEAUNE</t>
  </si>
  <si>
    <t>Communauté d'Agglomération du Grand Chalon</t>
  </si>
  <si>
    <t>oui</t>
  </si>
  <si>
    <t>Nombre_d_abonnes_2017</t>
  </si>
  <si>
    <t/>
  </si>
  <si>
    <t>Communauté de communes  Bresse louhannaise intercom</t>
  </si>
  <si>
    <t>200071579</t>
  </si>
  <si>
    <t>Volumes_2018_mis_en_distribution_m3</t>
  </si>
  <si>
    <t>rendement_primaire_2018_Calcul_en_pourcent</t>
  </si>
  <si>
    <t>Nombre_d_habitants_desservis_2018</t>
  </si>
  <si>
    <t>Nombre_d_abonnes_2018</t>
  </si>
  <si>
    <t>Lineaire_2018_de_reseau_en_km</t>
  </si>
  <si>
    <t>Indice_2018_de_protection_de_la_ressource_P108_3_en_pourcent</t>
  </si>
  <si>
    <t>Indice_2018_de_connaissance_patrimoniale_P103_2_sur_120</t>
  </si>
  <si>
    <t>Volume_2018_produits_en_m3</t>
  </si>
  <si>
    <t>Volumes_2018_importes_en_m3</t>
  </si>
  <si>
    <t>Volumes_2018_exportes_en_m3</t>
  </si>
  <si>
    <t>Consommations_2018_comptabilisees_en_m3</t>
  </si>
  <si>
    <t>rendement_2018_RPQS_(P104_3)_en_pourcent</t>
  </si>
  <si>
    <t>Indice_lineaire_de_perte_2018_RPQS_(P106_1)_en_m3/km_j</t>
  </si>
  <si>
    <t>Taux_moyen_de_renouvellement_2018_P107_2_en_pourcent</t>
  </si>
  <si>
    <t>Recettes_2018_collectivite_vente_eau_euros</t>
  </si>
  <si>
    <t>Recettes_2018_délégataire_vente_eau_euros</t>
  </si>
  <si>
    <t>Dotation_amortissement_2018</t>
  </si>
  <si>
    <t>Encours_total_de_la_dette_31_12_18_en_euros</t>
  </si>
  <si>
    <t>Interets_d_emprunt_2018_en_euros</t>
  </si>
  <si>
    <t>Collectivite_Distributrice</t>
  </si>
  <si>
    <t>Indice_lineaire_de_conso_2018_Calcul_en_m3/km_j</t>
  </si>
  <si>
    <t>Respect_rendement_admissible_en_2017</t>
  </si>
  <si>
    <t>non</t>
  </si>
  <si>
    <t>données non disponibles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</si>
</sst>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  <numFmt numFmtId="165" formatCode="#,##0.00\ &quot;€&quot;"/>
    <numFmt numFmtId="166" formatCode="#,##0\ &quot;€&quot;"/>
    <numFmt numFmtId="167" formatCode="0.0%"/>
    <numFmt numFmtId="168" formatCode="0.0000%"/>
    <numFmt numFmtId="169" formatCode="#,##0.000\ &quot;€&quot;"/>
    <numFmt numFmtId="170" formatCode="#,##0.00000"/>
    <numFmt numFmtId="171" formatCode="0.00000"/>
    <numFmt numFmtId="172" formatCode="0.0000"/>
    <numFmt numFmtId="173" formatCode="00000"/>
    <numFmt numFmtId="174" formatCode="#,##0\ _€"/>
    <numFmt numFmtId="175" formatCode="0.000"/>
    <numFmt numFmtId="176" formatCode="0.0000000"/>
    <numFmt numFmtId="177" formatCode="0.000000"/>
    <numFmt numFmtId="178" formatCode="0.0"/>
    <numFmt numFmtId="179" formatCode="#,##0_ ;\-#,##0\ "/>
    <numFmt numFmtId="180" formatCode="0.000000000"/>
    <numFmt numFmtId="181" formatCode="0.0000000000"/>
    <numFmt numFmtId="182" formatCode="0.00000000"/>
    <numFmt numFmtId="183" formatCode="#,##0.0000"/>
    <numFmt numFmtId="184" formatCode="#,##0.000000"/>
    <numFmt numFmtId="185" formatCode="#,##0.000"/>
    <numFmt numFmtId="186" formatCode="#,##0.0"/>
    <numFmt numFmtId="187" formatCode="[$-40C]dddd\ d\ mmmm\ yyyy"/>
    <numFmt numFmtId="188" formatCode="#,##0.00\ _€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0.000%"/>
    <numFmt numFmtId="193" formatCode="#\ ##0.00\ &quot;€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MS Sans Serif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6" fillId="0" borderId="10" xfId="52" applyNumberFormat="1" applyBorder="1" applyAlignment="1" quotePrefix="1">
      <alignment horizontal="center" vertical="center" wrapText="1"/>
      <protection/>
    </xf>
    <xf numFmtId="0" fontId="6" fillId="0" borderId="0" xfId="52">
      <alignment/>
      <protection/>
    </xf>
    <xf numFmtId="0" fontId="6" fillId="0" borderId="10" xfId="52" applyNumberFormat="1" applyBorder="1" quotePrefix="1">
      <alignment/>
      <protection/>
    </xf>
    <xf numFmtId="1" fontId="6" fillId="0" borderId="10" xfId="52" applyNumberFormat="1" applyBorder="1">
      <alignment/>
      <protection/>
    </xf>
    <xf numFmtId="0" fontId="6" fillId="0" borderId="10" xfId="52" applyNumberFormat="1" applyFill="1" applyBorder="1" quotePrefix="1">
      <alignment/>
      <protection/>
    </xf>
    <xf numFmtId="0" fontId="0" fillId="0" borderId="10" xfId="0" applyNumberFormat="1" applyBorder="1" applyAlignment="1" quotePrefix="1">
      <alignment horizontal="center" vertical="center" wrapText="1"/>
    </xf>
    <xf numFmtId="3" fontId="0" fillId="0" borderId="10" xfId="0" applyNumberFormat="1" applyBorder="1" applyAlignment="1" quotePrefix="1">
      <alignment horizontal="center" vertical="center" wrapText="1"/>
    </xf>
    <xf numFmtId="0" fontId="6" fillId="0" borderId="10" xfId="52" applyBorder="1" applyAlignment="1">
      <alignment horizontal="center"/>
      <protection/>
    </xf>
    <xf numFmtId="0" fontId="6" fillId="0" borderId="0" xfId="52" applyAlignment="1">
      <alignment horizontal="center"/>
      <protection/>
    </xf>
    <xf numFmtId="2" fontId="9" fillId="0" borderId="10" xfId="52" applyNumberFormat="1" applyFont="1" applyBorder="1" applyAlignment="1">
      <alignment horizontal="center"/>
      <protection/>
    </xf>
    <xf numFmtId="10" fontId="9" fillId="0" borderId="10" xfId="52" applyNumberFormat="1" applyFont="1" applyBorder="1" applyAlignment="1">
      <alignment horizontal="center"/>
      <protection/>
    </xf>
    <xf numFmtId="10" fontId="8" fillId="0" borderId="10" xfId="0" applyNumberFormat="1" applyFont="1" applyBorder="1" applyAlignment="1" quotePrefix="1">
      <alignment horizontal="center"/>
    </xf>
    <xf numFmtId="42" fontId="0" fillId="0" borderId="10" xfId="0" applyNumberFormat="1" applyBorder="1" applyAlignment="1" quotePrefix="1">
      <alignment horizontal="center" vertical="center" wrapText="1"/>
    </xf>
    <xf numFmtId="42" fontId="0" fillId="0" borderId="10" xfId="0" applyNumberFormat="1" applyBorder="1" applyAlignment="1">
      <alignment horizontal="center" vertical="center" wrapText="1"/>
    </xf>
    <xf numFmtId="42" fontId="6" fillId="0" borderId="10" xfId="52" applyNumberFormat="1" applyBorder="1" applyAlignment="1">
      <alignment horizontal="center"/>
      <protection/>
    </xf>
    <xf numFmtId="42" fontId="6" fillId="0" borderId="0" xfId="52" applyNumberFormat="1" applyAlignment="1">
      <alignment horizontal="center"/>
      <protection/>
    </xf>
    <xf numFmtId="10" fontId="6" fillId="0" borderId="10" xfId="52" applyNumberFormat="1" applyBorder="1" applyAlignment="1">
      <alignment horizontal="center"/>
      <protection/>
    </xf>
    <xf numFmtId="10" fontId="6" fillId="0" borderId="0" xfId="52" applyNumberFormat="1" applyAlignment="1">
      <alignment horizontal="center"/>
      <protection/>
    </xf>
    <xf numFmtId="0" fontId="6" fillId="0" borderId="0" xfId="52" applyFill="1">
      <alignment/>
      <protection/>
    </xf>
    <xf numFmtId="1" fontId="6" fillId="0" borderId="10" xfId="52" applyNumberFormat="1" applyFont="1" applyFill="1" applyBorder="1">
      <alignment/>
      <protection/>
    </xf>
    <xf numFmtId="0" fontId="6" fillId="0" borderId="10" xfId="52" applyFont="1" applyBorder="1" applyAlignment="1">
      <alignment horizontal="center"/>
      <protection/>
    </xf>
    <xf numFmtId="42" fontId="6" fillId="0" borderId="10" xfId="52" applyNumberFormat="1" applyFont="1" applyBorder="1" applyAlignment="1">
      <alignment horizontal="center"/>
      <protection/>
    </xf>
    <xf numFmtId="3" fontId="6" fillId="0" borderId="10" xfId="52" applyNumberFormat="1" applyBorder="1" applyAlignment="1">
      <alignment horizontal="center"/>
      <protection/>
    </xf>
    <xf numFmtId="0" fontId="6" fillId="0" borderId="10" xfId="52" applyNumberFormat="1" applyFont="1" applyBorder="1" quotePrefix="1">
      <alignment/>
      <protection/>
    </xf>
    <xf numFmtId="0" fontId="6" fillId="0" borderId="0" xfId="52" applyFont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0" xfId="52" applyNumberFormat="1" applyAlignment="1">
      <alignment horizontal="center"/>
      <protection/>
    </xf>
    <xf numFmtId="10" fontId="6" fillId="0" borderId="10" xfId="52" applyNumberFormat="1" applyFont="1" applyBorder="1" applyAlignment="1">
      <alignment horizontal="center"/>
      <protection/>
    </xf>
    <xf numFmtId="2" fontId="6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2" fontId="6" fillId="0" borderId="0" xfId="52" applyNumberFormat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42" fontId="9" fillId="0" borderId="10" xfId="52" applyNumberFormat="1" applyFont="1" applyBorder="1" applyAlignment="1">
      <alignment horizontal="center"/>
      <protection/>
    </xf>
    <xf numFmtId="0" fontId="6" fillId="0" borderId="10" xfId="52" applyFill="1" applyBorder="1" applyAlignment="1">
      <alignment horizontal="center"/>
      <protection/>
    </xf>
    <xf numFmtId="3" fontId="6" fillId="0" borderId="10" xfId="52" applyNumberFormat="1" applyFill="1" applyBorder="1" applyAlignment="1">
      <alignment horizontal="center"/>
      <protection/>
    </xf>
    <xf numFmtId="10" fontId="6" fillId="0" borderId="10" xfId="52" applyNumberFormat="1" applyFill="1" applyBorder="1" applyAlignment="1">
      <alignment horizontal="center"/>
      <protection/>
    </xf>
    <xf numFmtId="2" fontId="6" fillId="0" borderId="10" xfId="52" applyNumberFormat="1" applyFont="1" applyFill="1" applyBorder="1" applyAlignment="1">
      <alignment horizontal="center"/>
      <protection/>
    </xf>
    <xf numFmtId="42" fontId="6" fillId="0" borderId="10" xfId="52" applyNumberFormat="1" applyFill="1" applyBorder="1" applyAlignment="1">
      <alignment horizontal="center"/>
      <protection/>
    </xf>
    <xf numFmtId="168" fontId="6" fillId="0" borderId="0" xfId="52" applyNumberFormat="1" applyAlignment="1">
      <alignment horizontal="center"/>
      <protection/>
    </xf>
    <xf numFmtId="9" fontId="6" fillId="0" borderId="0" xfId="52" applyNumberFormat="1" applyFont="1" applyAlignment="1">
      <alignment horizontal="center"/>
      <protection/>
    </xf>
    <xf numFmtId="10" fontId="0" fillId="0" borderId="10" xfId="0" applyNumberFormat="1" applyFont="1" applyBorder="1" applyAlignment="1" quotePrefix="1">
      <alignment horizontal="center"/>
    </xf>
    <xf numFmtId="10" fontId="0" fillId="0" borderId="10" xfId="0" applyNumberFormat="1" applyFont="1" applyFill="1" applyBorder="1" applyAlignment="1" quotePrefix="1">
      <alignment horizontal="center"/>
    </xf>
    <xf numFmtId="0" fontId="6" fillId="0" borderId="0" xfId="52" applyFont="1" applyAlignment="1">
      <alignment horizontal="center"/>
      <protection/>
    </xf>
    <xf numFmtId="175" fontId="0" fillId="0" borderId="10" xfId="0" applyNumberFormat="1" applyBorder="1" applyAlignment="1" quotePrefix="1">
      <alignment horizontal="center" vertical="center" wrapText="1"/>
    </xf>
    <xf numFmtId="175" fontId="6" fillId="0" borderId="10" xfId="52" applyNumberFormat="1" applyBorder="1" applyAlignment="1">
      <alignment horizontal="center"/>
      <protection/>
    </xf>
    <xf numFmtId="175" fontId="6" fillId="0" borderId="10" xfId="52" applyNumberFormat="1" applyFont="1" applyBorder="1" applyAlignment="1">
      <alignment horizontal="center"/>
      <protection/>
    </xf>
    <xf numFmtId="175" fontId="6" fillId="0" borderId="10" xfId="52" applyNumberFormat="1" applyFill="1" applyBorder="1" applyAlignment="1">
      <alignment horizontal="center"/>
      <protection/>
    </xf>
    <xf numFmtId="175" fontId="6" fillId="0" borderId="0" xfId="52" applyNumberFormat="1" applyAlignment="1">
      <alignment horizontal="center"/>
      <protection/>
    </xf>
    <xf numFmtId="1" fontId="6" fillId="0" borderId="10" xfId="52" applyNumberFormat="1" applyFont="1" applyBorder="1" applyAlignment="1">
      <alignment horizontal="center"/>
      <protection/>
    </xf>
    <xf numFmtId="1" fontId="6" fillId="0" borderId="10" xfId="52" applyNumberFormat="1" applyBorder="1" applyAlignment="1">
      <alignment horizontal="center"/>
      <protection/>
    </xf>
    <xf numFmtId="0" fontId="6" fillId="0" borderId="10" xfId="52" applyNumberFormat="1" applyFont="1" applyFill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10" fontId="6" fillId="0" borderId="10" xfId="0" applyNumberFormat="1" applyFont="1" applyBorder="1" applyAlignment="1" quotePrefix="1">
      <alignment horizontal="center"/>
    </xf>
    <xf numFmtId="3" fontId="6" fillId="0" borderId="0" xfId="52" applyNumberFormat="1" applyFont="1" applyAlignment="1">
      <alignment horizontal="center"/>
      <protection/>
    </xf>
    <xf numFmtId="4" fontId="6" fillId="0" borderId="0" xfId="52" applyNumberFormat="1" applyAlignment="1">
      <alignment horizontal="center"/>
      <protection/>
    </xf>
    <xf numFmtId="167" fontId="6" fillId="0" borderId="10" xfId="52" applyNumberFormat="1" applyFont="1" applyBorder="1" applyAlignment="1">
      <alignment horizontal="center"/>
      <protection/>
    </xf>
    <xf numFmtId="167" fontId="6" fillId="0" borderId="0" xfId="52" applyNumberFormat="1" applyFont="1" applyAlignment="1">
      <alignment horizontal="center"/>
      <protection/>
    </xf>
    <xf numFmtId="10" fontId="6" fillId="0" borderId="10" xfId="52" applyNumberFormat="1" applyFont="1" applyBorder="1" applyAlignment="1">
      <alignment horizontal="center"/>
      <protection/>
    </xf>
    <xf numFmtId="3" fontId="45" fillId="0" borderId="10" xfId="52" applyNumberFormat="1" applyFont="1" applyBorder="1" applyAlignment="1">
      <alignment horizontal="center"/>
      <protection/>
    </xf>
    <xf numFmtId="0" fontId="45" fillId="0" borderId="10" xfId="52" applyFont="1" applyBorder="1" applyAlignment="1">
      <alignment horizontal="center"/>
      <protection/>
    </xf>
    <xf numFmtId="167" fontId="45" fillId="0" borderId="10" xfId="52" applyNumberFormat="1" applyFont="1" applyBorder="1" applyAlignment="1">
      <alignment horizontal="center"/>
      <protection/>
    </xf>
    <xf numFmtId="2" fontId="45" fillId="0" borderId="10" xfId="52" applyNumberFormat="1" applyFont="1" applyBorder="1" applyAlignment="1">
      <alignment horizontal="center"/>
      <protection/>
    </xf>
    <xf numFmtId="1" fontId="45" fillId="0" borderId="10" xfId="52" applyNumberFormat="1" applyFont="1" applyBorder="1" applyAlignment="1">
      <alignment horizontal="center"/>
      <protection/>
    </xf>
    <xf numFmtId="10" fontId="0" fillId="0" borderId="10" xfId="0" applyNumberFormat="1" applyFont="1" applyFill="1" applyBorder="1" applyAlignment="1" quotePrefix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10" fontId="0" fillId="0" borderId="10" xfId="0" applyNumberFormat="1" applyFont="1" applyBorder="1" applyAlignment="1" quotePrefix="1">
      <alignment horizontal="center"/>
    </xf>
    <xf numFmtId="10" fontId="0" fillId="0" borderId="10" xfId="0" applyNumberFormat="1" applyFont="1" applyBorder="1" applyAlignment="1" quotePrefix="1">
      <alignment horizontal="center"/>
    </xf>
    <xf numFmtId="10" fontId="46" fillId="0" borderId="10" xfId="0" applyNumberFormat="1" applyFont="1" applyBorder="1" applyAlignment="1" quotePrefix="1">
      <alignment horizontal="center"/>
    </xf>
    <xf numFmtId="175" fontId="45" fillId="0" borderId="10" xfId="52" applyNumberFormat="1" applyFont="1" applyBorder="1" applyAlignment="1">
      <alignment horizontal="center"/>
      <protection/>
    </xf>
    <xf numFmtId="9" fontId="0" fillId="0" borderId="10" xfId="0" applyNumberFormat="1" applyFont="1" applyFill="1" applyBorder="1" applyAlignment="1" quotePrefix="1">
      <alignment horizontal="center" vertical="center" wrapText="1"/>
    </xf>
    <xf numFmtId="10" fontId="0" fillId="0" borderId="10" xfId="0" applyNumberFormat="1" applyFont="1" applyBorder="1" applyAlignment="1">
      <alignment horizontal="center"/>
    </xf>
    <xf numFmtId="42" fontId="6" fillId="0" borderId="10" xfId="52" applyNumberFormat="1" applyFont="1" applyBorder="1" applyAlignment="1">
      <alignment horizontal="left"/>
      <protection/>
    </xf>
    <xf numFmtId="167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52" applyFill="1" applyAlignment="1">
      <alignment/>
      <protection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>
      <alignment/>
    </xf>
    <xf numFmtId="173" fontId="6" fillId="0" borderId="10" xfId="52" applyNumberFormat="1" applyFill="1" applyBorder="1" applyAlignment="1" quotePrefix="1">
      <alignment horizontal="left"/>
      <protection/>
    </xf>
    <xf numFmtId="49" fontId="6" fillId="0" borderId="10" xfId="0" applyNumberFormat="1" applyFont="1" applyBorder="1" applyAlignment="1">
      <alignment/>
    </xf>
    <xf numFmtId="49" fontId="6" fillId="0" borderId="10" xfId="52" applyNumberFormat="1" applyBorder="1">
      <alignment/>
      <protection/>
    </xf>
    <xf numFmtId="0" fontId="6" fillId="0" borderId="10" xfId="52" applyNumberFormat="1" applyFill="1" applyBorder="1" applyAlignment="1" quotePrefix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se_collectivité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1.421875" defaultRowHeight="12.75"/>
  <cols>
    <col min="1" max="1" width="66.00390625" style="2" bestFit="1" customWidth="1"/>
    <col min="2" max="2" width="13.7109375" style="2" customWidth="1"/>
    <col min="3" max="3" width="13.00390625" style="9" customWidth="1"/>
    <col min="4" max="5" width="13.8515625" style="9" customWidth="1"/>
    <col min="6" max="6" width="11.421875" style="48" customWidth="1"/>
    <col min="7" max="7" width="15.28125" style="57" customWidth="1"/>
    <col min="8" max="8" width="13.57421875" style="40" customWidth="1"/>
    <col min="9" max="14" width="11.421875" style="27" customWidth="1"/>
    <col min="15" max="15" width="11.421875" style="18" customWidth="1"/>
    <col min="16" max="19" width="11.421875" style="31" customWidth="1"/>
    <col min="20" max="20" width="16.57421875" style="43" customWidth="1"/>
    <col min="21" max="21" width="12.57421875" style="16" customWidth="1"/>
    <col min="22" max="22" width="13.28125" style="16" customWidth="1"/>
    <col min="23" max="23" width="13.7109375" style="16" customWidth="1"/>
    <col min="24" max="24" width="14.140625" style="16" customWidth="1"/>
    <col min="25" max="25" width="11.421875" style="16" customWidth="1"/>
    <col min="26" max="16384" width="11.421875" style="2" customWidth="1"/>
  </cols>
  <sheetData>
    <row r="1" spans="1:25" ht="76.5">
      <c r="A1" s="76" t="s">
        <v>168</v>
      </c>
      <c r="B1" s="1" t="s">
        <v>0</v>
      </c>
      <c r="C1" s="7" t="s">
        <v>151</v>
      </c>
      <c r="D1" s="6" t="s">
        <v>152</v>
      </c>
      <c r="E1" s="6" t="s">
        <v>145</v>
      </c>
      <c r="F1" s="44" t="s">
        <v>153</v>
      </c>
      <c r="G1" s="73" t="s">
        <v>154</v>
      </c>
      <c r="H1" s="70" t="s">
        <v>155</v>
      </c>
      <c r="I1" s="7" t="s">
        <v>156</v>
      </c>
      <c r="J1" s="7" t="s">
        <v>157</v>
      </c>
      <c r="K1" s="7" t="s">
        <v>158</v>
      </c>
      <c r="L1" s="74" t="s">
        <v>149</v>
      </c>
      <c r="M1" s="7" t="s">
        <v>159</v>
      </c>
      <c r="N1" s="74" t="s">
        <v>150</v>
      </c>
      <c r="O1" s="64" t="s">
        <v>160</v>
      </c>
      <c r="P1" s="65" t="s">
        <v>161</v>
      </c>
      <c r="Q1" s="74" t="s">
        <v>169</v>
      </c>
      <c r="R1" s="74" t="s">
        <v>139</v>
      </c>
      <c r="S1" s="74" t="s">
        <v>170</v>
      </c>
      <c r="T1" s="64" t="s">
        <v>162</v>
      </c>
      <c r="U1" s="13" t="s">
        <v>163</v>
      </c>
      <c r="V1" s="13" t="s">
        <v>164</v>
      </c>
      <c r="W1" s="14" t="s">
        <v>165</v>
      </c>
      <c r="X1" s="13" t="s">
        <v>166</v>
      </c>
      <c r="Y1" s="13" t="s">
        <v>167</v>
      </c>
    </row>
    <row r="2" spans="1:25" ht="12.75">
      <c r="A2" s="3" t="s">
        <v>1</v>
      </c>
      <c r="B2" s="3" t="s">
        <v>2</v>
      </c>
      <c r="C2" s="21">
        <v>740</v>
      </c>
      <c r="D2" s="8">
        <v>550</v>
      </c>
      <c r="E2" s="78">
        <v>550</v>
      </c>
      <c r="F2" s="45">
        <v>24.5</v>
      </c>
      <c r="G2" s="56">
        <v>0.4</v>
      </c>
      <c r="H2" s="49">
        <v>98</v>
      </c>
      <c r="I2" s="23">
        <v>114574</v>
      </c>
      <c r="J2" s="23">
        <v>376</v>
      </c>
      <c r="K2" s="23">
        <v>0</v>
      </c>
      <c r="L2" s="23">
        <f>I2+J2-K2</f>
        <v>114950</v>
      </c>
      <c r="M2" s="23">
        <v>30052</v>
      </c>
      <c r="N2" s="17">
        <f>M2/L2</f>
        <v>0.2614354066985646</v>
      </c>
      <c r="O2" s="17">
        <v>0.338</v>
      </c>
      <c r="P2" s="29">
        <v>8.51</v>
      </c>
      <c r="Q2" s="29">
        <v>4.344646351691361</v>
      </c>
      <c r="R2" s="77">
        <f aca="true" t="shared" si="0" ref="R2:R65">MIN((0.65+0.002*Q2),0.85)</f>
        <v>0.6586892927033827</v>
      </c>
      <c r="S2" s="29" t="s">
        <v>171</v>
      </c>
      <c r="T2" s="41">
        <v>0.0135</v>
      </c>
      <c r="U2" s="15">
        <v>84330</v>
      </c>
      <c r="V2" s="15"/>
      <c r="W2" s="15">
        <v>23968</v>
      </c>
      <c r="X2" s="15">
        <v>185743</v>
      </c>
      <c r="Y2" s="15">
        <v>4457</v>
      </c>
    </row>
    <row r="3" spans="1:25" ht="12.75">
      <c r="A3" s="3" t="s">
        <v>3</v>
      </c>
      <c r="B3" s="3" t="s">
        <v>4</v>
      </c>
      <c r="C3" s="8">
        <v>846</v>
      </c>
      <c r="D3" s="8">
        <v>515</v>
      </c>
      <c r="E3" s="78">
        <v>524</v>
      </c>
      <c r="F3" s="45">
        <v>47.672</v>
      </c>
      <c r="G3" s="56">
        <v>0.53</v>
      </c>
      <c r="H3" s="49">
        <v>115</v>
      </c>
      <c r="I3" s="23">
        <v>44750</v>
      </c>
      <c r="J3" s="23">
        <v>5241</v>
      </c>
      <c r="K3" s="23">
        <v>2168</v>
      </c>
      <c r="L3" s="23">
        <f aca="true" t="shared" si="1" ref="L3:L66">I3+J3-K3</f>
        <v>47823</v>
      </c>
      <c r="M3" s="23">
        <v>44476</v>
      </c>
      <c r="N3" s="17">
        <f aca="true" t="shared" si="2" ref="N3:N66">M3/L3</f>
        <v>0.9300127553687556</v>
      </c>
      <c r="O3" s="17">
        <v>0.943</v>
      </c>
      <c r="P3" s="30">
        <v>0.166</v>
      </c>
      <c r="Q3" s="30">
        <v>2.709381688110766</v>
      </c>
      <c r="R3" s="77">
        <f t="shared" si="0"/>
        <v>0.6554187633762215</v>
      </c>
      <c r="S3" s="30" t="s">
        <v>144</v>
      </c>
      <c r="T3" s="41">
        <v>0.00292</v>
      </c>
      <c r="U3" s="15">
        <v>83367</v>
      </c>
      <c r="V3" s="15"/>
      <c r="W3" s="15">
        <v>60012</v>
      </c>
      <c r="X3" s="15">
        <v>0</v>
      </c>
      <c r="Y3" s="15">
        <v>0</v>
      </c>
    </row>
    <row r="4" spans="1:25" ht="12.75">
      <c r="A4" s="3" t="s">
        <v>7</v>
      </c>
      <c r="B4" s="3" t="s">
        <v>8</v>
      </c>
      <c r="C4" s="8">
        <v>61</v>
      </c>
      <c r="D4" s="8">
        <v>38</v>
      </c>
      <c r="E4" s="78">
        <v>32</v>
      </c>
      <c r="F4" s="45">
        <v>2.5</v>
      </c>
      <c r="G4" s="56">
        <v>0.752</v>
      </c>
      <c r="H4" s="49">
        <v>82</v>
      </c>
      <c r="I4" s="26">
        <v>600</v>
      </c>
      <c r="J4" s="23">
        <v>4836</v>
      </c>
      <c r="K4" s="23">
        <v>87</v>
      </c>
      <c r="L4" s="23">
        <f t="shared" si="1"/>
        <v>5349</v>
      </c>
      <c r="M4" s="23">
        <v>1532</v>
      </c>
      <c r="N4" s="17">
        <f t="shared" si="2"/>
        <v>0.2864086745186016</v>
      </c>
      <c r="O4" s="28">
        <v>0.307</v>
      </c>
      <c r="P4" s="29">
        <v>4.1</v>
      </c>
      <c r="Q4" s="29">
        <v>1.8290410958904109</v>
      </c>
      <c r="R4" s="77">
        <f t="shared" si="0"/>
        <v>0.6536580821917809</v>
      </c>
      <c r="S4" s="29" t="s">
        <v>171</v>
      </c>
      <c r="T4" s="41">
        <v>0.0824</v>
      </c>
      <c r="U4" s="15">
        <v>5007</v>
      </c>
      <c r="V4" s="15"/>
      <c r="W4" s="15">
        <v>0</v>
      </c>
      <c r="X4" s="15">
        <v>5012</v>
      </c>
      <c r="Y4" s="15">
        <v>88</v>
      </c>
    </row>
    <row r="5" spans="1:25" ht="12.75">
      <c r="A5" s="3" t="s">
        <v>9</v>
      </c>
      <c r="B5" s="3" t="s">
        <v>10</v>
      </c>
      <c r="C5" s="8">
        <v>5123</v>
      </c>
      <c r="D5" s="8">
        <v>2896</v>
      </c>
      <c r="E5" s="78">
        <v>2899</v>
      </c>
      <c r="F5" s="45">
        <v>90.27</v>
      </c>
      <c r="G5" s="56">
        <v>0.8</v>
      </c>
      <c r="H5" s="49">
        <v>95</v>
      </c>
      <c r="I5" s="26">
        <v>410795</v>
      </c>
      <c r="J5" s="23">
        <v>0</v>
      </c>
      <c r="K5" s="23">
        <v>0</v>
      </c>
      <c r="L5" s="23">
        <f t="shared" si="1"/>
        <v>410795</v>
      </c>
      <c r="M5" s="26">
        <v>327547</v>
      </c>
      <c r="N5" s="17">
        <f t="shared" si="2"/>
        <v>0.7973490427098675</v>
      </c>
      <c r="O5" s="17">
        <v>0.838</v>
      </c>
      <c r="P5" s="30">
        <v>2</v>
      </c>
      <c r="Q5" s="30">
        <v>10.45256923294045</v>
      </c>
      <c r="R5" s="77">
        <f t="shared" si="0"/>
        <v>0.670905138465881</v>
      </c>
      <c r="S5" s="30" t="s">
        <v>144</v>
      </c>
      <c r="T5" s="41">
        <v>0.0021</v>
      </c>
      <c r="U5" s="72"/>
      <c r="V5" s="72"/>
      <c r="W5" s="15"/>
      <c r="X5" s="15"/>
      <c r="Y5" s="15"/>
    </row>
    <row r="6" spans="1:25" ht="12.75">
      <c r="A6" s="79" t="s">
        <v>143</v>
      </c>
      <c r="B6" s="80">
        <v>247100589</v>
      </c>
      <c r="C6" s="8">
        <v>94763</v>
      </c>
      <c r="D6" s="8">
        <v>34421</v>
      </c>
      <c r="E6" s="78">
        <v>34175</v>
      </c>
      <c r="F6" s="45">
        <v>780.023</v>
      </c>
      <c r="G6" s="56">
        <v>0.771</v>
      </c>
      <c r="H6" s="49">
        <v>115</v>
      </c>
      <c r="I6" s="23">
        <v>6848062</v>
      </c>
      <c r="J6" s="23">
        <v>103266</v>
      </c>
      <c r="K6" s="23">
        <v>119356</v>
      </c>
      <c r="L6" s="23">
        <f t="shared" si="1"/>
        <v>6831972</v>
      </c>
      <c r="M6" s="23">
        <v>5454367</v>
      </c>
      <c r="N6" s="17">
        <f t="shared" si="2"/>
        <v>0.7983590974904464</v>
      </c>
      <c r="O6" s="17">
        <v>0.829</v>
      </c>
      <c r="P6" s="30">
        <v>3.9</v>
      </c>
      <c r="Q6" s="30">
        <v>20.238019325000934</v>
      </c>
      <c r="R6" s="77">
        <f t="shared" si="0"/>
        <v>0.6904760386500018</v>
      </c>
      <c r="S6" s="30" t="s">
        <v>144</v>
      </c>
      <c r="T6" s="41">
        <v>0.0086</v>
      </c>
      <c r="U6" s="15">
        <v>2762070.53</v>
      </c>
      <c r="V6" s="15">
        <v>7859064</v>
      </c>
      <c r="W6" s="15">
        <v>1324618</v>
      </c>
      <c r="X6" s="15">
        <v>6812749</v>
      </c>
      <c r="Y6" s="15">
        <v>110906</v>
      </c>
    </row>
    <row r="7" spans="1:25" ht="12.75">
      <c r="A7" s="3" t="s">
        <v>11</v>
      </c>
      <c r="B7" s="3" t="s">
        <v>12</v>
      </c>
      <c r="C7" s="8">
        <v>3199</v>
      </c>
      <c r="D7" s="50">
        <v>1705</v>
      </c>
      <c r="E7" s="78">
        <v>1715</v>
      </c>
      <c r="F7" s="45">
        <v>51.7</v>
      </c>
      <c r="G7" s="56">
        <v>0.6</v>
      </c>
      <c r="H7" s="49">
        <v>101</v>
      </c>
      <c r="I7" s="23">
        <v>151860</v>
      </c>
      <c r="J7" s="23">
        <v>80375</v>
      </c>
      <c r="K7" s="23">
        <v>0</v>
      </c>
      <c r="L7" s="23">
        <f t="shared" si="1"/>
        <v>232235</v>
      </c>
      <c r="M7" s="23">
        <v>178575</v>
      </c>
      <c r="N7" s="17">
        <f t="shared" si="2"/>
        <v>0.7689409434409111</v>
      </c>
      <c r="O7" s="17">
        <v>0.8111</v>
      </c>
      <c r="P7" s="29">
        <v>2.33</v>
      </c>
      <c r="Q7" s="29">
        <v>9.982512387059167</v>
      </c>
      <c r="R7" s="77">
        <f t="shared" si="0"/>
        <v>0.6699650247741183</v>
      </c>
      <c r="S7" s="29" t="s">
        <v>144</v>
      </c>
      <c r="T7" s="41">
        <v>0.01</v>
      </c>
      <c r="U7" s="15">
        <v>177135</v>
      </c>
      <c r="V7" s="15">
        <v>197092</v>
      </c>
      <c r="W7" s="15">
        <v>56176</v>
      </c>
      <c r="X7" s="15">
        <v>350405</v>
      </c>
      <c r="Y7" s="15">
        <v>8626</v>
      </c>
    </row>
    <row r="8" spans="1:25" ht="12.75">
      <c r="A8" s="3" t="s">
        <v>13</v>
      </c>
      <c r="B8" s="3" t="s">
        <v>14</v>
      </c>
      <c r="C8" s="8">
        <v>3816</v>
      </c>
      <c r="D8" s="8">
        <v>2196</v>
      </c>
      <c r="E8" s="78">
        <v>2169</v>
      </c>
      <c r="F8" s="45">
        <v>77.006</v>
      </c>
      <c r="G8" s="56">
        <v>0.226</v>
      </c>
      <c r="H8" s="49">
        <v>86</v>
      </c>
      <c r="I8" s="23">
        <v>148299</v>
      </c>
      <c r="J8" s="23">
        <v>72083</v>
      </c>
      <c r="K8" s="23">
        <v>159</v>
      </c>
      <c r="L8" s="23">
        <f t="shared" si="1"/>
        <v>220223</v>
      </c>
      <c r="M8" s="23">
        <v>180727</v>
      </c>
      <c r="N8" s="17">
        <f>M8/L8</f>
        <v>0.8206545183745567</v>
      </c>
      <c r="O8" s="17">
        <v>0.828</v>
      </c>
      <c r="P8" s="30">
        <v>1.4</v>
      </c>
      <c r="Q8" s="30">
        <v>6.492039937112177</v>
      </c>
      <c r="R8" s="77">
        <f t="shared" si="0"/>
        <v>0.6629840798742244</v>
      </c>
      <c r="S8" s="30" t="s">
        <v>144</v>
      </c>
      <c r="T8" s="41">
        <v>0.0115</v>
      </c>
      <c r="U8" s="15">
        <v>204786</v>
      </c>
      <c r="V8" s="15">
        <v>357948</v>
      </c>
      <c r="W8" s="15">
        <v>92233</v>
      </c>
      <c r="X8" s="15">
        <v>573396</v>
      </c>
      <c r="Y8" s="15">
        <v>14851</v>
      </c>
    </row>
    <row r="9" spans="1:25" ht="12.75">
      <c r="A9" s="3" t="s">
        <v>15</v>
      </c>
      <c r="B9" s="3" t="s">
        <v>16</v>
      </c>
      <c r="C9" s="8">
        <v>5104</v>
      </c>
      <c r="D9" s="8">
        <v>2685</v>
      </c>
      <c r="E9" s="78">
        <v>2686</v>
      </c>
      <c r="F9" s="45">
        <v>63.169</v>
      </c>
      <c r="G9" s="56">
        <v>0.69</v>
      </c>
      <c r="H9" s="49">
        <v>91</v>
      </c>
      <c r="I9" s="23">
        <v>112142</v>
      </c>
      <c r="J9" s="23">
        <v>296836</v>
      </c>
      <c r="K9" s="23">
        <v>41071</v>
      </c>
      <c r="L9" s="23">
        <f>I9+J9-K9</f>
        <v>367907</v>
      </c>
      <c r="M9" s="23">
        <v>298294</v>
      </c>
      <c r="N9" s="17">
        <f t="shared" si="2"/>
        <v>0.8107864215684942</v>
      </c>
      <c r="O9" s="17">
        <v>0.8493</v>
      </c>
      <c r="P9" s="30">
        <v>2.67</v>
      </c>
      <c r="Q9" s="30">
        <v>15.06487164134827</v>
      </c>
      <c r="R9" s="77">
        <f t="shared" si="0"/>
        <v>0.6801297432826966</v>
      </c>
      <c r="S9" s="30" t="s">
        <v>144</v>
      </c>
      <c r="T9" s="41">
        <v>0.02</v>
      </c>
      <c r="U9" s="22">
        <v>580114</v>
      </c>
      <c r="V9" s="22"/>
      <c r="W9" s="15">
        <v>77285</v>
      </c>
      <c r="X9" s="15">
        <v>165718</v>
      </c>
      <c r="Y9" s="15">
        <v>4190</v>
      </c>
    </row>
    <row r="10" spans="1:25" ht="12.75">
      <c r="A10" s="3" t="s">
        <v>77</v>
      </c>
      <c r="B10" s="3" t="s">
        <v>78</v>
      </c>
      <c r="C10" s="8">
        <v>94075</v>
      </c>
      <c r="D10" s="8">
        <v>45160</v>
      </c>
      <c r="E10" s="78">
        <v>44781</v>
      </c>
      <c r="F10" s="45">
        <v>1396.988</v>
      </c>
      <c r="G10" s="56">
        <v>1</v>
      </c>
      <c r="H10" s="49">
        <v>109</v>
      </c>
      <c r="I10" s="23">
        <v>5388018</v>
      </c>
      <c r="J10" s="23">
        <v>432542</v>
      </c>
      <c r="K10" s="23">
        <v>22094</v>
      </c>
      <c r="L10" s="23">
        <f t="shared" si="1"/>
        <v>5798466</v>
      </c>
      <c r="M10" s="23">
        <v>4207492</v>
      </c>
      <c r="N10" s="17">
        <f t="shared" si="2"/>
        <v>0.7256215695668475</v>
      </c>
      <c r="O10" s="17">
        <v>0.7325</v>
      </c>
      <c r="P10" s="30">
        <v>3.02</v>
      </c>
      <c r="Q10" s="30">
        <v>8.392068634864573</v>
      </c>
      <c r="R10" s="77">
        <f t="shared" si="0"/>
        <v>0.6667841372697292</v>
      </c>
      <c r="S10" s="30" t="s">
        <v>144</v>
      </c>
      <c r="T10" s="41">
        <v>0.0052</v>
      </c>
      <c r="U10" s="33"/>
      <c r="V10" s="15">
        <v>6571600</v>
      </c>
      <c r="W10" s="15">
        <v>1005469</v>
      </c>
      <c r="X10" s="15">
        <v>10154276</v>
      </c>
      <c r="Y10" s="15">
        <v>277975</v>
      </c>
    </row>
    <row r="11" spans="1:25" ht="12.75">
      <c r="A11" s="20" t="s">
        <v>142</v>
      </c>
      <c r="B11" s="81" t="s">
        <v>141</v>
      </c>
      <c r="C11" s="60">
        <v>6323</v>
      </c>
      <c r="D11" s="60">
        <v>2862</v>
      </c>
      <c r="E11" s="78">
        <v>2948</v>
      </c>
      <c r="F11" s="69">
        <v>73.4</v>
      </c>
      <c r="G11" s="61">
        <v>0.95</v>
      </c>
      <c r="H11" s="63">
        <v>104</v>
      </c>
      <c r="I11" s="26"/>
      <c r="J11" s="26"/>
      <c r="K11" s="26"/>
      <c r="L11" s="23">
        <f t="shared" si="1"/>
        <v>0</v>
      </c>
      <c r="M11" s="26"/>
      <c r="N11" s="17" t="e">
        <f t="shared" si="2"/>
        <v>#DIV/0!</v>
      </c>
      <c r="O11" s="11">
        <v>0.827</v>
      </c>
      <c r="P11" s="10">
        <v>3.4</v>
      </c>
      <c r="Q11" s="10">
        <v>11.92</v>
      </c>
      <c r="R11" s="77">
        <f t="shared" si="0"/>
        <v>0.67384</v>
      </c>
      <c r="S11" s="10" t="s">
        <v>144</v>
      </c>
      <c r="T11" s="68">
        <v>0.012</v>
      </c>
      <c r="U11" s="33"/>
      <c r="V11" s="33"/>
      <c r="W11" s="33"/>
      <c r="X11" s="33"/>
      <c r="Y11" s="33"/>
    </row>
    <row r="12" spans="1:25" ht="12.75">
      <c r="A12" s="5" t="s">
        <v>147</v>
      </c>
      <c r="B12" s="5" t="s">
        <v>148</v>
      </c>
      <c r="C12" s="8">
        <v>8752</v>
      </c>
      <c r="D12" s="8">
        <v>3533</v>
      </c>
      <c r="E12" s="78">
        <v>3512</v>
      </c>
      <c r="F12" s="45">
        <v>247.28</v>
      </c>
      <c r="G12" s="56">
        <v>0.8</v>
      </c>
      <c r="H12" s="49">
        <v>95</v>
      </c>
      <c r="I12" s="23">
        <v>0</v>
      </c>
      <c r="J12" s="23">
        <v>997835</v>
      </c>
      <c r="K12" s="23">
        <v>0</v>
      </c>
      <c r="L12" s="23">
        <f t="shared" si="1"/>
        <v>997835</v>
      </c>
      <c r="M12" s="23">
        <v>735593</v>
      </c>
      <c r="N12" s="17">
        <f t="shared" si="2"/>
        <v>0.7371890142157772</v>
      </c>
      <c r="O12" s="17">
        <v>0.753</v>
      </c>
      <c r="P12" s="30">
        <v>2.7</v>
      </c>
      <c r="Q12" s="30">
        <v>8.321419233036258</v>
      </c>
      <c r="R12" s="77">
        <f t="shared" si="0"/>
        <v>0.6666428384660725</v>
      </c>
      <c r="S12" s="30" t="s">
        <v>144</v>
      </c>
      <c r="T12" s="41">
        <v>0.0108</v>
      </c>
      <c r="U12" s="15">
        <v>752440</v>
      </c>
      <c r="V12" s="15">
        <v>532250</v>
      </c>
      <c r="W12" s="15">
        <v>264085</v>
      </c>
      <c r="X12" s="15">
        <v>573566</v>
      </c>
      <c r="Y12" s="15">
        <v>20818</v>
      </c>
    </row>
    <row r="13" spans="1:25" ht="12.75">
      <c r="A13" s="3" t="s">
        <v>17</v>
      </c>
      <c r="B13" s="3" t="s">
        <v>18</v>
      </c>
      <c r="C13" s="8">
        <v>1168</v>
      </c>
      <c r="D13" s="8">
        <v>595</v>
      </c>
      <c r="E13" s="78">
        <v>605</v>
      </c>
      <c r="F13" s="45">
        <v>25</v>
      </c>
      <c r="G13" s="56">
        <v>0.722</v>
      </c>
      <c r="H13" s="49">
        <v>106</v>
      </c>
      <c r="I13" s="23">
        <v>92219</v>
      </c>
      <c r="J13" s="23">
        <v>8157</v>
      </c>
      <c r="K13" s="23">
        <v>0</v>
      </c>
      <c r="L13" s="23">
        <f t="shared" si="1"/>
        <v>100376</v>
      </c>
      <c r="M13" s="23">
        <v>55061</v>
      </c>
      <c r="N13" s="17">
        <f t="shared" si="2"/>
        <v>0.5485474615445923</v>
      </c>
      <c r="O13" s="17">
        <v>0.56</v>
      </c>
      <c r="P13" s="30">
        <v>4.8</v>
      </c>
      <c r="Q13" s="30">
        <v>6.1546301369863015</v>
      </c>
      <c r="R13" s="77">
        <f t="shared" si="0"/>
        <v>0.6623092602739726</v>
      </c>
      <c r="S13" s="30" t="s">
        <v>171</v>
      </c>
      <c r="T13" s="41">
        <v>0.0101</v>
      </c>
      <c r="U13" s="15">
        <v>145935</v>
      </c>
      <c r="V13" s="15"/>
      <c r="W13" s="15"/>
      <c r="X13" s="15">
        <v>27989</v>
      </c>
      <c r="Y13" s="15"/>
    </row>
    <row r="14" spans="1:26" ht="12.75">
      <c r="A14" s="3" t="s">
        <v>19</v>
      </c>
      <c r="B14" s="3" t="s">
        <v>20</v>
      </c>
      <c r="C14" s="21">
        <v>95</v>
      </c>
      <c r="D14" s="8">
        <v>50</v>
      </c>
      <c r="E14" s="78">
        <v>53</v>
      </c>
      <c r="F14" s="45">
        <v>11.2</v>
      </c>
      <c r="G14" s="56">
        <v>0.2</v>
      </c>
      <c r="H14" s="49">
        <v>74</v>
      </c>
      <c r="I14" s="23">
        <v>5041</v>
      </c>
      <c r="J14" s="23">
        <v>683</v>
      </c>
      <c r="K14" s="23">
        <v>0</v>
      </c>
      <c r="L14" s="23">
        <f t="shared" si="1"/>
        <v>5724</v>
      </c>
      <c r="M14" s="23">
        <v>4858</v>
      </c>
      <c r="N14" s="17">
        <f t="shared" si="2"/>
        <v>0.8487071977638015</v>
      </c>
      <c r="O14" s="58">
        <v>0.9098</v>
      </c>
      <c r="P14" s="30">
        <v>0.2</v>
      </c>
      <c r="Q14" s="30">
        <v>1.2739726027397262</v>
      </c>
      <c r="R14" s="77">
        <f t="shared" si="0"/>
        <v>0.6525479452054794</v>
      </c>
      <c r="S14" s="30" t="s">
        <v>144</v>
      </c>
      <c r="T14" s="67">
        <v>0</v>
      </c>
      <c r="U14" s="15">
        <v>11029</v>
      </c>
      <c r="V14" s="15"/>
      <c r="W14" s="22">
        <v>7725</v>
      </c>
      <c r="X14" s="15">
        <v>0</v>
      </c>
      <c r="Y14" s="15">
        <v>0</v>
      </c>
      <c r="Z14" s="75"/>
    </row>
    <row r="15" spans="1:25" ht="12.75">
      <c r="A15" s="3" t="s">
        <v>21</v>
      </c>
      <c r="B15" s="3" t="s">
        <v>22</v>
      </c>
      <c r="C15" s="8">
        <v>8072</v>
      </c>
      <c r="D15" s="8">
        <v>3848</v>
      </c>
      <c r="E15" s="78">
        <v>3923</v>
      </c>
      <c r="F15" s="45">
        <v>91.28</v>
      </c>
      <c r="G15" s="56">
        <v>0.8</v>
      </c>
      <c r="H15" s="49">
        <v>80</v>
      </c>
      <c r="I15" s="23">
        <v>555000</v>
      </c>
      <c r="J15" s="23">
        <v>0</v>
      </c>
      <c r="K15" s="23">
        <v>0</v>
      </c>
      <c r="L15" s="23">
        <f t="shared" si="1"/>
        <v>555000</v>
      </c>
      <c r="M15" s="23">
        <v>390000</v>
      </c>
      <c r="N15" s="17">
        <f t="shared" si="2"/>
        <v>0.7027027027027027</v>
      </c>
      <c r="O15" s="17">
        <v>0.7297</v>
      </c>
      <c r="P15" s="30">
        <v>4.5</v>
      </c>
      <c r="Q15" s="30">
        <v>12.155883447588634</v>
      </c>
      <c r="R15" s="77">
        <f t="shared" si="0"/>
        <v>0.6743117668951772</v>
      </c>
      <c r="S15" s="30" t="s">
        <v>144</v>
      </c>
      <c r="T15" s="41">
        <v>0.0082</v>
      </c>
      <c r="U15" s="15">
        <v>759301</v>
      </c>
      <c r="V15" s="15"/>
      <c r="W15" s="15">
        <v>229471</v>
      </c>
      <c r="X15" s="15">
        <v>1492254</v>
      </c>
      <c r="Y15" s="15">
        <v>41129</v>
      </c>
    </row>
    <row r="16" spans="1:25" ht="12.75">
      <c r="A16" s="24" t="s">
        <v>23</v>
      </c>
      <c r="B16" s="3" t="s">
        <v>24</v>
      </c>
      <c r="C16" s="8">
        <v>7313</v>
      </c>
      <c r="D16" s="8">
        <v>3684</v>
      </c>
      <c r="E16" s="78">
        <v>3664</v>
      </c>
      <c r="F16" s="45">
        <v>97.436</v>
      </c>
      <c r="G16" s="56">
        <v>0.8</v>
      </c>
      <c r="H16" s="49">
        <v>101</v>
      </c>
      <c r="I16" s="23">
        <v>460033</v>
      </c>
      <c r="J16" s="23">
        <v>0</v>
      </c>
      <c r="K16" s="23">
        <v>0</v>
      </c>
      <c r="L16" s="23">
        <f t="shared" si="1"/>
        <v>460033</v>
      </c>
      <c r="M16" s="23">
        <v>349773</v>
      </c>
      <c r="N16" s="17">
        <f t="shared" si="2"/>
        <v>0.7603215421502371</v>
      </c>
      <c r="O16" s="17">
        <v>0.7916</v>
      </c>
      <c r="P16" s="30">
        <v>2.69</v>
      </c>
      <c r="Q16" s="30">
        <v>10.240399458555725</v>
      </c>
      <c r="R16" s="77">
        <f t="shared" si="0"/>
        <v>0.6704807989171114</v>
      </c>
      <c r="S16" s="30" t="s">
        <v>144</v>
      </c>
      <c r="T16" s="41">
        <v>0.0092</v>
      </c>
      <c r="U16" s="15">
        <v>493123</v>
      </c>
      <c r="V16" s="15"/>
      <c r="W16" s="15">
        <v>69400</v>
      </c>
      <c r="X16" s="15">
        <v>62888</v>
      </c>
      <c r="Y16" s="15">
        <v>2154</v>
      </c>
    </row>
    <row r="17" spans="1:25" ht="12.75">
      <c r="A17" s="3" t="s">
        <v>25</v>
      </c>
      <c r="B17" s="3" t="s">
        <v>26</v>
      </c>
      <c r="C17" s="21">
        <v>187</v>
      </c>
      <c r="D17" s="8"/>
      <c r="E17" s="78">
        <v>122</v>
      </c>
      <c r="F17" s="46"/>
      <c r="G17" s="61"/>
      <c r="H17" s="49"/>
      <c r="I17" s="23"/>
      <c r="J17" s="23"/>
      <c r="K17" s="23"/>
      <c r="L17" s="23">
        <f t="shared" si="1"/>
        <v>0</v>
      </c>
      <c r="M17" s="23"/>
      <c r="N17" s="17" t="e">
        <f t="shared" si="2"/>
        <v>#DIV/0!</v>
      </c>
      <c r="O17" s="17"/>
      <c r="P17" s="30"/>
      <c r="Q17" s="30" t="e">
        <v>#VALUE!</v>
      </c>
      <c r="R17" s="77" t="e">
        <f t="shared" si="0"/>
        <v>#VALUE!</v>
      </c>
      <c r="S17" s="30" t="s">
        <v>172</v>
      </c>
      <c r="T17" s="41"/>
      <c r="U17" s="15"/>
      <c r="V17" s="15"/>
      <c r="W17" s="15"/>
      <c r="X17" s="15"/>
      <c r="Y17" s="15"/>
    </row>
    <row r="18" spans="1:25" ht="12.75">
      <c r="A18" s="3" t="s">
        <v>27</v>
      </c>
      <c r="B18" s="3" t="s">
        <v>28</v>
      </c>
      <c r="C18" s="8">
        <v>200</v>
      </c>
      <c r="D18" s="8">
        <v>149</v>
      </c>
      <c r="E18" s="78">
        <v>129</v>
      </c>
      <c r="F18" s="46">
        <v>13.19</v>
      </c>
      <c r="G18" s="56">
        <v>0.4</v>
      </c>
      <c r="H18" s="49">
        <v>84</v>
      </c>
      <c r="I18" s="23">
        <v>13079</v>
      </c>
      <c r="J18" s="23">
        <v>0</v>
      </c>
      <c r="K18" s="23">
        <v>454</v>
      </c>
      <c r="L18" s="23">
        <f t="shared" si="1"/>
        <v>12625</v>
      </c>
      <c r="M18" s="23">
        <v>9130</v>
      </c>
      <c r="N18" s="17">
        <f t="shared" si="2"/>
        <v>0.7231683168316831</v>
      </c>
      <c r="O18" s="28">
        <v>0.748</v>
      </c>
      <c r="P18" s="30">
        <v>0.7</v>
      </c>
      <c r="Q18" s="30">
        <v>2.032257729496194</v>
      </c>
      <c r="R18" s="77">
        <f t="shared" si="0"/>
        <v>0.6540645154589924</v>
      </c>
      <c r="S18" s="30" t="s">
        <v>144</v>
      </c>
      <c r="T18" s="41">
        <v>0.0099</v>
      </c>
      <c r="U18" s="22">
        <v>20098</v>
      </c>
      <c r="V18" s="15"/>
      <c r="W18" s="15">
        <v>7281</v>
      </c>
      <c r="X18" s="15">
        <v>2621</v>
      </c>
      <c r="Y18" s="15">
        <v>175</v>
      </c>
    </row>
    <row r="19" spans="1:25" ht="12.75">
      <c r="A19" s="3" t="s">
        <v>29</v>
      </c>
      <c r="B19" s="3" t="s">
        <v>30</v>
      </c>
      <c r="C19" s="8">
        <v>1796</v>
      </c>
      <c r="D19" s="8">
        <v>1181</v>
      </c>
      <c r="E19" s="78">
        <v>1184</v>
      </c>
      <c r="F19" s="45">
        <v>21.72</v>
      </c>
      <c r="G19" s="56">
        <v>0.4</v>
      </c>
      <c r="H19" s="49">
        <v>117</v>
      </c>
      <c r="I19" s="23">
        <v>57636</v>
      </c>
      <c r="J19" s="23">
        <v>61849</v>
      </c>
      <c r="K19" s="23">
        <v>0</v>
      </c>
      <c r="L19" s="23">
        <f t="shared" si="1"/>
        <v>119485</v>
      </c>
      <c r="M19" s="23">
        <v>98466</v>
      </c>
      <c r="N19" s="17">
        <f t="shared" si="2"/>
        <v>0.824086705444198</v>
      </c>
      <c r="O19" s="17">
        <v>0.838</v>
      </c>
      <c r="P19" s="30">
        <v>2.4</v>
      </c>
      <c r="Q19" s="30">
        <v>12.627210575443378</v>
      </c>
      <c r="R19" s="77">
        <f t="shared" si="0"/>
        <v>0.6752544211508867</v>
      </c>
      <c r="S19" s="30" t="s">
        <v>144</v>
      </c>
      <c r="T19" s="71">
        <v>0.0225</v>
      </c>
      <c r="U19" s="15"/>
      <c r="V19" s="15"/>
      <c r="W19" s="15"/>
      <c r="X19" s="15"/>
      <c r="Y19" s="15"/>
    </row>
    <row r="20" spans="1:25" ht="12.75">
      <c r="A20" s="3" t="s">
        <v>31</v>
      </c>
      <c r="B20" s="3" t="s">
        <v>32</v>
      </c>
      <c r="C20" s="21">
        <v>550</v>
      </c>
      <c r="D20" s="8">
        <v>451</v>
      </c>
      <c r="E20" s="78">
        <v>450</v>
      </c>
      <c r="F20" s="45">
        <v>45</v>
      </c>
      <c r="G20" s="56">
        <v>0.4</v>
      </c>
      <c r="H20" s="49">
        <v>110</v>
      </c>
      <c r="I20" s="23">
        <v>33077</v>
      </c>
      <c r="J20" s="23">
        <v>11868</v>
      </c>
      <c r="K20" s="23">
        <v>0</v>
      </c>
      <c r="L20" s="23">
        <f t="shared" si="1"/>
        <v>44945</v>
      </c>
      <c r="M20" s="23">
        <v>42660</v>
      </c>
      <c r="N20" s="17">
        <f t="shared" si="2"/>
        <v>0.9491600845477807</v>
      </c>
      <c r="O20" s="28">
        <v>0.949</v>
      </c>
      <c r="P20" s="29">
        <v>0.1</v>
      </c>
      <c r="Q20" s="29">
        <v>2.5972602739726027</v>
      </c>
      <c r="R20" s="77">
        <f t="shared" si="0"/>
        <v>0.6551945205479452</v>
      </c>
      <c r="S20" s="29" t="s">
        <v>144</v>
      </c>
      <c r="T20" s="41">
        <v>0.0211</v>
      </c>
      <c r="U20" s="22">
        <v>115470</v>
      </c>
      <c r="V20" s="15"/>
      <c r="W20" s="15"/>
      <c r="X20" s="15"/>
      <c r="Y20" s="15"/>
    </row>
    <row r="21" spans="1:25" ht="12.75">
      <c r="A21" s="3" t="s">
        <v>33</v>
      </c>
      <c r="B21" s="3" t="s">
        <v>34</v>
      </c>
      <c r="C21" s="21">
        <v>1235</v>
      </c>
      <c r="D21" s="8">
        <v>620</v>
      </c>
      <c r="E21" s="78" t="s">
        <v>146</v>
      </c>
      <c r="F21" s="45">
        <v>56</v>
      </c>
      <c r="G21" s="61">
        <v>0.8</v>
      </c>
      <c r="H21" s="49">
        <v>95</v>
      </c>
      <c r="I21" s="23">
        <v>80184</v>
      </c>
      <c r="J21" s="23">
        <v>5239</v>
      </c>
      <c r="K21" s="23">
        <v>0</v>
      </c>
      <c r="L21" s="23">
        <f t="shared" si="1"/>
        <v>85423</v>
      </c>
      <c r="M21" s="23">
        <v>46317</v>
      </c>
      <c r="N21" s="17">
        <f t="shared" si="2"/>
        <v>0.5422076021680343</v>
      </c>
      <c r="O21" s="28">
        <v>0.718</v>
      </c>
      <c r="P21" s="30">
        <v>1.2</v>
      </c>
      <c r="Q21" s="30">
        <v>2.999853228962818</v>
      </c>
      <c r="R21" s="77">
        <f t="shared" si="0"/>
        <v>0.6559997064579257</v>
      </c>
      <c r="S21" s="30" t="s">
        <v>144</v>
      </c>
      <c r="T21" s="41">
        <v>0.0096</v>
      </c>
      <c r="U21" s="15"/>
      <c r="V21" s="15"/>
      <c r="W21" s="15"/>
      <c r="X21" s="15"/>
      <c r="Y21" s="15"/>
    </row>
    <row r="22" spans="1:25" ht="12.75">
      <c r="A22" s="3" t="s">
        <v>35</v>
      </c>
      <c r="B22" s="3" t="s">
        <v>36</v>
      </c>
      <c r="C22" s="21">
        <v>97</v>
      </c>
      <c r="D22" s="21">
        <v>61</v>
      </c>
      <c r="E22" s="78">
        <v>57</v>
      </c>
      <c r="F22" s="46">
        <v>4</v>
      </c>
      <c r="G22" s="61">
        <v>0.2</v>
      </c>
      <c r="H22" s="49">
        <v>60</v>
      </c>
      <c r="I22" s="23">
        <v>7000</v>
      </c>
      <c r="J22" s="23">
        <v>0</v>
      </c>
      <c r="K22" s="23">
        <v>0</v>
      </c>
      <c r="L22" s="23">
        <f t="shared" si="1"/>
        <v>7000</v>
      </c>
      <c r="M22" s="23">
        <v>5155</v>
      </c>
      <c r="N22" s="17">
        <f t="shared" si="2"/>
        <v>0.7364285714285714</v>
      </c>
      <c r="O22" s="17">
        <v>0.755</v>
      </c>
      <c r="P22" s="30">
        <v>1.2</v>
      </c>
      <c r="Q22" s="30">
        <v>3.6198630136986303</v>
      </c>
      <c r="R22" s="77">
        <f t="shared" si="0"/>
        <v>0.6572397260273973</v>
      </c>
      <c r="S22" s="30" t="s">
        <v>144</v>
      </c>
      <c r="T22" s="41">
        <v>0</v>
      </c>
      <c r="U22" s="15">
        <v>10867</v>
      </c>
      <c r="V22" s="15"/>
      <c r="W22" s="15"/>
      <c r="X22" s="15"/>
      <c r="Y22" s="15"/>
    </row>
    <row r="23" spans="1:25" ht="12.75">
      <c r="A23" s="3" t="s">
        <v>37</v>
      </c>
      <c r="B23" s="3" t="s">
        <v>38</v>
      </c>
      <c r="C23" s="8">
        <v>281</v>
      </c>
      <c r="D23" s="8">
        <v>161</v>
      </c>
      <c r="E23" s="78" t="s">
        <v>146</v>
      </c>
      <c r="F23" s="45">
        <v>5.56</v>
      </c>
      <c r="G23" s="56">
        <v>0.8</v>
      </c>
      <c r="H23" s="49">
        <v>10</v>
      </c>
      <c r="I23" s="23">
        <v>0</v>
      </c>
      <c r="J23" s="23">
        <v>10165</v>
      </c>
      <c r="K23" s="23">
        <v>0</v>
      </c>
      <c r="L23" s="23">
        <f t="shared" si="1"/>
        <v>10165</v>
      </c>
      <c r="M23" s="23">
        <v>9947</v>
      </c>
      <c r="N23" s="17">
        <f t="shared" si="2"/>
        <v>0.9785538612887359</v>
      </c>
      <c r="O23" s="17">
        <v>0.979</v>
      </c>
      <c r="P23" s="30">
        <v>0.1</v>
      </c>
      <c r="Q23" s="30">
        <v>4.901448704050458</v>
      </c>
      <c r="R23" s="77">
        <f t="shared" si="0"/>
        <v>0.6598028974081009</v>
      </c>
      <c r="S23" s="30" t="s">
        <v>144</v>
      </c>
      <c r="T23" s="41">
        <v>0</v>
      </c>
      <c r="U23" s="15"/>
      <c r="V23" s="15"/>
      <c r="W23" s="15"/>
      <c r="X23" s="15"/>
      <c r="Y23" s="15"/>
    </row>
    <row r="24" spans="1:25" ht="12.75">
      <c r="A24" s="3" t="s">
        <v>39</v>
      </c>
      <c r="B24" s="3" t="s">
        <v>40</v>
      </c>
      <c r="C24" s="8">
        <v>340</v>
      </c>
      <c r="D24" s="8">
        <v>222</v>
      </c>
      <c r="E24" s="78">
        <v>223</v>
      </c>
      <c r="F24" s="45">
        <v>13.85</v>
      </c>
      <c r="G24" s="56">
        <v>0.69</v>
      </c>
      <c r="H24" s="49">
        <v>95</v>
      </c>
      <c r="I24" s="23">
        <v>0</v>
      </c>
      <c r="J24" s="23">
        <v>36416</v>
      </c>
      <c r="K24" s="23">
        <v>0</v>
      </c>
      <c r="L24" s="23">
        <f t="shared" si="1"/>
        <v>36416</v>
      </c>
      <c r="M24" s="23">
        <v>22756</v>
      </c>
      <c r="N24" s="17">
        <f t="shared" si="2"/>
        <v>0.624890158172232</v>
      </c>
      <c r="O24" s="17">
        <v>0.674</v>
      </c>
      <c r="P24" s="30">
        <v>2.4</v>
      </c>
      <c r="Q24" s="30">
        <v>4.853172444488403</v>
      </c>
      <c r="R24" s="77">
        <f t="shared" si="0"/>
        <v>0.6597063448889768</v>
      </c>
      <c r="S24" s="30" t="s">
        <v>144</v>
      </c>
      <c r="T24" s="41">
        <v>0</v>
      </c>
      <c r="U24" s="15"/>
      <c r="V24" s="15"/>
      <c r="W24" s="22"/>
      <c r="X24" s="15"/>
      <c r="Y24" s="15"/>
    </row>
    <row r="25" spans="1:25" ht="12.75">
      <c r="A25" s="3" t="s">
        <v>41</v>
      </c>
      <c r="B25" s="3" t="s">
        <v>42</v>
      </c>
      <c r="C25" s="8">
        <v>34294</v>
      </c>
      <c r="D25" s="8">
        <v>19483</v>
      </c>
      <c r="E25" s="78">
        <v>19104</v>
      </c>
      <c r="F25" s="45">
        <v>146</v>
      </c>
      <c r="G25" s="56">
        <v>0.8</v>
      </c>
      <c r="H25" s="49">
        <v>108</v>
      </c>
      <c r="I25" s="23">
        <v>0</v>
      </c>
      <c r="J25" s="23">
        <v>2009031</v>
      </c>
      <c r="K25" s="23">
        <v>0</v>
      </c>
      <c r="L25" s="23">
        <f t="shared" si="1"/>
        <v>2009031</v>
      </c>
      <c r="M25" s="23">
        <v>1726884</v>
      </c>
      <c r="N25" s="17">
        <f t="shared" si="2"/>
        <v>0.8595606538674615</v>
      </c>
      <c r="O25" s="17">
        <v>0.865</v>
      </c>
      <c r="P25" s="30">
        <v>5.09</v>
      </c>
      <c r="Q25" s="30">
        <v>32.618089697879526</v>
      </c>
      <c r="R25" s="77">
        <f t="shared" si="0"/>
        <v>0.7152361793957591</v>
      </c>
      <c r="S25" s="30" t="s">
        <v>144</v>
      </c>
      <c r="T25" s="41">
        <v>0.0111</v>
      </c>
      <c r="U25" s="15">
        <v>610858</v>
      </c>
      <c r="V25" s="15">
        <v>2301840</v>
      </c>
      <c r="W25" s="15">
        <v>474420</v>
      </c>
      <c r="X25" s="15">
        <v>4202432</v>
      </c>
      <c r="Y25" s="15">
        <v>63896.24</v>
      </c>
    </row>
    <row r="26" spans="1:25" ht="12.75">
      <c r="A26" s="3" t="s">
        <v>43</v>
      </c>
      <c r="B26" s="3" t="s">
        <v>44</v>
      </c>
      <c r="C26" s="8">
        <v>1115</v>
      </c>
      <c r="D26" s="8">
        <v>663</v>
      </c>
      <c r="E26" s="78">
        <v>686</v>
      </c>
      <c r="F26" s="45">
        <v>41.2</v>
      </c>
      <c r="G26" s="56">
        <v>0.4</v>
      </c>
      <c r="H26" s="49">
        <v>85</v>
      </c>
      <c r="I26" s="23">
        <v>36508</v>
      </c>
      <c r="J26" s="23">
        <v>47231</v>
      </c>
      <c r="K26" s="23">
        <v>21</v>
      </c>
      <c r="L26" s="23">
        <f t="shared" si="1"/>
        <v>83718</v>
      </c>
      <c r="M26" s="23">
        <v>50454</v>
      </c>
      <c r="N26" s="17">
        <f t="shared" si="2"/>
        <v>0.6026660933132659</v>
      </c>
      <c r="O26" s="17">
        <v>0.627</v>
      </c>
      <c r="P26" s="30">
        <v>2.3</v>
      </c>
      <c r="Q26" s="30">
        <v>3.4918207208405367</v>
      </c>
      <c r="R26" s="77">
        <f t="shared" si="0"/>
        <v>0.6569836414416811</v>
      </c>
      <c r="S26" s="30" t="s">
        <v>171</v>
      </c>
      <c r="T26" s="41">
        <v>0.023</v>
      </c>
      <c r="U26" s="15">
        <v>108135</v>
      </c>
      <c r="V26" s="15"/>
      <c r="W26" s="15">
        <v>44223</v>
      </c>
      <c r="X26" s="15">
        <v>239218</v>
      </c>
      <c r="Y26" s="15">
        <v>3289</v>
      </c>
    </row>
    <row r="27" spans="1:25" ht="12.75">
      <c r="A27" s="3" t="s">
        <v>45</v>
      </c>
      <c r="B27" s="3" t="s">
        <v>46</v>
      </c>
      <c r="C27" s="8">
        <v>782</v>
      </c>
      <c r="D27" s="8">
        <v>468</v>
      </c>
      <c r="E27" s="78">
        <v>482</v>
      </c>
      <c r="F27" s="45">
        <v>26</v>
      </c>
      <c r="G27" s="56">
        <v>0.4</v>
      </c>
      <c r="H27" s="49">
        <v>110</v>
      </c>
      <c r="I27" s="23">
        <v>41845</v>
      </c>
      <c r="J27" s="23">
        <v>2200</v>
      </c>
      <c r="K27" s="23">
        <v>0</v>
      </c>
      <c r="L27" s="23">
        <f t="shared" si="1"/>
        <v>44045</v>
      </c>
      <c r="M27" s="23">
        <v>36316</v>
      </c>
      <c r="N27" s="17">
        <f t="shared" si="2"/>
        <v>0.8245203768872744</v>
      </c>
      <c r="O27" s="17">
        <v>0.825</v>
      </c>
      <c r="P27" s="30">
        <v>0.8</v>
      </c>
      <c r="Q27" s="30">
        <v>3.8267650158061115</v>
      </c>
      <c r="R27" s="77">
        <f t="shared" si="0"/>
        <v>0.6576535300316122</v>
      </c>
      <c r="S27" s="30" t="s">
        <v>144</v>
      </c>
      <c r="T27" s="41">
        <v>0.0154</v>
      </c>
      <c r="U27" s="15">
        <v>71916</v>
      </c>
      <c r="V27" s="15"/>
      <c r="W27" s="15">
        <v>44802</v>
      </c>
      <c r="X27" s="15">
        <v>55274</v>
      </c>
      <c r="Y27" s="15">
        <v>3645</v>
      </c>
    </row>
    <row r="28" spans="1:25" ht="12.75">
      <c r="A28" s="3" t="s">
        <v>47</v>
      </c>
      <c r="B28" s="3" t="s">
        <v>48</v>
      </c>
      <c r="C28" s="8">
        <v>450</v>
      </c>
      <c r="D28" s="8">
        <v>220</v>
      </c>
      <c r="E28" s="78">
        <v>216</v>
      </c>
      <c r="F28" s="45">
        <v>32.52</v>
      </c>
      <c r="G28" s="56">
        <v>0.6</v>
      </c>
      <c r="H28" s="49">
        <v>120</v>
      </c>
      <c r="I28" s="23">
        <v>20317</v>
      </c>
      <c r="J28" s="23">
        <v>3041</v>
      </c>
      <c r="K28" s="23">
        <v>331</v>
      </c>
      <c r="L28" s="23">
        <f t="shared" si="1"/>
        <v>23027</v>
      </c>
      <c r="M28" s="23">
        <v>17621</v>
      </c>
      <c r="N28" s="17">
        <f t="shared" si="2"/>
        <v>0.7652321188170409</v>
      </c>
      <c r="O28" s="17">
        <v>0.833</v>
      </c>
      <c r="P28" s="30">
        <v>0.3</v>
      </c>
      <c r="Q28" s="30">
        <v>1.6387807713693574</v>
      </c>
      <c r="R28" s="77">
        <f t="shared" si="0"/>
        <v>0.6532775615427387</v>
      </c>
      <c r="S28" s="30" t="s">
        <v>144</v>
      </c>
      <c r="T28" s="41">
        <v>0.0077</v>
      </c>
      <c r="U28" s="15">
        <v>35699</v>
      </c>
      <c r="V28" s="15"/>
      <c r="W28" s="15"/>
      <c r="X28" s="15">
        <v>0</v>
      </c>
      <c r="Y28" s="15">
        <v>0</v>
      </c>
    </row>
    <row r="29" spans="1:25" ht="12.75">
      <c r="A29" s="3" t="s">
        <v>49</v>
      </c>
      <c r="B29" s="3" t="s">
        <v>50</v>
      </c>
      <c r="C29" s="8">
        <v>179</v>
      </c>
      <c r="D29" s="8">
        <v>111</v>
      </c>
      <c r="E29" s="78">
        <v>111</v>
      </c>
      <c r="F29" s="45">
        <v>24</v>
      </c>
      <c r="G29" s="56">
        <v>0.4</v>
      </c>
      <c r="H29" s="49">
        <v>95</v>
      </c>
      <c r="I29" s="23">
        <v>10573</v>
      </c>
      <c r="J29" s="23">
        <v>4156</v>
      </c>
      <c r="K29" s="23">
        <v>0</v>
      </c>
      <c r="L29" s="23">
        <f t="shared" si="1"/>
        <v>14729</v>
      </c>
      <c r="M29" s="23">
        <v>9409</v>
      </c>
      <c r="N29" s="17">
        <f t="shared" si="2"/>
        <v>0.6388077941476</v>
      </c>
      <c r="O29" s="17">
        <v>0.6388</v>
      </c>
      <c r="P29" s="30">
        <v>0.6073</v>
      </c>
      <c r="Q29" s="30">
        <v>1.0740867579908675</v>
      </c>
      <c r="R29" s="77">
        <f t="shared" si="0"/>
        <v>0.6521481735159818</v>
      </c>
      <c r="S29" s="30" t="s">
        <v>171</v>
      </c>
      <c r="T29" s="41">
        <v>0</v>
      </c>
      <c r="U29" s="15">
        <v>21326</v>
      </c>
      <c r="V29" s="15"/>
      <c r="W29" s="15">
        <v>8431</v>
      </c>
      <c r="X29" s="15">
        <v>0</v>
      </c>
      <c r="Y29" s="15">
        <v>0</v>
      </c>
    </row>
    <row r="30" spans="1:25" ht="12.75">
      <c r="A30" s="3" t="s">
        <v>51</v>
      </c>
      <c r="B30" s="3" t="s">
        <v>52</v>
      </c>
      <c r="C30" s="8">
        <v>1589</v>
      </c>
      <c r="D30" s="8">
        <v>1007</v>
      </c>
      <c r="E30" s="78">
        <v>1005</v>
      </c>
      <c r="F30" s="45">
        <v>64.55</v>
      </c>
      <c r="G30" s="56">
        <v>0.8</v>
      </c>
      <c r="H30" s="49">
        <v>105</v>
      </c>
      <c r="I30" s="23">
        <v>145268</v>
      </c>
      <c r="J30" s="23">
        <v>0</v>
      </c>
      <c r="K30" s="23">
        <v>0</v>
      </c>
      <c r="L30" s="23">
        <f t="shared" si="1"/>
        <v>145268</v>
      </c>
      <c r="M30" s="23">
        <v>118752</v>
      </c>
      <c r="N30" s="17">
        <f t="shared" si="2"/>
        <v>0.8174684032271388</v>
      </c>
      <c r="O30" s="17">
        <v>0.862</v>
      </c>
      <c r="P30" s="30">
        <v>0.8</v>
      </c>
      <c r="Q30" s="30">
        <v>5.316129579915749</v>
      </c>
      <c r="R30" s="77">
        <f t="shared" si="0"/>
        <v>0.6606322591598315</v>
      </c>
      <c r="S30" s="30" t="s">
        <v>144</v>
      </c>
      <c r="T30" s="41">
        <v>0.0177</v>
      </c>
      <c r="U30" s="15">
        <v>121360</v>
      </c>
      <c r="V30" s="15"/>
      <c r="W30" s="15">
        <v>33405</v>
      </c>
      <c r="X30" s="15">
        <v>0</v>
      </c>
      <c r="Y30" s="15">
        <v>0</v>
      </c>
    </row>
    <row r="31" spans="1:25" ht="12.75">
      <c r="A31" s="5" t="s">
        <v>53</v>
      </c>
      <c r="B31" s="3" t="s">
        <v>54</v>
      </c>
      <c r="C31" s="8">
        <v>9630</v>
      </c>
      <c r="D31" s="8">
        <v>5256</v>
      </c>
      <c r="E31" s="78">
        <v>5217</v>
      </c>
      <c r="F31" s="45">
        <v>99.87</v>
      </c>
      <c r="G31" s="56">
        <v>0.8</v>
      </c>
      <c r="H31" s="49">
        <v>105</v>
      </c>
      <c r="I31" s="23">
        <v>631822</v>
      </c>
      <c r="J31" s="23">
        <v>13434</v>
      </c>
      <c r="K31" s="23">
        <v>0</v>
      </c>
      <c r="L31" s="23">
        <f t="shared" si="1"/>
        <v>645256</v>
      </c>
      <c r="M31" s="23">
        <v>539681</v>
      </c>
      <c r="N31" s="17">
        <f t="shared" si="2"/>
        <v>0.8363827690095094</v>
      </c>
      <c r="O31" s="17">
        <v>0.8703</v>
      </c>
      <c r="P31" s="30">
        <v>2.3</v>
      </c>
      <c r="Q31" s="30">
        <v>15.40580837280245</v>
      </c>
      <c r="R31" s="77">
        <f t="shared" si="0"/>
        <v>0.680811616745605</v>
      </c>
      <c r="S31" s="30" t="s">
        <v>144</v>
      </c>
      <c r="T31" s="41">
        <v>0.0121</v>
      </c>
      <c r="U31" s="15">
        <v>148951</v>
      </c>
      <c r="V31" s="15">
        <v>874366</v>
      </c>
      <c r="W31" s="15"/>
      <c r="X31" s="15"/>
      <c r="Y31" s="15"/>
    </row>
    <row r="32" spans="1:26" ht="12.75">
      <c r="A32" s="24" t="s">
        <v>55</v>
      </c>
      <c r="B32" s="3" t="s">
        <v>56</v>
      </c>
      <c r="C32" s="21">
        <v>201</v>
      </c>
      <c r="D32" s="21">
        <v>129</v>
      </c>
      <c r="E32" s="78">
        <v>131</v>
      </c>
      <c r="F32" s="45">
        <v>9.551</v>
      </c>
      <c r="G32" s="56">
        <v>0.8</v>
      </c>
      <c r="H32" s="49">
        <v>70</v>
      </c>
      <c r="I32" s="23">
        <v>0</v>
      </c>
      <c r="J32" s="23">
        <v>13809</v>
      </c>
      <c r="K32" s="23">
        <v>0</v>
      </c>
      <c r="L32" s="23">
        <f t="shared" si="1"/>
        <v>13809</v>
      </c>
      <c r="M32" s="23">
        <v>11136</v>
      </c>
      <c r="N32" s="17">
        <f t="shared" si="2"/>
        <v>0.8064305887464697</v>
      </c>
      <c r="O32" s="17">
        <v>0.8553</v>
      </c>
      <c r="P32" s="30">
        <v>0.57</v>
      </c>
      <c r="Q32" s="30">
        <v>3.388012156799187</v>
      </c>
      <c r="R32" s="77">
        <f t="shared" si="0"/>
        <v>0.6567760243135984</v>
      </c>
      <c r="S32" s="30" t="s">
        <v>144</v>
      </c>
      <c r="T32" s="41">
        <v>0</v>
      </c>
      <c r="U32" s="15">
        <v>6734</v>
      </c>
      <c r="V32" s="15">
        <v>20862</v>
      </c>
      <c r="W32" s="15">
        <v>5432</v>
      </c>
      <c r="X32" s="15">
        <v>34647</v>
      </c>
      <c r="Y32" s="15">
        <v>590</v>
      </c>
      <c r="Z32" s="25"/>
    </row>
    <row r="33" spans="1:25" ht="12.75">
      <c r="A33" s="3" t="s">
        <v>57</v>
      </c>
      <c r="B33" s="3" t="s">
        <v>58</v>
      </c>
      <c r="C33" s="21">
        <v>273</v>
      </c>
      <c r="D33" s="8">
        <v>278</v>
      </c>
      <c r="E33" s="78">
        <v>278</v>
      </c>
      <c r="F33" s="45">
        <v>22.4</v>
      </c>
      <c r="G33" s="56">
        <v>0.4</v>
      </c>
      <c r="H33" s="49">
        <v>75</v>
      </c>
      <c r="I33" s="23">
        <v>22898</v>
      </c>
      <c r="J33" s="23">
        <v>0</v>
      </c>
      <c r="K33" s="23">
        <v>0</v>
      </c>
      <c r="L33" s="23">
        <f t="shared" si="1"/>
        <v>22898</v>
      </c>
      <c r="M33" s="23">
        <v>17205</v>
      </c>
      <c r="N33" s="17">
        <f t="shared" si="2"/>
        <v>0.7513756659970303</v>
      </c>
      <c r="O33" s="17">
        <v>0.108</v>
      </c>
      <c r="P33" s="62"/>
      <c r="Q33" s="62">
        <v>2.104329745596869</v>
      </c>
      <c r="R33" s="77">
        <f t="shared" si="0"/>
        <v>0.6542086594911938</v>
      </c>
      <c r="S33" s="62" t="s">
        <v>171</v>
      </c>
      <c r="T33" s="68"/>
      <c r="U33" s="15"/>
      <c r="V33" s="15"/>
      <c r="W33" s="15"/>
      <c r="X33" s="15"/>
      <c r="Y33" s="15"/>
    </row>
    <row r="34" spans="1:25" ht="12.75">
      <c r="A34" s="3" t="s">
        <v>59</v>
      </c>
      <c r="B34" s="3" t="s">
        <v>60</v>
      </c>
      <c r="C34" s="8">
        <v>545</v>
      </c>
      <c r="D34" s="8">
        <v>313</v>
      </c>
      <c r="E34" s="78">
        <v>312</v>
      </c>
      <c r="F34" s="45">
        <v>17</v>
      </c>
      <c r="G34" s="56">
        <v>0.8</v>
      </c>
      <c r="H34" s="63">
        <v>15</v>
      </c>
      <c r="I34" s="23">
        <v>38950</v>
      </c>
      <c r="J34" s="23">
        <v>0</v>
      </c>
      <c r="K34" s="23">
        <v>0</v>
      </c>
      <c r="L34" s="23">
        <f t="shared" si="1"/>
        <v>38950</v>
      </c>
      <c r="M34" s="23">
        <v>32822</v>
      </c>
      <c r="N34" s="17">
        <f t="shared" si="2"/>
        <v>0.8426700898587933</v>
      </c>
      <c r="O34" s="28">
        <v>0.8427</v>
      </c>
      <c r="P34" s="30">
        <v>0.99</v>
      </c>
      <c r="Q34" s="30">
        <v>5.289605157131346</v>
      </c>
      <c r="R34" s="77">
        <f t="shared" si="0"/>
        <v>0.6605792103142627</v>
      </c>
      <c r="S34" s="30" t="s">
        <v>144</v>
      </c>
      <c r="T34" s="68">
        <v>0.0129</v>
      </c>
      <c r="U34" s="15">
        <v>69944</v>
      </c>
      <c r="V34" s="15"/>
      <c r="W34" s="15"/>
      <c r="X34" s="15"/>
      <c r="Y34" s="15"/>
    </row>
    <row r="35" spans="1:25" ht="12.75">
      <c r="A35" s="24" t="s">
        <v>61</v>
      </c>
      <c r="B35" s="3" t="s">
        <v>62</v>
      </c>
      <c r="C35" s="21">
        <v>395</v>
      </c>
      <c r="D35" s="8">
        <v>329</v>
      </c>
      <c r="E35" s="78">
        <v>327</v>
      </c>
      <c r="F35" s="45">
        <v>43</v>
      </c>
      <c r="G35" s="61">
        <v>0.76</v>
      </c>
      <c r="H35" s="49">
        <v>105</v>
      </c>
      <c r="I35" s="23">
        <v>36390</v>
      </c>
      <c r="J35" s="23">
        <v>6959</v>
      </c>
      <c r="K35" s="23">
        <v>741</v>
      </c>
      <c r="L35" s="23">
        <f t="shared" si="1"/>
        <v>42608</v>
      </c>
      <c r="M35" s="23">
        <v>24307</v>
      </c>
      <c r="N35" s="17">
        <f t="shared" si="2"/>
        <v>0.5704797221179121</v>
      </c>
      <c r="O35" s="28">
        <v>0.578</v>
      </c>
      <c r="P35" s="29">
        <v>1.2</v>
      </c>
      <c r="Q35" s="29">
        <v>1.5959222682382925</v>
      </c>
      <c r="R35" s="77">
        <f t="shared" si="0"/>
        <v>0.6531918445364766</v>
      </c>
      <c r="S35" s="29" t="s">
        <v>171</v>
      </c>
      <c r="T35" s="41">
        <v>0.0012</v>
      </c>
      <c r="U35" s="15">
        <v>52060</v>
      </c>
      <c r="V35" s="15"/>
      <c r="W35" s="15">
        <v>23906</v>
      </c>
      <c r="X35" s="15">
        <v>46449</v>
      </c>
      <c r="Y35" s="15">
        <v>2034</v>
      </c>
    </row>
    <row r="36" spans="1:25" ht="12.75">
      <c r="A36" s="3" t="s">
        <v>63</v>
      </c>
      <c r="B36" s="3" t="s">
        <v>64</v>
      </c>
      <c r="C36" s="8">
        <v>199</v>
      </c>
      <c r="D36" s="8">
        <v>222</v>
      </c>
      <c r="E36" s="78">
        <v>227</v>
      </c>
      <c r="F36" s="45">
        <v>19.5</v>
      </c>
      <c r="G36" s="61">
        <v>0.4</v>
      </c>
      <c r="H36" s="49">
        <v>85</v>
      </c>
      <c r="I36" s="23">
        <v>15835</v>
      </c>
      <c r="J36" s="23">
        <v>741</v>
      </c>
      <c r="K36" s="23">
        <v>0</v>
      </c>
      <c r="L36" s="23">
        <f t="shared" si="1"/>
        <v>16576</v>
      </c>
      <c r="M36" s="23">
        <v>13602</v>
      </c>
      <c r="N36" s="17">
        <f t="shared" si="2"/>
        <v>0.8205839768339769</v>
      </c>
      <c r="O36" s="28">
        <v>0.8206</v>
      </c>
      <c r="P36" s="10">
        <v>0.42</v>
      </c>
      <c r="Q36" s="10">
        <v>1.911064278187566</v>
      </c>
      <c r="R36" s="77">
        <f t="shared" si="0"/>
        <v>0.6538221285563751</v>
      </c>
      <c r="S36" s="10" t="s">
        <v>144</v>
      </c>
      <c r="T36" s="41">
        <v>0</v>
      </c>
      <c r="U36" s="22">
        <v>25927</v>
      </c>
      <c r="V36" s="15"/>
      <c r="W36" s="15">
        <v>14735</v>
      </c>
      <c r="X36" s="15">
        <v>0</v>
      </c>
      <c r="Y36" s="15">
        <v>0</v>
      </c>
    </row>
    <row r="37" spans="1:25" ht="12.75">
      <c r="A37" s="5" t="s">
        <v>67</v>
      </c>
      <c r="B37" s="5" t="s">
        <v>68</v>
      </c>
      <c r="C37" s="8">
        <v>3207</v>
      </c>
      <c r="D37" s="8">
        <v>1734</v>
      </c>
      <c r="E37" s="78">
        <v>1735</v>
      </c>
      <c r="F37" s="45">
        <v>40</v>
      </c>
      <c r="G37" s="56">
        <v>0.8</v>
      </c>
      <c r="H37" s="49">
        <v>65</v>
      </c>
      <c r="I37" s="23">
        <v>212429</v>
      </c>
      <c r="J37" s="23">
        <v>0</v>
      </c>
      <c r="K37" s="23">
        <v>0</v>
      </c>
      <c r="L37" s="23">
        <f t="shared" si="1"/>
        <v>212429</v>
      </c>
      <c r="M37" s="23">
        <v>153416</v>
      </c>
      <c r="N37" s="17">
        <f t="shared" si="2"/>
        <v>0.7221989464715269</v>
      </c>
      <c r="O37" s="28">
        <v>0.741</v>
      </c>
      <c r="P37" s="29">
        <v>3.8</v>
      </c>
      <c r="Q37" s="29">
        <v>10.781917808219179</v>
      </c>
      <c r="R37" s="77">
        <f t="shared" si="0"/>
        <v>0.6715638356164384</v>
      </c>
      <c r="S37" s="29" t="s">
        <v>144</v>
      </c>
      <c r="T37" s="41">
        <v>0.012</v>
      </c>
      <c r="U37" s="15">
        <v>328319</v>
      </c>
      <c r="V37" s="15"/>
      <c r="W37" s="15">
        <v>52405</v>
      </c>
      <c r="X37" s="15">
        <v>226577</v>
      </c>
      <c r="Y37" s="15">
        <v>7265</v>
      </c>
    </row>
    <row r="38" spans="1:25" ht="12.75">
      <c r="A38" s="3" t="s">
        <v>69</v>
      </c>
      <c r="B38" s="3" t="s">
        <v>70</v>
      </c>
      <c r="C38" s="21">
        <v>100</v>
      </c>
      <c r="D38" s="8">
        <v>83</v>
      </c>
      <c r="E38" s="78">
        <v>123</v>
      </c>
      <c r="F38" s="45">
        <v>3.2</v>
      </c>
      <c r="G38" s="56">
        <v>0.8</v>
      </c>
      <c r="H38" s="49">
        <v>85</v>
      </c>
      <c r="I38" s="23">
        <v>10684</v>
      </c>
      <c r="J38" s="23">
        <v>0</v>
      </c>
      <c r="K38" s="23">
        <v>0</v>
      </c>
      <c r="L38" s="23">
        <f t="shared" si="1"/>
        <v>10684</v>
      </c>
      <c r="M38" s="23">
        <v>9910</v>
      </c>
      <c r="N38" s="17">
        <f t="shared" si="2"/>
        <v>0.9275552227630101</v>
      </c>
      <c r="O38" s="17">
        <v>0.9275</v>
      </c>
      <c r="P38" s="29">
        <v>1</v>
      </c>
      <c r="Q38" s="29">
        <v>8.48458904109589</v>
      </c>
      <c r="R38" s="77">
        <f t="shared" si="0"/>
        <v>0.6669691780821918</v>
      </c>
      <c r="S38" s="29" t="s">
        <v>144</v>
      </c>
      <c r="T38" s="41">
        <v>0</v>
      </c>
      <c r="U38" s="15">
        <v>16614</v>
      </c>
      <c r="V38" s="15"/>
      <c r="W38" s="15">
        <v>10611</v>
      </c>
      <c r="X38" s="15">
        <v>28075</v>
      </c>
      <c r="Y38" s="15">
        <v>268</v>
      </c>
    </row>
    <row r="39" spans="1:25" ht="12.75">
      <c r="A39" s="3" t="s">
        <v>79</v>
      </c>
      <c r="B39" s="3" t="s">
        <v>80</v>
      </c>
      <c r="C39" s="8">
        <v>2499</v>
      </c>
      <c r="D39" s="8">
        <v>1532</v>
      </c>
      <c r="E39" s="78">
        <v>1529</v>
      </c>
      <c r="F39" s="45">
        <v>115</v>
      </c>
      <c r="G39" s="61">
        <v>0.6</v>
      </c>
      <c r="H39" s="49">
        <v>75</v>
      </c>
      <c r="I39" s="23">
        <v>237782</v>
      </c>
      <c r="J39" s="23">
        <v>0</v>
      </c>
      <c r="K39" s="23">
        <v>0</v>
      </c>
      <c r="L39" s="23">
        <f t="shared" si="1"/>
        <v>237782</v>
      </c>
      <c r="M39" s="23">
        <v>143756</v>
      </c>
      <c r="N39" s="17">
        <f t="shared" si="2"/>
        <v>0.6045705730458992</v>
      </c>
      <c r="O39" s="17">
        <v>0.671</v>
      </c>
      <c r="P39" s="62">
        <v>1.8</v>
      </c>
      <c r="Q39" s="62">
        <v>3.805979749851102</v>
      </c>
      <c r="R39" s="77">
        <f>MIN((0.65+0.002*Q39),0.85)</f>
        <v>0.6576119594997022</v>
      </c>
      <c r="S39" s="62" t="s">
        <v>144</v>
      </c>
      <c r="T39" s="41">
        <v>0.0045</v>
      </c>
      <c r="U39" s="15">
        <v>385559</v>
      </c>
      <c r="V39" s="15"/>
      <c r="W39" s="15">
        <v>139596</v>
      </c>
      <c r="X39" s="15">
        <v>380474</v>
      </c>
      <c r="Y39" s="15">
        <v>18757</v>
      </c>
    </row>
    <row r="40" spans="1:25" ht="12.75">
      <c r="A40" s="3" t="s">
        <v>81</v>
      </c>
      <c r="B40" s="3" t="s">
        <v>82</v>
      </c>
      <c r="C40" s="8">
        <v>992</v>
      </c>
      <c r="D40" s="8"/>
      <c r="E40" s="78">
        <v>719</v>
      </c>
      <c r="F40" s="45"/>
      <c r="G40" s="56"/>
      <c r="H40" s="49"/>
      <c r="I40" s="23"/>
      <c r="J40" s="23"/>
      <c r="K40" s="23"/>
      <c r="L40" s="23">
        <f t="shared" si="1"/>
        <v>0</v>
      </c>
      <c r="M40" s="23"/>
      <c r="N40" s="17" t="e">
        <f t="shared" si="2"/>
        <v>#DIV/0!</v>
      </c>
      <c r="O40" s="17"/>
      <c r="P40" s="30"/>
      <c r="Q40" s="30" t="e">
        <v>#VALUE!</v>
      </c>
      <c r="R40" s="77" t="e">
        <f t="shared" si="0"/>
        <v>#VALUE!</v>
      </c>
      <c r="S40" s="30" t="s">
        <v>172</v>
      </c>
      <c r="T40" s="41"/>
      <c r="U40" s="15"/>
      <c r="V40" s="15"/>
      <c r="W40" s="15"/>
      <c r="X40" s="15"/>
      <c r="Y40" s="15"/>
    </row>
    <row r="41" spans="1:25" ht="12.75">
      <c r="A41" s="3" t="s">
        <v>83</v>
      </c>
      <c r="B41" s="3" t="s">
        <v>84</v>
      </c>
      <c r="C41" s="8">
        <v>5815</v>
      </c>
      <c r="D41" s="8">
        <v>2131</v>
      </c>
      <c r="E41" s="78">
        <v>2191</v>
      </c>
      <c r="F41" s="45">
        <v>193.48</v>
      </c>
      <c r="G41" s="56">
        <v>0.5</v>
      </c>
      <c r="H41" s="49">
        <v>118</v>
      </c>
      <c r="I41" s="23">
        <v>0</v>
      </c>
      <c r="J41" s="23">
        <v>389760</v>
      </c>
      <c r="K41" s="23">
        <v>50286</v>
      </c>
      <c r="L41" s="23">
        <f t="shared" si="1"/>
        <v>339474</v>
      </c>
      <c r="M41" s="23">
        <v>276074</v>
      </c>
      <c r="N41" s="17">
        <f t="shared" si="2"/>
        <v>0.8132404838073019</v>
      </c>
      <c r="O41" s="17">
        <v>0.878</v>
      </c>
      <c r="P41" s="30">
        <v>0.7</v>
      </c>
      <c r="Q41" s="30">
        <v>4.8440247974375605</v>
      </c>
      <c r="R41" s="77">
        <f t="shared" si="0"/>
        <v>0.6596880495948751</v>
      </c>
      <c r="S41" s="30" t="s">
        <v>144</v>
      </c>
      <c r="T41" s="41">
        <v>0.0024</v>
      </c>
      <c r="U41" s="15">
        <v>266819</v>
      </c>
      <c r="V41" s="15">
        <v>304323</v>
      </c>
      <c r="W41" s="15"/>
      <c r="X41" s="15"/>
      <c r="Y41" s="15"/>
    </row>
    <row r="42" spans="1:25" ht="12.75">
      <c r="A42" s="3" t="s">
        <v>71</v>
      </c>
      <c r="B42" s="3" t="s">
        <v>72</v>
      </c>
      <c r="C42" s="8">
        <v>574</v>
      </c>
      <c r="D42" s="8">
        <v>289</v>
      </c>
      <c r="E42" s="78">
        <v>289</v>
      </c>
      <c r="F42" s="45">
        <v>14.04</v>
      </c>
      <c r="G42" s="56">
        <v>0.8</v>
      </c>
      <c r="H42" s="49">
        <v>90</v>
      </c>
      <c r="I42" s="23">
        <v>0</v>
      </c>
      <c r="J42" s="23">
        <v>34490</v>
      </c>
      <c r="K42" s="23">
        <v>0</v>
      </c>
      <c r="L42" s="23">
        <f t="shared" si="1"/>
        <v>34490</v>
      </c>
      <c r="M42" s="23">
        <v>22802</v>
      </c>
      <c r="N42" s="17">
        <f t="shared" si="2"/>
        <v>0.6611191649753552</v>
      </c>
      <c r="O42" s="17">
        <v>0.677</v>
      </c>
      <c r="P42" s="30">
        <v>2.2</v>
      </c>
      <c r="Q42" s="30">
        <v>4.556843460953051</v>
      </c>
      <c r="R42" s="77">
        <f t="shared" si="0"/>
        <v>0.6591136869219061</v>
      </c>
      <c r="S42" s="30" t="s">
        <v>144</v>
      </c>
      <c r="T42" s="41">
        <v>0</v>
      </c>
      <c r="U42" s="15">
        <v>64754</v>
      </c>
      <c r="V42" s="15"/>
      <c r="W42" s="15">
        <v>9843</v>
      </c>
      <c r="X42" s="15">
        <v>6321</v>
      </c>
      <c r="Y42" s="15">
        <v>164</v>
      </c>
    </row>
    <row r="43" spans="1:25" s="19" customFormat="1" ht="12.75">
      <c r="A43" s="5" t="s">
        <v>85</v>
      </c>
      <c r="B43" s="5" t="s">
        <v>86</v>
      </c>
      <c r="C43" s="34">
        <v>18967</v>
      </c>
      <c r="D43" s="34">
        <v>8899</v>
      </c>
      <c r="E43" s="78">
        <v>8844</v>
      </c>
      <c r="F43" s="47">
        <v>363.868</v>
      </c>
      <c r="G43" s="56">
        <v>0.6</v>
      </c>
      <c r="H43" s="52">
        <v>78</v>
      </c>
      <c r="I43" s="35">
        <v>1831498</v>
      </c>
      <c r="J43" s="35">
        <v>7959</v>
      </c>
      <c r="K43" s="35">
        <v>106172</v>
      </c>
      <c r="L43" s="23">
        <f t="shared" si="1"/>
        <v>1733285</v>
      </c>
      <c r="M43" s="35">
        <v>1107100</v>
      </c>
      <c r="N43" s="17">
        <f t="shared" si="2"/>
        <v>0.6387293491837753</v>
      </c>
      <c r="O43" s="36">
        <v>0.702</v>
      </c>
      <c r="P43" s="37">
        <v>4.1</v>
      </c>
      <c r="Q43" s="37">
        <v>9.720911888715928</v>
      </c>
      <c r="R43" s="77">
        <f t="shared" si="0"/>
        <v>0.6694418237774319</v>
      </c>
      <c r="S43" s="37" t="s">
        <v>144</v>
      </c>
      <c r="T43" s="42">
        <v>0.015</v>
      </c>
      <c r="U43" s="38">
        <v>1245000</v>
      </c>
      <c r="V43" s="38">
        <v>949400</v>
      </c>
      <c r="W43" s="38">
        <v>444002</v>
      </c>
      <c r="X43" s="38">
        <v>281757</v>
      </c>
      <c r="Y43" s="38">
        <v>2824</v>
      </c>
    </row>
    <row r="44" spans="1:25" ht="12.75">
      <c r="A44" s="4" t="s">
        <v>65</v>
      </c>
      <c r="B44" s="82" t="s">
        <v>66</v>
      </c>
      <c r="C44" s="60">
        <v>1171</v>
      </c>
      <c r="D44" s="60">
        <v>675</v>
      </c>
      <c r="E44" s="78">
        <v>675</v>
      </c>
      <c r="F44" s="69"/>
      <c r="G44" s="56">
        <v>1</v>
      </c>
      <c r="H44" s="49">
        <v>40</v>
      </c>
      <c r="I44" s="23">
        <v>378055</v>
      </c>
      <c r="J44" s="32"/>
      <c r="K44" s="23"/>
      <c r="L44" s="23">
        <f t="shared" si="1"/>
        <v>378055</v>
      </c>
      <c r="M44" s="23"/>
      <c r="N44" s="17">
        <f t="shared" si="2"/>
        <v>0</v>
      </c>
      <c r="O44" s="17">
        <v>0.756</v>
      </c>
      <c r="P44" s="30">
        <v>2</v>
      </c>
      <c r="Q44" s="30">
        <v>7.8</v>
      </c>
      <c r="R44" s="77">
        <f t="shared" si="0"/>
        <v>0.6656</v>
      </c>
      <c r="S44" s="30" t="s">
        <v>144</v>
      </c>
      <c r="T44" s="41">
        <v>0.0087</v>
      </c>
      <c r="U44" s="15"/>
      <c r="V44" s="15"/>
      <c r="W44" s="15"/>
      <c r="X44" s="15"/>
      <c r="Y44" s="15"/>
    </row>
    <row r="45" spans="1:25" ht="12.75">
      <c r="A45" s="3" t="s">
        <v>87</v>
      </c>
      <c r="B45" s="3" t="s">
        <v>88</v>
      </c>
      <c r="C45" s="21">
        <v>7162</v>
      </c>
      <c r="D45" s="21">
        <v>4148</v>
      </c>
      <c r="E45" s="78">
        <v>4144</v>
      </c>
      <c r="F45" s="45">
        <v>624.61</v>
      </c>
      <c r="G45" s="56">
        <v>0.51</v>
      </c>
      <c r="H45" s="49">
        <v>116</v>
      </c>
      <c r="I45" s="23">
        <v>889708</v>
      </c>
      <c r="J45" s="23">
        <v>0</v>
      </c>
      <c r="K45" s="23">
        <v>14647</v>
      </c>
      <c r="L45" s="23">
        <f t="shared" si="1"/>
        <v>875061</v>
      </c>
      <c r="M45" s="26">
        <v>531938</v>
      </c>
      <c r="N45" s="17">
        <f t="shared" si="2"/>
        <v>0.607886764465563</v>
      </c>
      <c r="O45" s="17">
        <v>0.659</v>
      </c>
      <c r="P45" s="29">
        <v>1.3</v>
      </c>
      <c r="Q45" s="29">
        <v>2.5712789986430984</v>
      </c>
      <c r="R45" s="77">
        <f t="shared" si="0"/>
        <v>0.6551425579972863</v>
      </c>
      <c r="S45" s="29" t="s">
        <v>144</v>
      </c>
      <c r="T45" s="41">
        <v>0.0073</v>
      </c>
      <c r="U45" s="15"/>
      <c r="V45" s="15"/>
      <c r="W45" s="15">
        <v>450929</v>
      </c>
      <c r="X45" s="15">
        <v>0</v>
      </c>
      <c r="Y45" s="15">
        <v>0</v>
      </c>
    </row>
    <row r="46" spans="1:25" ht="12.75">
      <c r="A46" s="3" t="s">
        <v>89</v>
      </c>
      <c r="B46" s="3" t="s">
        <v>90</v>
      </c>
      <c r="C46" s="8">
        <v>8349</v>
      </c>
      <c r="D46" s="8">
        <v>4485</v>
      </c>
      <c r="E46" s="78">
        <v>4470</v>
      </c>
      <c r="F46" s="45">
        <v>501.94</v>
      </c>
      <c r="G46" s="56">
        <v>0.8</v>
      </c>
      <c r="H46" s="49">
        <v>111</v>
      </c>
      <c r="I46" s="23">
        <v>352980</v>
      </c>
      <c r="J46" s="23">
        <v>722912</v>
      </c>
      <c r="K46" s="23">
        <v>335787</v>
      </c>
      <c r="L46" s="23">
        <f t="shared" si="1"/>
        <v>740105</v>
      </c>
      <c r="M46" s="23">
        <v>546252</v>
      </c>
      <c r="N46" s="17">
        <f t="shared" si="2"/>
        <v>0.7380736517115815</v>
      </c>
      <c r="O46" s="17">
        <v>0.853</v>
      </c>
      <c r="P46" s="30">
        <v>0.9</v>
      </c>
      <c r="Q46" s="30">
        <v>5.011672518846055</v>
      </c>
      <c r="R46" s="77">
        <f t="shared" si="0"/>
        <v>0.6600233450376921</v>
      </c>
      <c r="S46" s="30" t="s">
        <v>144</v>
      </c>
      <c r="T46" s="66">
        <v>0.0067</v>
      </c>
      <c r="U46" s="15"/>
      <c r="V46" s="15"/>
      <c r="W46" s="15"/>
      <c r="X46" s="15"/>
      <c r="Y46" s="15"/>
    </row>
    <row r="47" spans="1:25" ht="12.75">
      <c r="A47" s="3" t="s">
        <v>91</v>
      </c>
      <c r="B47" s="3" t="s">
        <v>92</v>
      </c>
      <c r="C47" s="8">
        <v>8341</v>
      </c>
      <c r="D47" s="8">
        <v>5105</v>
      </c>
      <c r="E47" s="78">
        <v>5122</v>
      </c>
      <c r="F47" s="45">
        <v>381.3</v>
      </c>
      <c r="G47" s="56">
        <v>0.8</v>
      </c>
      <c r="H47" s="49">
        <v>95</v>
      </c>
      <c r="I47" s="26">
        <v>724082</v>
      </c>
      <c r="J47" s="23">
        <v>0</v>
      </c>
      <c r="K47" s="23">
        <v>12222</v>
      </c>
      <c r="L47" s="23">
        <f t="shared" si="1"/>
        <v>711860</v>
      </c>
      <c r="M47" s="23">
        <v>510302</v>
      </c>
      <c r="N47" s="17">
        <f t="shared" si="2"/>
        <v>0.7168572472115303</v>
      </c>
      <c r="O47" s="17">
        <v>0.765</v>
      </c>
      <c r="P47" s="30">
        <v>1.22</v>
      </c>
      <c r="Q47" s="30">
        <v>3.9776755080851736</v>
      </c>
      <c r="R47" s="77">
        <f t="shared" si="0"/>
        <v>0.6579553510161704</v>
      </c>
      <c r="S47" s="30" t="s">
        <v>144</v>
      </c>
      <c r="T47" s="41">
        <v>0.013</v>
      </c>
      <c r="U47" s="15">
        <v>586137</v>
      </c>
      <c r="V47" s="15">
        <v>408204</v>
      </c>
      <c r="W47" s="15">
        <v>274820</v>
      </c>
      <c r="X47" s="15">
        <v>0</v>
      </c>
      <c r="Y47" s="15">
        <v>0</v>
      </c>
    </row>
    <row r="48" spans="1:25" ht="12.75">
      <c r="A48" s="3" t="s">
        <v>93</v>
      </c>
      <c r="B48" s="3" t="s">
        <v>94</v>
      </c>
      <c r="C48" s="8">
        <v>17393</v>
      </c>
      <c r="D48" s="8">
        <v>8346</v>
      </c>
      <c r="E48" s="78">
        <v>8304</v>
      </c>
      <c r="F48" s="45">
        <v>505.895</v>
      </c>
      <c r="G48" s="56">
        <v>0.8</v>
      </c>
      <c r="H48" s="49">
        <v>110</v>
      </c>
      <c r="I48" s="23">
        <v>1604832</v>
      </c>
      <c r="J48" s="23">
        <v>0</v>
      </c>
      <c r="K48" s="23">
        <v>99338</v>
      </c>
      <c r="L48" s="23">
        <f t="shared" si="1"/>
        <v>1505494</v>
      </c>
      <c r="M48" s="23">
        <v>969449</v>
      </c>
      <c r="N48" s="17">
        <f t="shared" si="2"/>
        <v>0.6439407928560327</v>
      </c>
      <c r="O48" s="17">
        <v>0.711</v>
      </c>
      <c r="P48" s="30">
        <v>2.5</v>
      </c>
      <c r="Q48" s="30">
        <v>6.17564936792477</v>
      </c>
      <c r="R48" s="77">
        <f t="shared" si="0"/>
        <v>0.6623512987358495</v>
      </c>
      <c r="S48" s="30" t="s">
        <v>144</v>
      </c>
      <c r="T48" s="41">
        <v>0.0157</v>
      </c>
      <c r="U48" s="15">
        <v>935666</v>
      </c>
      <c r="V48" s="15">
        <v>745700</v>
      </c>
      <c r="W48" s="15">
        <v>240090</v>
      </c>
      <c r="X48" s="15">
        <v>527630</v>
      </c>
      <c r="Y48" s="15">
        <v>8833</v>
      </c>
    </row>
    <row r="49" spans="1:25" ht="12.75">
      <c r="A49" s="3" t="s">
        <v>95</v>
      </c>
      <c r="B49" s="3" t="s">
        <v>96</v>
      </c>
      <c r="C49" s="8">
        <v>1632</v>
      </c>
      <c r="D49" s="8">
        <v>887</v>
      </c>
      <c r="E49" s="78">
        <v>894</v>
      </c>
      <c r="F49" s="45">
        <v>190</v>
      </c>
      <c r="G49" s="56">
        <v>0.8</v>
      </c>
      <c r="H49" s="49">
        <v>70</v>
      </c>
      <c r="I49" s="23">
        <v>139384</v>
      </c>
      <c r="J49" s="23">
        <v>703</v>
      </c>
      <c r="K49" s="23">
        <v>4156</v>
      </c>
      <c r="L49" s="23">
        <f t="shared" si="1"/>
        <v>135931</v>
      </c>
      <c r="M49" s="23">
        <v>87821</v>
      </c>
      <c r="N49" s="17">
        <f t="shared" si="2"/>
        <v>0.6460704327931083</v>
      </c>
      <c r="O49" s="28">
        <v>0.67</v>
      </c>
      <c r="P49" s="29">
        <v>0.71</v>
      </c>
      <c r="Q49" s="29">
        <v>1.357995674116799</v>
      </c>
      <c r="R49" s="77">
        <f t="shared" si="0"/>
        <v>0.6527159913482337</v>
      </c>
      <c r="S49" s="29" t="s">
        <v>144</v>
      </c>
      <c r="T49" s="12">
        <v>0.0026</v>
      </c>
      <c r="U49" s="15">
        <v>264744</v>
      </c>
      <c r="V49" s="15"/>
      <c r="W49" s="15">
        <v>166922</v>
      </c>
      <c r="X49" s="15">
        <v>702099</v>
      </c>
      <c r="Y49" s="15">
        <v>21028</v>
      </c>
    </row>
    <row r="50" spans="1:25" ht="12.75">
      <c r="A50" s="5" t="s">
        <v>97</v>
      </c>
      <c r="B50" s="5" t="s">
        <v>98</v>
      </c>
      <c r="C50" s="8">
        <v>5420</v>
      </c>
      <c r="D50" s="8">
        <v>3782</v>
      </c>
      <c r="E50" s="78">
        <v>3780</v>
      </c>
      <c r="F50" s="45">
        <v>203.1</v>
      </c>
      <c r="G50" s="56">
        <v>0.6</v>
      </c>
      <c r="H50" s="49">
        <v>110</v>
      </c>
      <c r="I50" s="23">
        <v>575343</v>
      </c>
      <c r="J50" s="23">
        <v>3623</v>
      </c>
      <c r="K50" s="23">
        <v>0</v>
      </c>
      <c r="L50" s="23">
        <f t="shared" si="1"/>
        <v>578966</v>
      </c>
      <c r="M50" s="23">
        <v>365496</v>
      </c>
      <c r="N50" s="17">
        <f t="shared" si="2"/>
        <v>0.6312909566364864</v>
      </c>
      <c r="O50" s="17">
        <v>0.6612</v>
      </c>
      <c r="P50" s="30">
        <v>2.65</v>
      </c>
      <c r="Q50" s="30">
        <v>5.16398562014798</v>
      </c>
      <c r="R50" s="77">
        <f t="shared" si="0"/>
        <v>0.660327971240296</v>
      </c>
      <c r="S50" s="30" t="s">
        <v>144</v>
      </c>
      <c r="T50" s="66">
        <v>0.0088</v>
      </c>
      <c r="U50" s="15">
        <v>461371</v>
      </c>
      <c r="V50" s="15">
        <v>398044</v>
      </c>
      <c r="W50" s="15">
        <v>248210</v>
      </c>
      <c r="X50" s="15">
        <v>355129</v>
      </c>
      <c r="Y50" s="15">
        <v>15422</v>
      </c>
    </row>
    <row r="51" spans="1:25" ht="12.75">
      <c r="A51" s="3" t="s">
        <v>99</v>
      </c>
      <c r="B51" s="3" t="s">
        <v>100</v>
      </c>
      <c r="C51" s="8">
        <v>10328</v>
      </c>
      <c r="D51" s="8">
        <v>4804</v>
      </c>
      <c r="E51" s="78">
        <v>4772</v>
      </c>
      <c r="F51" s="45">
        <v>187.492</v>
      </c>
      <c r="G51" s="56">
        <v>0.8</v>
      </c>
      <c r="H51" s="49">
        <v>95</v>
      </c>
      <c r="I51" s="23">
        <v>729043</v>
      </c>
      <c r="J51" s="23">
        <v>6593</v>
      </c>
      <c r="K51" s="23">
        <v>0</v>
      </c>
      <c r="L51" s="23">
        <f t="shared" si="1"/>
        <v>735636</v>
      </c>
      <c r="M51" s="23">
        <v>517411</v>
      </c>
      <c r="N51" s="17">
        <f t="shared" si="2"/>
        <v>0.7033519294868658</v>
      </c>
      <c r="O51" s="17">
        <v>0.7569</v>
      </c>
      <c r="P51" s="30">
        <v>2.64</v>
      </c>
      <c r="Q51" s="30">
        <v>8.137567294195419</v>
      </c>
      <c r="R51" s="77">
        <f t="shared" si="0"/>
        <v>0.6662751345883908</v>
      </c>
      <c r="S51" s="30" t="s">
        <v>144</v>
      </c>
      <c r="T51" s="41">
        <v>0.0147</v>
      </c>
      <c r="U51" s="15">
        <v>578711</v>
      </c>
      <c r="V51" s="15">
        <v>587613</v>
      </c>
      <c r="W51" s="15">
        <v>273365</v>
      </c>
      <c r="X51" s="15">
        <v>2358310</v>
      </c>
      <c r="Y51" s="15">
        <v>28048</v>
      </c>
    </row>
    <row r="52" spans="1:25" ht="12.75">
      <c r="A52" s="24" t="s">
        <v>101</v>
      </c>
      <c r="B52" s="3" t="s">
        <v>102</v>
      </c>
      <c r="C52" s="8">
        <v>4910</v>
      </c>
      <c r="D52" s="8">
        <v>3007</v>
      </c>
      <c r="E52" s="78">
        <v>2969</v>
      </c>
      <c r="F52" s="45">
        <v>244.1</v>
      </c>
      <c r="G52" s="56">
        <v>0.8</v>
      </c>
      <c r="H52" s="49">
        <v>105</v>
      </c>
      <c r="I52" s="23">
        <v>1317114</v>
      </c>
      <c r="J52" s="23">
        <v>0</v>
      </c>
      <c r="K52" s="23">
        <v>789757</v>
      </c>
      <c r="L52" s="23">
        <f t="shared" si="1"/>
        <v>527357</v>
      </c>
      <c r="M52" s="23">
        <v>359725</v>
      </c>
      <c r="N52" s="17">
        <f t="shared" si="2"/>
        <v>0.6821280460864272</v>
      </c>
      <c r="O52" s="17">
        <v>0.8827</v>
      </c>
      <c r="P52" s="30">
        <v>1.73</v>
      </c>
      <c r="Q52" s="30">
        <v>13.047156734551862</v>
      </c>
      <c r="R52" s="77">
        <f t="shared" si="0"/>
        <v>0.6760943134691038</v>
      </c>
      <c r="S52" s="30" t="s">
        <v>144</v>
      </c>
      <c r="T52" s="41">
        <v>0.008</v>
      </c>
      <c r="U52" s="15">
        <v>608001</v>
      </c>
      <c r="V52" s="15">
        <v>423311</v>
      </c>
      <c r="W52" s="15">
        <v>159422</v>
      </c>
      <c r="X52" s="15">
        <v>0</v>
      </c>
      <c r="Y52" s="15">
        <v>0</v>
      </c>
    </row>
    <row r="53" spans="1:25" ht="12.75">
      <c r="A53" s="3" t="s">
        <v>103</v>
      </c>
      <c r="B53" s="3" t="s">
        <v>104</v>
      </c>
      <c r="C53" s="8">
        <v>1310</v>
      </c>
      <c r="D53" s="8">
        <v>732</v>
      </c>
      <c r="E53" s="78">
        <v>732</v>
      </c>
      <c r="F53" s="45">
        <v>65</v>
      </c>
      <c r="G53" s="56">
        <v>0.55</v>
      </c>
      <c r="H53" s="49">
        <v>75</v>
      </c>
      <c r="I53" s="23">
        <v>99971</v>
      </c>
      <c r="J53" s="23">
        <v>0</v>
      </c>
      <c r="K53" s="23">
        <v>15852</v>
      </c>
      <c r="L53" s="23">
        <f t="shared" si="1"/>
        <v>84119</v>
      </c>
      <c r="M53" s="23">
        <v>76950</v>
      </c>
      <c r="N53" s="17">
        <f t="shared" si="2"/>
        <v>0.9147754966178866</v>
      </c>
      <c r="O53" s="17">
        <v>0.928</v>
      </c>
      <c r="P53" s="10">
        <v>0.3</v>
      </c>
      <c r="Q53" s="10">
        <v>3.9115700737618546</v>
      </c>
      <c r="R53" s="77">
        <f t="shared" si="0"/>
        <v>0.6578231401475237</v>
      </c>
      <c r="S53" s="10" t="s">
        <v>144</v>
      </c>
      <c r="T53" s="66">
        <v>0.0046</v>
      </c>
      <c r="U53" s="15">
        <v>153648</v>
      </c>
      <c r="V53" s="15"/>
      <c r="W53" s="15">
        <v>40506</v>
      </c>
      <c r="X53" s="15">
        <v>8770</v>
      </c>
      <c r="Y53" s="15">
        <v>277</v>
      </c>
    </row>
    <row r="54" spans="1:25" ht="12.75">
      <c r="A54" s="3" t="s">
        <v>105</v>
      </c>
      <c r="B54" s="3" t="s">
        <v>106</v>
      </c>
      <c r="C54" s="8">
        <v>5631</v>
      </c>
      <c r="D54" s="8">
        <v>4048</v>
      </c>
      <c r="E54" s="78">
        <v>4034</v>
      </c>
      <c r="F54" s="45">
        <v>336.352</v>
      </c>
      <c r="G54" s="56">
        <v>0.8</v>
      </c>
      <c r="H54" s="49">
        <v>105</v>
      </c>
      <c r="I54" s="23">
        <v>696599</v>
      </c>
      <c r="J54" s="23">
        <v>18746</v>
      </c>
      <c r="K54" s="23">
        <v>113842</v>
      </c>
      <c r="L54" s="23">
        <f t="shared" si="1"/>
        <v>601503</v>
      </c>
      <c r="M54" s="23">
        <v>361158</v>
      </c>
      <c r="N54" s="17">
        <f t="shared" si="2"/>
        <v>0.6004259330377405</v>
      </c>
      <c r="O54" s="17">
        <v>0.712</v>
      </c>
      <c r="P54" s="30">
        <v>1.7</v>
      </c>
      <c r="Q54" s="30">
        <v>4.1481820089325865</v>
      </c>
      <c r="R54" s="77">
        <f t="shared" si="0"/>
        <v>0.6582963640178652</v>
      </c>
      <c r="S54" s="30" t="s">
        <v>144</v>
      </c>
      <c r="T54" s="41">
        <v>0.0108</v>
      </c>
      <c r="U54" s="15">
        <v>418600</v>
      </c>
      <c r="V54" s="15">
        <v>506200</v>
      </c>
      <c r="W54" s="15">
        <v>243126</v>
      </c>
      <c r="X54" s="15">
        <v>79501</v>
      </c>
      <c r="Y54" s="15">
        <v>1015</v>
      </c>
    </row>
    <row r="55" spans="1:25" ht="12.75">
      <c r="A55" s="24" t="s">
        <v>107</v>
      </c>
      <c r="B55" s="3" t="s">
        <v>108</v>
      </c>
      <c r="C55" s="8">
        <v>5144</v>
      </c>
      <c r="D55" s="8">
        <v>2732</v>
      </c>
      <c r="E55" s="78">
        <v>2705</v>
      </c>
      <c r="F55" s="45">
        <v>261.284</v>
      </c>
      <c r="G55" s="56">
        <v>0.789</v>
      </c>
      <c r="H55" s="49">
        <v>100</v>
      </c>
      <c r="I55" s="23">
        <v>24503</v>
      </c>
      <c r="J55" s="23">
        <v>941101</v>
      </c>
      <c r="K55" s="23">
        <v>355931</v>
      </c>
      <c r="L55" s="23">
        <f t="shared" si="1"/>
        <v>609673</v>
      </c>
      <c r="M55" s="23">
        <v>389758</v>
      </c>
      <c r="N55" s="17">
        <f t="shared" si="2"/>
        <v>0.6392902424742444</v>
      </c>
      <c r="O55" s="28">
        <v>0.788</v>
      </c>
      <c r="P55" s="29">
        <v>2.14</v>
      </c>
      <c r="Q55" s="29">
        <v>7.982968409118886</v>
      </c>
      <c r="R55" s="77">
        <f t="shared" si="0"/>
        <v>0.6659659368182378</v>
      </c>
      <c r="S55" s="29" t="s">
        <v>144</v>
      </c>
      <c r="T55" s="41">
        <v>0.009</v>
      </c>
      <c r="U55" s="15">
        <v>715607</v>
      </c>
      <c r="V55" s="15">
        <v>512491</v>
      </c>
      <c r="W55" s="15">
        <v>229302</v>
      </c>
      <c r="X55" s="15">
        <v>378881</v>
      </c>
      <c r="Y55" s="15">
        <v>10962</v>
      </c>
    </row>
    <row r="56" spans="1:25" ht="12.75">
      <c r="A56" s="5" t="s">
        <v>109</v>
      </c>
      <c r="B56" s="5" t="s">
        <v>110</v>
      </c>
      <c r="C56" s="8">
        <v>11660</v>
      </c>
      <c r="D56" s="8">
        <v>5892</v>
      </c>
      <c r="E56" s="78">
        <v>5833</v>
      </c>
      <c r="F56" s="46">
        <v>301.648</v>
      </c>
      <c r="G56" s="56">
        <v>0.8</v>
      </c>
      <c r="H56" s="49">
        <v>108</v>
      </c>
      <c r="I56" s="23">
        <v>0</v>
      </c>
      <c r="J56" s="23">
        <v>1962999</v>
      </c>
      <c r="K56" s="23">
        <v>948132</v>
      </c>
      <c r="L56" s="23">
        <f t="shared" si="1"/>
        <v>1014867</v>
      </c>
      <c r="M56" s="23">
        <v>727173</v>
      </c>
      <c r="N56" s="17">
        <f t="shared" si="2"/>
        <v>0.7165204898769987</v>
      </c>
      <c r="O56" s="17">
        <v>0.863</v>
      </c>
      <c r="P56" s="30">
        <v>2.44</v>
      </c>
      <c r="Q56" s="30">
        <v>15.393574947920792</v>
      </c>
      <c r="R56" s="77">
        <f t="shared" si="0"/>
        <v>0.6807871498958417</v>
      </c>
      <c r="S56" s="30" t="s">
        <v>144</v>
      </c>
      <c r="T56" s="41">
        <v>0.013</v>
      </c>
      <c r="U56" s="22">
        <v>1543223</v>
      </c>
      <c r="V56" s="15"/>
      <c r="W56" s="15">
        <v>329893</v>
      </c>
      <c r="X56" s="15">
        <v>12658</v>
      </c>
      <c r="Y56" s="15">
        <v>995</v>
      </c>
    </row>
    <row r="57" spans="1:25" ht="12.75">
      <c r="A57" s="3" t="s">
        <v>111</v>
      </c>
      <c r="B57" s="3" t="s">
        <v>112</v>
      </c>
      <c r="C57" s="8">
        <v>7140</v>
      </c>
      <c r="D57" s="8">
        <v>3764</v>
      </c>
      <c r="E57" s="78">
        <v>3760</v>
      </c>
      <c r="F57" s="45">
        <v>498.776</v>
      </c>
      <c r="G57" s="56">
        <v>0.76</v>
      </c>
      <c r="H57" s="49">
        <v>111</v>
      </c>
      <c r="I57" s="23">
        <v>193685</v>
      </c>
      <c r="J57" s="23">
        <v>663236</v>
      </c>
      <c r="K57" s="23">
        <v>96598</v>
      </c>
      <c r="L57" s="23">
        <f t="shared" si="1"/>
        <v>760323</v>
      </c>
      <c r="M57" s="23">
        <v>490802</v>
      </c>
      <c r="N57" s="17">
        <f t="shared" si="2"/>
        <v>0.6455177602150665</v>
      </c>
      <c r="O57" s="17">
        <v>0.724</v>
      </c>
      <c r="P57" s="30">
        <v>1.3</v>
      </c>
      <c r="Q57" s="30">
        <v>3.4093762901445754</v>
      </c>
      <c r="R57" s="77">
        <f t="shared" si="0"/>
        <v>0.6568187525802892</v>
      </c>
      <c r="S57" s="30" t="s">
        <v>144</v>
      </c>
      <c r="T57" s="53">
        <v>0.007</v>
      </c>
      <c r="U57" s="15">
        <v>771000</v>
      </c>
      <c r="V57" s="15">
        <v>495300</v>
      </c>
      <c r="W57" s="15">
        <v>270235</v>
      </c>
      <c r="X57" s="15">
        <v>36411</v>
      </c>
      <c r="Y57" s="15">
        <v>1837</v>
      </c>
    </row>
    <row r="58" spans="1:25" ht="12.75">
      <c r="A58" s="3" t="s">
        <v>113</v>
      </c>
      <c r="B58" s="3" t="s">
        <v>114</v>
      </c>
      <c r="C58" s="8">
        <v>5178</v>
      </c>
      <c r="D58" s="8">
        <v>2918</v>
      </c>
      <c r="E58" s="78">
        <v>2921</v>
      </c>
      <c r="F58" s="45">
        <v>116.425</v>
      </c>
      <c r="G58" s="56">
        <v>0.95</v>
      </c>
      <c r="H58" s="49">
        <v>114</v>
      </c>
      <c r="I58" s="23">
        <v>425885</v>
      </c>
      <c r="J58" s="23">
        <v>128</v>
      </c>
      <c r="K58" s="23">
        <v>8547</v>
      </c>
      <c r="L58" s="23">
        <f t="shared" si="1"/>
        <v>417466</v>
      </c>
      <c r="M58" s="26">
        <v>249431</v>
      </c>
      <c r="N58" s="17">
        <f t="shared" si="2"/>
        <v>0.5974881786780241</v>
      </c>
      <c r="O58" s="17">
        <v>0.7666</v>
      </c>
      <c r="P58" s="30">
        <v>2.34</v>
      </c>
      <c r="Q58" s="30">
        <v>7.685069758001653</v>
      </c>
      <c r="R58" s="77">
        <f t="shared" si="0"/>
        <v>0.6653701395160033</v>
      </c>
      <c r="S58" s="30" t="s">
        <v>144</v>
      </c>
      <c r="T58" s="41">
        <v>0.0054</v>
      </c>
      <c r="U58" s="15">
        <v>645625</v>
      </c>
      <c r="V58" s="15"/>
      <c r="W58" s="15">
        <v>135250</v>
      </c>
      <c r="X58" s="15">
        <v>1129702</v>
      </c>
      <c r="Y58" s="15">
        <v>41207</v>
      </c>
    </row>
    <row r="59" spans="1:25" ht="12.75">
      <c r="A59" s="3" t="s">
        <v>115</v>
      </c>
      <c r="B59" s="3" t="s">
        <v>116</v>
      </c>
      <c r="C59" s="8">
        <v>7543</v>
      </c>
      <c r="D59" s="8">
        <v>3897</v>
      </c>
      <c r="E59" s="78">
        <v>3890</v>
      </c>
      <c r="F59" s="45">
        <v>184.5</v>
      </c>
      <c r="G59" s="56">
        <v>0.8</v>
      </c>
      <c r="H59" s="49">
        <v>110</v>
      </c>
      <c r="I59" s="23">
        <v>647689</v>
      </c>
      <c r="J59" s="23">
        <v>0</v>
      </c>
      <c r="K59" s="23">
        <v>0</v>
      </c>
      <c r="L59" s="23">
        <f t="shared" si="1"/>
        <v>647689</v>
      </c>
      <c r="M59" s="23">
        <v>471410</v>
      </c>
      <c r="N59" s="17">
        <f t="shared" si="2"/>
        <v>0.7278338832371709</v>
      </c>
      <c r="O59" s="28">
        <v>0.775</v>
      </c>
      <c r="P59" s="30">
        <v>2.16</v>
      </c>
      <c r="Q59" s="30">
        <v>7.4519953966662955</v>
      </c>
      <c r="R59" s="77">
        <f t="shared" si="0"/>
        <v>0.6649039907933326</v>
      </c>
      <c r="S59" s="30" t="s">
        <v>144</v>
      </c>
      <c r="T59" s="41">
        <v>0.0112</v>
      </c>
      <c r="U59" s="15">
        <v>642754.27</v>
      </c>
      <c r="V59" s="15">
        <v>331900</v>
      </c>
      <c r="W59" s="15">
        <v>219455</v>
      </c>
      <c r="X59" s="15">
        <v>454974</v>
      </c>
      <c r="Y59" s="15">
        <v>9796</v>
      </c>
    </row>
    <row r="60" spans="1:25" ht="12.75">
      <c r="A60" s="3" t="s">
        <v>117</v>
      </c>
      <c r="B60" s="3" t="s">
        <v>118</v>
      </c>
      <c r="C60" s="8">
        <v>25443</v>
      </c>
      <c r="D60" s="8">
        <v>14347</v>
      </c>
      <c r="E60" s="78">
        <v>14504</v>
      </c>
      <c r="F60" s="45">
        <v>649.274</v>
      </c>
      <c r="G60" s="56">
        <v>0.8</v>
      </c>
      <c r="H60" s="49">
        <v>115</v>
      </c>
      <c r="I60" s="23">
        <v>2867988</v>
      </c>
      <c r="J60" s="23">
        <v>7</v>
      </c>
      <c r="K60" s="23">
        <v>102353</v>
      </c>
      <c r="L60" s="23">
        <f t="shared" si="1"/>
        <v>2765642</v>
      </c>
      <c r="M60" s="23">
        <v>1969180</v>
      </c>
      <c r="N60" s="17">
        <f t="shared" si="2"/>
        <v>0.7120155103227388</v>
      </c>
      <c r="O60" s="17">
        <v>0.775</v>
      </c>
      <c r="P60" s="30">
        <v>2.8</v>
      </c>
      <c r="Q60" s="30">
        <v>9.34252761387735</v>
      </c>
      <c r="R60" s="77">
        <f t="shared" si="0"/>
        <v>0.6686850552277547</v>
      </c>
      <c r="S60" s="30" t="s">
        <v>144</v>
      </c>
      <c r="T60" s="41">
        <v>0.006</v>
      </c>
      <c r="U60" s="15">
        <v>1311445</v>
      </c>
      <c r="V60" s="15">
        <v>792230</v>
      </c>
      <c r="W60" s="15">
        <v>407714</v>
      </c>
      <c r="X60" s="15">
        <v>663104</v>
      </c>
      <c r="Y60" s="15">
        <v>34228</v>
      </c>
    </row>
    <row r="61" spans="1:25" ht="12.75">
      <c r="A61" s="5" t="s">
        <v>119</v>
      </c>
      <c r="B61" s="5" t="s">
        <v>120</v>
      </c>
      <c r="C61" s="8">
        <v>2710</v>
      </c>
      <c r="D61" s="8">
        <v>1598</v>
      </c>
      <c r="E61" s="78">
        <v>1601</v>
      </c>
      <c r="F61" s="45">
        <v>217.485</v>
      </c>
      <c r="G61" s="56">
        <v>0.6</v>
      </c>
      <c r="H61" s="49">
        <v>80</v>
      </c>
      <c r="I61" s="23">
        <v>222296</v>
      </c>
      <c r="J61" s="23">
        <v>0</v>
      </c>
      <c r="K61" s="23">
        <v>0</v>
      </c>
      <c r="L61" s="23">
        <f t="shared" si="1"/>
        <v>222296</v>
      </c>
      <c r="M61" s="23">
        <v>190546</v>
      </c>
      <c r="N61" s="17">
        <f t="shared" si="2"/>
        <v>0.8571724187569727</v>
      </c>
      <c r="O61" s="17">
        <v>0.908</v>
      </c>
      <c r="P61" s="30">
        <v>0.3</v>
      </c>
      <c r="Q61" s="30">
        <v>2.5427670810866814</v>
      </c>
      <c r="R61" s="77">
        <f t="shared" si="0"/>
        <v>0.6550855341621734</v>
      </c>
      <c r="S61" s="30" t="s">
        <v>144</v>
      </c>
      <c r="T61" s="41">
        <v>0.007</v>
      </c>
      <c r="U61" s="15">
        <v>297500</v>
      </c>
      <c r="V61" s="15">
        <v>207800</v>
      </c>
      <c r="W61" s="15">
        <v>95387</v>
      </c>
      <c r="X61" s="15">
        <v>0</v>
      </c>
      <c r="Y61" s="15">
        <v>0</v>
      </c>
    </row>
    <row r="62" spans="1:25" ht="12.75">
      <c r="A62" s="3" t="s">
        <v>121</v>
      </c>
      <c r="B62" s="3" t="s">
        <v>122</v>
      </c>
      <c r="C62" s="8">
        <v>12986</v>
      </c>
      <c r="D62" s="8">
        <v>6413</v>
      </c>
      <c r="E62" s="78">
        <v>6374</v>
      </c>
      <c r="F62" s="45">
        <v>520.42</v>
      </c>
      <c r="G62" s="56">
        <v>0.69</v>
      </c>
      <c r="H62" s="49">
        <v>99</v>
      </c>
      <c r="I62" s="23">
        <v>856368</v>
      </c>
      <c r="J62" s="23">
        <v>16064</v>
      </c>
      <c r="K62" s="23">
        <v>52373</v>
      </c>
      <c r="L62" s="23">
        <f t="shared" si="1"/>
        <v>820059</v>
      </c>
      <c r="M62" s="23">
        <v>609290</v>
      </c>
      <c r="N62" s="17">
        <f t="shared" si="2"/>
        <v>0.7429831268238017</v>
      </c>
      <c r="O62" s="17">
        <v>0.775</v>
      </c>
      <c r="P62" s="30">
        <v>1.03</v>
      </c>
      <c r="Q62" s="30">
        <v>3.5582745864378245</v>
      </c>
      <c r="R62" s="77">
        <f t="shared" si="0"/>
        <v>0.6571165491728757</v>
      </c>
      <c r="S62" s="30" t="s">
        <v>144</v>
      </c>
      <c r="T62" s="41">
        <v>0.0121</v>
      </c>
      <c r="U62" s="15">
        <v>711922</v>
      </c>
      <c r="V62" s="15">
        <v>971566</v>
      </c>
      <c r="W62" s="15">
        <v>404166</v>
      </c>
      <c r="X62" s="15">
        <v>232665</v>
      </c>
      <c r="Y62" s="15">
        <v>11972</v>
      </c>
    </row>
    <row r="63" spans="1:25" ht="12.75">
      <c r="A63" s="3" t="s">
        <v>123</v>
      </c>
      <c r="B63" s="3" t="s">
        <v>124</v>
      </c>
      <c r="C63" s="8">
        <v>15478</v>
      </c>
      <c r="D63" s="8">
        <v>7528</v>
      </c>
      <c r="E63" s="78">
        <v>7323</v>
      </c>
      <c r="F63" s="46">
        <v>154.1</v>
      </c>
      <c r="G63" s="56">
        <v>0.8</v>
      </c>
      <c r="H63" s="49">
        <v>110</v>
      </c>
      <c r="I63" s="23">
        <v>0</v>
      </c>
      <c r="J63" s="23">
        <v>1013485</v>
      </c>
      <c r="K63" s="23">
        <v>13243</v>
      </c>
      <c r="L63" s="23">
        <f t="shared" si="1"/>
        <v>1000242</v>
      </c>
      <c r="M63" s="23">
        <v>832524</v>
      </c>
      <c r="N63" s="17">
        <f t="shared" si="2"/>
        <v>0.8323225779361395</v>
      </c>
      <c r="O63" s="17">
        <v>0.8469</v>
      </c>
      <c r="P63" s="30">
        <v>2.76</v>
      </c>
      <c r="Q63" s="30">
        <v>15.260825118007343</v>
      </c>
      <c r="R63" s="77">
        <f t="shared" si="0"/>
        <v>0.6805216502360147</v>
      </c>
      <c r="S63" s="30" t="s">
        <v>144</v>
      </c>
      <c r="T63" s="41">
        <v>0.0135</v>
      </c>
      <c r="U63" s="15">
        <v>678636</v>
      </c>
      <c r="V63" s="15">
        <v>1075673</v>
      </c>
      <c r="W63" s="15">
        <v>251737</v>
      </c>
      <c r="X63" s="15">
        <v>165049</v>
      </c>
      <c r="Y63" s="15"/>
    </row>
    <row r="64" spans="1:25" ht="12.75">
      <c r="A64" s="4" t="s">
        <v>5</v>
      </c>
      <c r="B64" s="82" t="s">
        <v>6</v>
      </c>
      <c r="C64" s="60">
        <v>129</v>
      </c>
      <c r="D64" s="21">
        <v>66</v>
      </c>
      <c r="E64" s="78">
        <v>64</v>
      </c>
      <c r="F64" s="69"/>
      <c r="G64" s="56">
        <v>1</v>
      </c>
      <c r="H64" s="49">
        <v>95</v>
      </c>
      <c r="I64" s="23"/>
      <c r="J64" s="23"/>
      <c r="K64" s="23"/>
      <c r="L64" s="23">
        <f t="shared" si="1"/>
        <v>0</v>
      </c>
      <c r="M64" s="59">
        <v>6395</v>
      </c>
      <c r="N64" s="17" t="e">
        <f t="shared" si="2"/>
        <v>#DIV/0!</v>
      </c>
      <c r="O64" s="17">
        <v>0.728</v>
      </c>
      <c r="P64" s="30">
        <v>1.8</v>
      </c>
      <c r="Q64" s="30">
        <v>4.54</v>
      </c>
      <c r="R64" s="77">
        <v>0.6597</v>
      </c>
      <c r="S64" s="30" t="s">
        <v>144</v>
      </c>
      <c r="T64" s="41">
        <v>0.004</v>
      </c>
      <c r="U64" s="22"/>
      <c r="V64" s="15"/>
      <c r="W64" s="15"/>
      <c r="X64" s="15"/>
      <c r="Y64" s="15"/>
    </row>
    <row r="65" spans="1:25" ht="12.75">
      <c r="A65" s="3" t="s">
        <v>125</v>
      </c>
      <c r="B65" s="3" t="s">
        <v>126</v>
      </c>
      <c r="C65" s="8">
        <v>17392</v>
      </c>
      <c r="D65" s="8">
        <v>10856</v>
      </c>
      <c r="E65" s="78">
        <v>10856</v>
      </c>
      <c r="F65" s="45">
        <v>978.427</v>
      </c>
      <c r="G65" s="56">
        <v>0.74</v>
      </c>
      <c r="H65" s="49">
        <v>76</v>
      </c>
      <c r="I65" s="26">
        <v>1193310</v>
      </c>
      <c r="J65" s="26">
        <v>2150395</v>
      </c>
      <c r="K65" s="26">
        <v>1379514</v>
      </c>
      <c r="L65" s="23">
        <f t="shared" si="1"/>
        <v>1964191</v>
      </c>
      <c r="M65" s="26">
        <v>1147618</v>
      </c>
      <c r="N65" s="17">
        <f t="shared" si="2"/>
        <v>0.5842700633492364</v>
      </c>
      <c r="O65" s="28">
        <v>0.783</v>
      </c>
      <c r="P65" s="30">
        <v>2</v>
      </c>
      <c r="Q65" s="30">
        <v>7.335744425449119</v>
      </c>
      <c r="R65" s="77">
        <f t="shared" si="0"/>
        <v>0.6646714888508982</v>
      </c>
      <c r="S65" s="30" t="s">
        <v>144</v>
      </c>
      <c r="T65" s="41">
        <v>0.01</v>
      </c>
      <c r="U65" s="22">
        <v>2138000</v>
      </c>
      <c r="V65" s="22">
        <v>1394100</v>
      </c>
      <c r="W65" s="15">
        <v>487419</v>
      </c>
      <c r="X65" s="15">
        <v>717280</v>
      </c>
      <c r="Y65" s="15">
        <v>13610</v>
      </c>
    </row>
    <row r="66" spans="1:25" ht="12.75">
      <c r="A66" s="3" t="s">
        <v>127</v>
      </c>
      <c r="B66" s="3" t="s">
        <v>128</v>
      </c>
      <c r="C66" s="8">
        <v>10379</v>
      </c>
      <c r="D66" s="8">
        <v>5444</v>
      </c>
      <c r="E66" s="78">
        <v>5417</v>
      </c>
      <c r="F66" s="45">
        <v>254.645</v>
      </c>
      <c r="G66" s="56">
        <v>0.8</v>
      </c>
      <c r="H66" s="49">
        <v>100</v>
      </c>
      <c r="I66" s="23">
        <v>873169</v>
      </c>
      <c r="J66" s="23">
        <v>0</v>
      </c>
      <c r="K66" s="23">
        <v>17636</v>
      </c>
      <c r="L66" s="23">
        <f t="shared" si="1"/>
        <v>855533</v>
      </c>
      <c r="M66" s="23">
        <v>527545</v>
      </c>
      <c r="N66" s="17">
        <f t="shared" si="2"/>
        <v>0.6166272954988293</v>
      </c>
      <c r="O66" s="17">
        <v>0.6958</v>
      </c>
      <c r="P66" s="29">
        <v>2.68</v>
      </c>
      <c r="Q66" s="29">
        <v>6.17933588447199</v>
      </c>
      <c r="R66" s="77">
        <f aca="true" t="shared" si="3" ref="R66:R74">MIN((0.65+0.002*Q66),0.85)</f>
        <v>0.662358671768944</v>
      </c>
      <c r="S66" s="29" t="s">
        <v>144</v>
      </c>
      <c r="T66" s="67">
        <v>0.0064</v>
      </c>
      <c r="U66" s="15">
        <v>701834</v>
      </c>
      <c r="V66" s="15">
        <v>706366</v>
      </c>
      <c r="W66" s="15">
        <v>363820</v>
      </c>
      <c r="X66" s="15">
        <v>1626675</v>
      </c>
      <c r="Y66" s="15">
        <v>21031</v>
      </c>
    </row>
    <row r="67" spans="1:25" ht="12.75">
      <c r="A67" s="3" t="s">
        <v>129</v>
      </c>
      <c r="B67" s="3" t="s">
        <v>130</v>
      </c>
      <c r="C67" s="8">
        <v>14176</v>
      </c>
      <c r="D67" s="8">
        <v>6795</v>
      </c>
      <c r="E67" s="78">
        <v>6753</v>
      </c>
      <c r="F67" s="45">
        <v>229.39</v>
      </c>
      <c r="G67" s="56">
        <v>0.8</v>
      </c>
      <c r="H67" s="49">
        <v>110</v>
      </c>
      <c r="I67" s="23">
        <v>740546</v>
      </c>
      <c r="J67" s="23">
        <v>792459</v>
      </c>
      <c r="K67" s="23">
        <v>530901</v>
      </c>
      <c r="L67" s="23">
        <f aca="true" t="shared" si="4" ref="L67:L74">I67+J67-K67</f>
        <v>1002104</v>
      </c>
      <c r="M67" s="23">
        <v>761920</v>
      </c>
      <c r="N67" s="17">
        <f aca="true" t="shared" si="5" ref="N67:N74">M67/L67</f>
        <v>0.7603202861180077</v>
      </c>
      <c r="O67" s="17">
        <v>0.8546</v>
      </c>
      <c r="P67" s="30">
        <v>2.66</v>
      </c>
      <c r="Q67" s="30">
        <v>15.648112594032895</v>
      </c>
      <c r="R67" s="77">
        <f t="shared" si="3"/>
        <v>0.6812962251880658</v>
      </c>
      <c r="S67" s="30" t="s">
        <v>144</v>
      </c>
      <c r="T67" s="41">
        <v>0.0124</v>
      </c>
      <c r="U67" s="15">
        <v>1075592</v>
      </c>
      <c r="V67" s="15">
        <v>671166</v>
      </c>
      <c r="W67" s="15">
        <v>598864</v>
      </c>
      <c r="X67" s="15">
        <v>0</v>
      </c>
      <c r="Y67" s="15">
        <v>0</v>
      </c>
    </row>
    <row r="68" spans="1:25" ht="12.75">
      <c r="A68" s="3" t="s">
        <v>131</v>
      </c>
      <c r="B68" s="3" t="s">
        <v>132</v>
      </c>
      <c r="C68" s="8">
        <v>6359</v>
      </c>
      <c r="D68" s="8">
        <v>2921</v>
      </c>
      <c r="E68" s="78">
        <v>2897</v>
      </c>
      <c r="F68" s="45">
        <v>115.56</v>
      </c>
      <c r="G68" s="56">
        <v>0.8</v>
      </c>
      <c r="H68" s="49">
        <v>95</v>
      </c>
      <c r="I68" s="23">
        <v>435670</v>
      </c>
      <c r="J68" s="23">
        <v>13388</v>
      </c>
      <c r="K68" s="23">
        <v>13472</v>
      </c>
      <c r="L68" s="23">
        <f t="shared" si="4"/>
        <v>435586</v>
      </c>
      <c r="M68" s="23">
        <v>332349</v>
      </c>
      <c r="N68" s="17">
        <f t="shared" si="5"/>
        <v>0.7629928418268723</v>
      </c>
      <c r="O68" s="17">
        <v>0.7938</v>
      </c>
      <c r="P68" s="30">
        <v>2.2</v>
      </c>
      <c r="Q68" s="30">
        <v>8.450878865038383</v>
      </c>
      <c r="R68" s="77">
        <f t="shared" si="3"/>
        <v>0.6669017577300768</v>
      </c>
      <c r="S68" s="30" t="s">
        <v>144</v>
      </c>
      <c r="T68" s="66">
        <v>0.0108</v>
      </c>
      <c r="U68" s="15">
        <v>323732</v>
      </c>
      <c r="V68" s="15">
        <v>332619</v>
      </c>
      <c r="W68" s="15">
        <v>141175</v>
      </c>
      <c r="X68" s="15">
        <v>0</v>
      </c>
      <c r="Y68" s="15">
        <v>0</v>
      </c>
    </row>
    <row r="69" spans="1:25" ht="12.75">
      <c r="A69" s="3" t="s">
        <v>133</v>
      </c>
      <c r="B69" s="3" t="s">
        <v>134</v>
      </c>
      <c r="C69" s="8">
        <v>8808</v>
      </c>
      <c r="D69" s="8">
        <v>5186</v>
      </c>
      <c r="E69" s="78">
        <v>5151</v>
      </c>
      <c r="F69" s="45">
        <v>173.724</v>
      </c>
      <c r="G69" s="56">
        <v>1</v>
      </c>
      <c r="H69" s="49">
        <v>115</v>
      </c>
      <c r="I69" s="23">
        <v>861084</v>
      </c>
      <c r="J69" s="23">
        <v>0</v>
      </c>
      <c r="K69" s="23">
        <v>0</v>
      </c>
      <c r="L69" s="23">
        <f t="shared" si="4"/>
        <v>861084</v>
      </c>
      <c r="M69" s="23">
        <v>621072</v>
      </c>
      <c r="N69" s="17">
        <f t="shared" si="5"/>
        <v>0.7212676115222209</v>
      </c>
      <c r="O69" s="17">
        <v>0.7502</v>
      </c>
      <c r="P69" s="30">
        <v>3.45</v>
      </c>
      <c r="Q69" s="30">
        <v>10.188133405120956</v>
      </c>
      <c r="R69" s="77">
        <f t="shared" si="3"/>
        <v>0.670376266810242</v>
      </c>
      <c r="S69" s="30" t="s">
        <v>144</v>
      </c>
      <c r="T69" s="66">
        <v>0.0204</v>
      </c>
      <c r="U69" s="15">
        <v>661106</v>
      </c>
      <c r="V69" s="15">
        <v>664633</v>
      </c>
      <c r="W69" s="15">
        <v>286143</v>
      </c>
      <c r="X69" s="15">
        <v>1345244</v>
      </c>
      <c r="Y69" s="15">
        <v>18265</v>
      </c>
    </row>
    <row r="70" spans="1:25" ht="12.75">
      <c r="A70" s="51" t="s">
        <v>140</v>
      </c>
      <c r="B70" s="83">
        <v>200026912</v>
      </c>
      <c r="C70" s="8">
        <v>24900</v>
      </c>
      <c r="D70" s="8">
        <v>12451</v>
      </c>
      <c r="E70" s="78">
        <v>12505</v>
      </c>
      <c r="F70" s="45">
        <v>481.3</v>
      </c>
      <c r="G70" s="61">
        <v>0.787</v>
      </c>
      <c r="H70" s="49">
        <v>105</v>
      </c>
      <c r="I70" s="23">
        <v>1988828</v>
      </c>
      <c r="J70" s="23">
        <v>1994</v>
      </c>
      <c r="K70" s="23">
        <v>323332</v>
      </c>
      <c r="L70" s="23">
        <f t="shared" si="4"/>
        <v>1667490</v>
      </c>
      <c r="M70" s="23">
        <v>1285017</v>
      </c>
      <c r="N70" s="17">
        <f t="shared" si="5"/>
        <v>0.7706295090225429</v>
      </c>
      <c r="O70" s="28">
        <v>0.84</v>
      </c>
      <c r="P70" s="29">
        <v>1.82</v>
      </c>
      <c r="Q70" s="29">
        <v>9.514516904843902</v>
      </c>
      <c r="R70" s="77">
        <f t="shared" si="3"/>
        <v>0.6690290338096878</v>
      </c>
      <c r="S70" s="29" t="s">
        <v>144</v>
      </c>
      <c r="T70" s="41">
        <v>0.0124</v>
      </c>
      <c r="U70" s="15">
        <v>2172666</v>
      </c>
      <c r="V70" s="15">
        <v>2208084</v>
      </c>
      <c r="W70" s="15">
        <v>1255976</v>
      </c>
      <c r="X70" s="15">
        <v>21620901</v>
      </c>
      <c r="Y70" s="15">
        <v>343651</v>
      </c>
    </row>
    <row r="71" spans="1:25" ht="17.25" customHeight="1">
      <c r="A71" s="3" t="s">
        <v>135</v>
      </c>
      <c r="B71" s="3" t="s">
        <v>136</v>
      </c>
      <c r="C71" s="8">
        <v>2203</v>
      </c>
      <c r="D71" s="8">
        <v>1166</v>
      </c>
      <c r="E71" s="78">
        <v>1157</v>
      </c>
      <c r="F71" s="45">
        <v>94.81</v>
      </c>
      <c r="G71" s="56">
        <v>0.713</v>
      </c>
      <c r="H71" s="49">
        <v>95</v>
      </c>
      <c r="I71" s="23">
        <v>0</v>
      </c>
      <c r="J71" s="23">
        <v>221304</v>
      </c>
      <c r="K71" s="23">
        <v>59670</v>
      </c>
      <c r="L71" s="23">
        <f t="shared" si="4"/>
        <v>161634</v>
      </c>
      <c r="M71" s="23">
        <v>133598</v>
      </c>
      <c r="N71" s="17">
        <f t="shared" si="5"/>
        <v>0.8265463949416583</v>
      </c>
      <c r="O71" s="17">
        <v>0.889</v>
      </c>
      <c r="P71" s="30">
        <v>0.71</v>
      </c>
      <c r="Q71" s="30">
        <v>5.684563069903325</v>
      </c>
      <c r="R71" s="77">
        <f t="shared" si="3"/>
        <v>0.6613691261398067</v>
      </c>
      <c r="S71" s="30" t="s">
        <v>144</v>
      </c>
      <c r="T71" s="66">
        <v>0.0067</v>
      </c>
      <c r="U71" s="15">
        <v>45230</v>
      </c>
      <c r="V71" s="15">
        <v>350724</v>
      </c>
      <c r="W71" s="15">
        <v>73508</v>
      </c>
      <c r="X71" s="15">
        <v>0</v>
      </c>
      <c r="Y71" s="15">
        <v>0</v>
      </c>
    </row>
    <row r="72" spans="1:25" ht="12.75">
      <c r="A72" s="3" t="s">
        <v>137</v>
      </c>
      <c r="B72" s="3" t="s">
        <v>138</v>
      </c>
      <c r="C72" s="8">
        <v>8596</v>
      </c>
      <c r="D72" s="8">
        <v>5381</v>
      </c>
      <c r="E72" s="78">
        <v>5375</v>
      </c>
      <c r="F72" s="45">
        <v>402.657</v>
      </c>
      <c r="G72" s="56">
        <v>0.8</v>
      </c>
      <c r="H72" s="49">
        <v>96</v>
      </c>
      <c r="I72" s="23">
        <v>769236</v>
      </c>
      <c r="J72" s="23">
        <v>164</v>
      </c>
      <c r="K72" s="23">
        <v>25299</v>
      </c>
      <c r="L72" s="23">
        <f t="shared" si="4"/>
        <v>744101</v>
      </c>
      <c r="M72" s="23">
        <v>598205</v>
      </c>
      <c r="N72" s="17">
        <f t="shared" si="5"/>
        <v>0.803929842857354</v>
      </c>
      <c r="O72" s="17">
        <v>0.849</v>
      </c>
      <c r="P72" s="30">
        <v>0.79</v>
      </c>
      <c r="Q72" s="30">
        <v>4.4423410645472385</v>
      </c>
      <c r="R72" s="77">
        <f t="shared" si="3"/>
        <v>0.6588846821290945</v>
      </c>
      <c r="S72" s="30" t="s">
        <v>144</v>
      </c>
      <c r="T72" s="41">
        <v>0.0049</v>
      </c>
      <c r="U72" s="15">
        <v>664669</v>
      </c>
      <c r="V72" s="15">
        <v>502800</v>
      </c>
      <c r="W72" s="15">
        <v>135347</v>
      </c>
      <c r="X72" s="15">
        <v>671610</v>
      </c>
      <c r="Y72" s="15">
        <v>14909</v>
      </c>
    </row>
    <row r="73" spans="1:25" ht="12.75">
      <c r="A73" s="3" t="s">
        <v>73</v>
      </c>
      <c r="B73" s="3" t="s">
        <v>74</v>
      </c>
      <c r="C73" s="8">
        <v>1500</v>
      </c>
      <c r="D73" s="8">
        <v>858</v>
      </c>
      <c r="E73" s="78">
        <v>858</v>
      </c>
      <c r="F73" s="45">
        <v>33.03</v>
      </c>
      <c r="G73" s="56">
        <v>0.8</v>
      </c>
      <c r="H73" s="49">
        <v>85</v>
      </c>
      <c r="I73" s="23">
        <v>127720</v>
      </c>
      <c r="J73" s="23">
        <v>77</v>
      </c>
      <c r="K73" s="23">
        <v>0</v>
      </c>
      <c r="L73" s="23">
        <f t="shared" si="4"/>
        <v>127797</v>
      </c>
      <c r="M73" s="23">
        <v>68308</v>
      </c>
      <c r="N73" s="17">
        <f t="shared" si="5"/>
        <v>0.5345039398420933</v>
      </c>
      <c r="O73" s="17">
        <v>0.5971</v>
      </c>
      <c r="P73" s="30">
        <v>4.27</v>
      </c>
      <c r="Q73" s="30">
        <v>6.329488758662735</v>
      </c>
      <c r="R73" s="77">
        <f t="shared" si="3"/>
        <v>0.6626589775173255</v>
      </c>
      <c r="S73" s="30" t="s">
        <v>171</v>
      </c>
      <c r="T73" s="41">
        <v>0.0015</v>
      </c>
      <c r="U73" s="15">
        <v>153707</v>
      </c>
      <c r="V73" s="15"/>
      <c r="W73" s="15">
        <v>33856</v>
      </c>
      <c r="X73" s="15">
        <v>124422</v>
      </c>
      <c r="Y73" s="15">
        <v>1481</v>
      </c>
    </row>
    <row r="74" spans="1:25" ht="12.75">
      <c r="A74" s="3" t="s">
        <v>75</v>
      </c>
      <c r="B74" s="3" t="s">
        <v>76</v>
      </c>
      <c r="C74" s="8">
        <v>150</v>
      </c>
      <c r="D74" s="8">
        <v>95</v>
      </c>
      <c r="E74" s="78">
        <v>95</v>
      </c>
      <c r="F74" s="45">
        <v>17.7</v>
      </c>
      <c r="G74" s="56">
        <v>0.8</v>
      </c>
      <c r="H74" s="49">
        <v>75</v>
      </c>
      <c r="I74" s="23">
        <v>0</v>
      </c>
      <c r="J74" s="23">
        <v>7325</v>
      </c>
      <c r="K74" s="23">
        <v>0</v>
      </c>
      <c r="L74" s="23">
        <f t="shared" si="4"/>
        <v>7325</v>
      </c>
      <c r="M74" s="23">
        <v>5645</v>
      </c>
      <c r="N74" s="17">
        <f t="shared" si="5"/>
        <v>0.7706484641638225</v>
      </c>
      <c r="O74" s="17">
        <v>0.798</v>
      </c>
      <c r="P74" s="30">
        <v>0.2</v>
      </c>
      <c r="Q74" s="30">
        <v>0.9047287361659314</v>
      </c>
      <c r="R74" s="77">
        <f t="shared" si="3"/>
        <v>0.6518094574723319</v>
      </c>
      <c r="S74" s="30" t="s">
        <v>144</v>
      </c>
      <c r="T74" s="41">
        <v>0</v>
      </c>
      <c r="U74" s="15">
        <v>24867</v>
      </c>
      <c r="V74" s="15"/>
      <c r="W74" s="15">
        <v>12333</v>
      </c>
      <c r="X74" s="15">
        <v>6114</v>
      </c>
      <c r="Y74" s="15">
        <v>241</v>
      </c>
    </row>
    <row r="75" spans="15:25" ht="12.75">
      <c r="O75" s="9"/>
      <c r="P75" s="9"/>
      <c r="Q75" s="9"/>
      <c r="R75" s="9"/>
      <c r="S75" s="9"/>
      <c r="T75" s="9"/>
      <c r="U75" s="55"/>
      <c r="V75" s="55"/>
      <c r="W75" s="55"/>
      <c r="X75" s="55"/>
      <c r="Y75" s="55"/>
    </row>
    <row r="76" ht="12.75">
      <c r="C76" s="9">
        <f>SUM(C2:C75)</f>
        <v>585463</v>
      </c>
    </row>
    <row r="77" spans="11:12" ht="12.75">
      <c r="K77" s="39"/>
      <c r="L77" s="39"/>
    </row>
    <row r="81" ht="12.75">
      <c r="H81" s="54"/>
    </row>
    <row r="82" ht="12.75">
      <c r="H82" s="54"/>
    </row>
    <row r="83" ht="12.75">
      <c r="H83" s="54"/>
    </row>
    <row r="84" ht="12.75">
      <c r="H84" s="54"/>
    </row>
    <row r="85" ht="12.75">
      <c r="H85" s="54"/>
    </row>
    <row r="86" ht="12.75">
      <c r="H86" s="54"/>
    </row>
    <row r="87" ht="12.75">
      <c r="H87" s="54"/>
    </row>
    <row r="88" ht="12.75">
      <c r="H88" s="54"/>
    </row>
  </sheetData>
  <sheetProtection/>
  <autoFilter ref="A1:Z74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MANIERE DIDIER</dc:creator>
  <cp:keywords/>
  <dc:description/>
  <cp:lastModifiedBy>BERNON STEPHANE</cp:lastModifiedBy>
  <cp:lastPrinted>2020-06-10T07:08:56Z</cp:lastPrinted>
  <dcterms:created xsi:type="dcterms:W3CDTF">2012-08-23T14:21:41Z</dcterms:created>
  <dcterms:modified xsi:type="dcterms:W3CDTF">2020-09-17T13:24:01Z</dcterms:modified>
  <cp:category/>
  <cp:version/>
  <cp:contentType/>
  <cp:contentStatus/>
</cp:coreProperties>
</file>