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190" activeTab="3"/>
  </bookViews>
  <sheets>
    <sheet name="Participation 1T 14 mars" sheetId="1" r:id="rId1"/>
    <sheet name="Résultats 1T 14 mars" sheetId="2" r:id="rId2"/>
    <sheet name="Participation 2T 21 mars" sheetId="3" r:id="rId3"/>
    <sheet name="Résultats 2T 21 mars" sheetId="4" r:id="rId4"/>
  </sheets>
  <definedNames>
    <definedName name="_xlnm.Print_Titles" localSheetId="1">'Résultats 1T 14 mars'!$A:$E</definedName>
    <definedName name="_xlnm.Print_Titles" localSheetId="3">'Résultats 2T 21 mars'!$A:$E</definedName>
    <definedName name="_xlnm.Print_Area" localSheetId="2">'Participation 2T 21 mars'!$A$1:$M$29</definedName>
    <definedName name="_xlnm.Print_Area" localSheetId="1">'Résultats 1T 14 mars'!$A$1:$M$26</definedName>
    <definedName name="_xlnm.Print_Area" localSheetId="3">'Résultats 2T 21 mars'!$A$1:$G$26</definedName>
  </definedNames>
  <calcPr fullCalcOnLoad="1"/>
</workbook>
</file>

<file path=xl/sharedStrings.xml><?xml version="1.0" encoding="utf-8"?>
<sst xmlns="http://schemas.openxmlformats.org/spreadsheetml/2006/main" count="163" uniqueCount="99">
  <si>
    <t>BUREAUX</t>
  </si>
  <si>
    <t>INSCRITS</t>
  </si>
  <si>
    <t>VOTANTS</t>
  </si>
  <si>
    <t>NULS</t>
  </si>
  <si>
    <t>EXPRIMES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</si>
  <si>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</si>
  <si>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</si>
  <si>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</si>
  <si>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</si>
  <si>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</si>
  <si>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</si>
  <si>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</si>
  <si>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</si>
  <si>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Total
Canton Est</t>
  </si>
  <si>
    <t>N° 9</t>
  </si>
  <si>
    <t>N° 10</t>
  </si>
  <si>
    <t>N° 11</t>
  </si>
  <si>
    <t>N° 12</t>
  </si>
  <si>
    <t>N° 13</t>
  </si>
  <si>
    <t>N° 14</t>
  </si>
  <si>
    <t>N° 15</t>
  </si>
  <si>
    <t>Total 
Canton Ouest</t>
  </si>
  <si>
    <t>TOTAL
 GENERAL</t>
  </si>
  <si>
    <t>Total 
Canton Nord</t>
  </si>
  <si>
    <t>N° 16</t>
  </si>
  <si>
    <t>N° 17</t>
  </si>
  <si>
    <t>% participation :</t>
  </si>
  <si>
    <t>Contrôle</t>
  </si>
  <si>
    <t>Procurations exercées :</t>
  </si>
  <si>
    <t>Cartes
restituées :</t>
  </si>
  <si>
    <t>Totaux des
listes :</t>
  </si>
  <si>
    <t>Rappel
EXPRIMES :</t>
  </si>
  <si>
    <t>% suffrages exprimés :</t>
  </si>
  <si>
    <t>Bureaux</t>
  </si>
  <si>
    <t>Inscrits</t>
  </si>
  <si>
    <t>9 heures</t>
  </si>
  <si>
    <t>10 heures</t>
  </si>
  <si>
    <t>11 heures</t>
  </si>
  <si>
    <t>12 heures</t>
  </si>
  <si>
    <t>13 heures</t>
  </si>
  <si>
    <t>14 heures</t>
  </si>
  <si>
    <t>15 heures</t>
  </si>
  <si>
    <t>16 heures</t>
  </si>
  <si>
    <t>17 heures</t>
  </si>
  <si>
    <t>TOTAL:</t>
  </si>
  <si>
    <t>Nbre
personnes
par heure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</si>
  <si>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</si>
  <si>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</si>
  <si>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</si>
  <si>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</si>
  <si>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</si>
  <si>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</si>
  <si>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</si>
  <si>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</si>
  <si>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</si>
  <si>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</si>
  <si>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
(définitif)</t>
  </si>
  <si>
    <t>-</t>
  </si>
  <si>
    <t>% inscrits :</t>
  </si>
  <si>
    <t>LISTE n° 1</t>
  </si>
  <si>
    <t>LISTE n° 2</t>
  </si>
  <si>
    <t>LISTE n° 3</t>
  </si>
  <si>
    <t>LISTE n° 4</t>
  </si>
  <si>
    <t>LISTE n° 5</t>
  </si>
  <si>
    <t>LISTE n° 6</t>
  </si>
  <si>
    <t>LISTE n° 7</t>
  </si>
  <si>
    <t>LISTE n° 8</t>
  </si>
  <si>
    <t>POUR VOUS, UNE REGION FORTE</t>
  </si>
  <si>
    <t>ENSEMBLE POUR UNE REGION A GAUCHE, SOLIDAIRE, ECOLOGIQUE et CITOYENNE</t>
  </si>
  <si>
    <r>
      <t>LISTE LUTTE OUVRIERE SOUTENUE PAR ARLETTE LAGUILLER</t>
    </r>
  </si>
  <si>
    <t>EUROPE ECOLOGIE MIDI-PYRENEES
LISTE PRESENTEE PAR EUROPE ECOLOGIE, LES VERTS, LE PARTIT OCCITAN, LE MOUVEMENT ECOLOGISTE INDEPENDANT SOUTENUE PAR JOSE BOVE, EVA JOLY, DANY COHN-BENDIT, CECILE DUFLOT</t>
  </si>
  <si>
    <t>TOUT CHANGER, RIEN LACHER ! LISTE PRESENTEE PAR LE NPA ET LES OBJECTEURS DE CROISSANCE, SOUTENUE PAR OLIVIER BESANCENOT ET CONDUITE PAR MYRIAM MARTIN</t>
  </si>
  <si>
    <t>LISTE FRONT NATIONAL POUR MIDI-PYRENEES PRESENTEE PAR JEAN-MARIE LE PEN CONDUITE PAR FREDERIC CABROLIER</t>
  </si>
  <si>
    <t>MIDI-PYRENEES EN ACTION LISTE DU CENTRE PRESENTEE PAR ARNAUD LAFON MAIRE DE CATANET-TOLOSAN (31) SOUTENUE PAR FRANCOIS BAYROU, LE MOUVEMENT DEMOCRATE ET LE PARTI ECOLOGISTE CAP 21</t>
  </si>
  <si>
    <r>
      <t>TÊTE DE LISTE :</t>
    </r>
    <r>
      <rPr>
        <sz val="10"/>
        <rFont val="Trebuchet MS"/>
        <family val="2"/>
      </rPr>
      <t xml:space="preserve">
</t>
    </r>
    <r>
      <rPr>
        <sz val="12"/>
        <rFont val="Trebuchet MS"/>
        <family val="2"/>
      </rPr>
      <t>M. MARTIN MALVY</t>
    </r>
  </si>
  <si>
    <r>
      <t>TÊTE DE LISTE :</t>
    </r>
    <r>
      <rPr>
        <sz val="10"/>
        <rFont val="Trebuchet MS"/>
        <family val="2"/>
      </rPr>
      <t xml:space="preserve">
</t>
    </r>
    <r>
      <rPr>
        <sz val="12"/>
        <rFont val="Trebuchet MS"/>
        <family val="2"/>
      </rPr>
      <t>M. CHRISTIAN LAMOTTE dit PICQUET</t>
    </r>
  </si>
  <si>
    <r>
      <t>TÊTE DE LISTE :</t>
    </r>
    <r>
      <rPr>
        <sz val="10"/>
        <rFont val="Trebuchet MS"/>
        <family val="2"/>
      </rPr>
      <t xml:space="preserve">
</t>
    </r>
    <r>
      <rPr>
        <sz val="12"/>
        <rFont val="Trebuchet MS"/>
        <family val="2"/>
      </rPr>
      <t>Mme BRIGITTE BAREGES</t>
    </r>
  </si>
  <si>
    <r>
      <t>TÊTE DE LISTE :</t>
    </r>
    <r>
      <rPr>
        <sz val="10"/>
        <rFont val="Trebuchet MS"/>
        <family val="2"/>
      </rPr>
      <t xml:space="preserve">
</t>
    </r>
    <r>
      <rPr>
        <sz val="12"/>
        <rFont val="Trebuchet MS"/>
        <family val="2"/>
      </rPr>
      <t>Mme SANDRA TORREMOCHA</t>
    </r>
  </si>
  <si>
    <r>
      <t>TÊTE DE LISTE :</t>
    </r>
    <r>
      <rPr>
        <sz val="10"/>
        <rFont val="Trebuchet MS"/>
        <family val="2"/>
      </rPr>
      <t xml:space="preserve">
</t>
    </r>
    <r>
      <rPr>
        <sz val="12"/>
        <rFont val="Trebuchet MS"/>
        <family val="2"/>
      </rPr>
      <t>M. GERARD ONESTA</t>
    </r>
  </si>
  <si>
    <r>
      <t>TÊTE DE LISTE :</t>
    </r>
    <r>
      <rPr>
        <sz val="10"/>
        <rFont val="Trebuchet MS"/>
        <family val="2"/>
      </rPr>
      <t xml:space="preserve">
</t>
    </r>
    <r>
      <rPr>
        <sz val="12"/>
        <rFont val="Trebuchet MS"/>
        <family val="2"/>
      </rPr>
      <t>Mme MYRIAM MARTIN</t>
    </r>
  </si>
  <si>
    <r>
      <t xml:space="preserve">TÊTE DE LISTE </t>
    </r>
    <r>
      <rPr>
        <sz val="10"/>
        <rFont val="Trebuchet MS"/>
        <family val="2"/>
      </rPr>
      <t xml:space="preserve">:
</t>
    </r>
    <r>
      <rPr>
        <sz val="12"/>
        <rFont val="Trebuchet MS"/>
        <family val="2"/>
      </rPr>
      <t>M. FREDERIC CABROLIER</t>
    </r>
  </si>
  <si>
    <r>
      <t xml:space="preserve">TÊTE DE LISTE :
</t>
    </r>
    <r>
      <rPr>
        <sz val="12"/>
        <rFont val="Trebuchet MS"/>
        <family val="2"/>
      </rPr>
      <t>M. ARNAUD LAFON</t>
    </r>
  </si>
  <si>
    <t>Rappel inscrits : 14 965</t>
  </si>
  <si>
    <t>définitif :</t>
  </si>
  <si>
    <r>
      <t xml:space="preserve">18 heures </t>
    </r>
    <r>
      <rPr>
        <sz val="10"/>
        <rFont val="Trebuchet MS"/>
        <family val="2"/>
      </rPr>
      <t>(définitif)</t>
    </r>
  </si>
  <si>
    <t>Inscrits : 14159</t>
  </si>
  <si>
    <t>63,03%</t>
  </si>
  <si>
    <t>Rappel Régionales
15 mars 1998 :</t>
  </si>
  <si>
    <r>
      <t>TÊTE DE LISTE :</t>
    </r>
    <r>
      <rPr>
        <b/>
        <sz val="20"/>
        <rFont val="Trebuchet MS"/>
        <family val="2"/>
      </rPr>
      <t xml:space="preserve">
M. MARTIN MALVY</t>
    </r>
  </si>
  <si>
    <r>
      <t>TÊTE DE LISTE :</t>
    </r>
    <r>
      <rPr>
        <b/>
        <sz val="20"/>
        <rFont val="Trebuchet MS"/>
        <family val="2"/>
      </rPr>
      <t xml:space="preserve">
Mme BRIGITTE BAREGES</t>
    </r>
  </si>
  <si>
    <t>EXPRIMÉS</t>
  </si>
  <si>
    <t>Compteurs</t>
  </si>
  <si>
    <t>Rappel 1T Régionales
21 mars 2004</t>
  </si>
  <si>
    <t>Rappel 2T Régionales
28 mars 2004</t>
  </si>
  <si>
    <t>BRIGITTE BAREGES OSONS MIDI-PYRENEES</t>
  </si>
  <si>
    <t>BRIGITTE BAREGES
OSONS MIDI-PYRENEES</t>
  </si>
  <si>
    <t>POUR VOUS,
UNE RÉGION RASSEMBLÉE</t>
  </si>
  <si>
    <t>Rappel 1T Régionales
14 mars 2010</t>
  </si>
  <si>
    <t>18 H
(définitif)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</si>
</sst>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%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0.0000"/>
    <numFmt numFmtId="179" formatCode="0.000"/>
    <numFmt numFmtId="180" formatCode="&quot;Vrai&quot;;&quot;Vrai&quot;;&quot;Faux&quot;"/>
    <numFmt numFmtId="181" formatCode="&quot;Actif&quot;;&quot;Actif&quot;;&quot;Inactif&quot;"/>
  </numFmts>
  <fonts count="37">
    <font>
      <sz val="10"/>
      <name val="Times New Roman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i/>
      <sz val="8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6"/>
      <name val="Trebuchet MS"/>
      <family val="2"/>
    </font>
    <font>
      <b/>
      <sz val="8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8"/>
      <name val="Trebuchet MS"/>
      <family val="2"/>
    </font>
    <font>
      <sz val="16"/>
      <name val="Trebuchet MS"/>
      <family val="2"/>
    </font>
    <font>
      <b/>
      <i/>
      <sz val="14"/>
      <name val="Trebuchet MS"/>
      <family val="2"/>
    </font>
    <font>
      <sz val="7"/>
      <name val="Trebuchet MS"/>
      <family val="2"/>
    </font>
    <font>
      <b/>
      <i/>
      <u val="single"/>
      <sz val="10"/>
      <name val="Trebuchet MS"/>
      <family val="2"/>
    </font>
    <font>
      <b/>
      <i/>
      <sz val="12"/>
      <name val="Trebuchet MS"/>
      <family val="2"/>
    </font>
    <font>
      <i/>
      <sz val="11"/>
      <name val="Trebuchet MS"/>
      <family val="2"/>
    </font>
    <font>
      <b/>
      <i/>
      <sz val="11"/>
      <name val="Trebuchet MS"/>
      <family val="2"/>
    </font>
    <font>
      <b/>
      <sz val="20"/>
      <name val="Trebuchet MS"/>
      <family val="2"/>
    </font>
    <font>
      <sz val="18"/>
      <name val="Trebuchet MS"/>
      <family val="2"/>
    </font>
    <font>
      <sz val="20"/>
      <name val="Trebuchet MS"/>
      <family val="2"/>
    </font>
    <font>
      <b/>
      <i/>
      <sz val="16"/>
      <name val="Trebuchet MS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i/>
      <sz val="16"/>
      <name val="Arial Narrow"/>
      <family val="2"/>
    </font>
    <font>
      <i/>
      <sz val="10"/>
      <name val="Trebuchet MS"/>
      <family val="2"/>
    </font>
    <font>
      <i/>
      <sz val="14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center" vertical="center" textRotation="90"/>
      <protection/>
    </xf>
    <xf numFmtId="0" fontId="15" fillId="2" borderId="3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/>
      <protection/>
    </xf>
    <xf numFmtId="0" fontId="11" fillId="0" borderId="4" xfId="0" applyFont="1" applyBorder="1" applyAlignment="1" applyProtection="1">
      <alignment horizont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 textRotation="90"/>
      <protection/>
    </xf>
    <xf numFmtId="0" fontId="18" fillId="2" borderId="1" xfId="0" applyFont="1" applyFill="1" applyBorder="1" applyAlignment="1" applyProtection="1">
      <alignment horizontal="center"/>
      <protection/>
    </xf>
    <xf numFmtId="3" fontId="18" fillId="2" borderId="1" xfId="17" applyNumberFormat="1" applyFont="1" applyFill="1" applyBorder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4" fillId="3" borderId="1" xfId="0" applyFont="1" applyFill="1" applyBorder="1" applyAlignment="1" applyProtection="1">
      <alignment horizontal="center" wrapText="1"/>
      <protection hidden="1"/>
    </xf>
    <xf numFmtId="3" fontId="14" fillId="3" borderId="1" xfId="0" applyNumberFormat="1" applyFont="1" applyFill="1" applyBorder="1" applyAlignment="1" applyProtection="1">
      <alignment/>
      <protection hidden="1"/>
    </xf>
    <xf numFmtId="3" fontId="14" fillId="0" borderId="1" xfId="0" applyNumberFormat="1" applyFont="1" applyBorder="1" applyAlignment="1" applyProtection="1">
      <alignment/>
      <protection/>
    </xf>
    <xf numFmtId="3" fontId="14" fillId="4" borderId="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3" fontId="14" fillId="3" borderId="1" xfId="0" applyNumberFormat="1" applyFont="1" applyFill="1" applyBorder="1" applyAlignment="1" applyProtection="1">
      <alignment/>
      <protection locked="0"/>
    </xf>
    <xf numFmtId="0" fontId="18" fillId="2" borderId="1" xfId="0" applyFont="1" applyFill="1" applyBorder="1" applyAlignment="1" applyProtection="1">
      <alignment horizontal="center"/>
      <protection hidden="1"/>
    </xf>
    <xf numFmtId="3" fontId="18" fillId="2" borderId="1" xfId="17" applyNumberFormat="1" applyFont="1" applyFill="1" applyBorder="1" applyAlignment="1" applyProtection="1">
      <alignment/>
      <protection hidden="1"/>
    </xf>
    <xf numFmtId="3" fontId="18" fillId="2" borderId="1" xfId="0" applyNumberFormat="1" applyFont="1" applyFill="1" applyBorder="1" applyAlignment="1" applyProtection="1">
      <alignment/>
      <protection hidden="1"/>
    </xf>
    <xf numFmtId="3" fontId="18" fillId="2" borderId="1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5" borderId="5" xfId="0" applyFont="1" applyFill="1" applyBorder="1" applyAlignment="1" applyProtection="1">
      <alignment horizontal="center" wrapText="1"/>
      <protection hidden="1"/>
    </xf>
    <xf numFmtId="3" fontId="14" fillId="5" borderId="5" xfId="0" applyNumberFormat="1" applyFont="1" applyFill="1" applyBorder="1" applyAlignment="1" applyProtection="1">
      <alignment/>
      <protection hidden="1"/>
    </xf>
    <xf numFmtId="3" fontId="20" fillId="0" borderId="1" xfId="0" applyNumberFormat="1" applyFont="1" applyBorder="1" applyAlignment="1" applyProtection="1">
      <alignment/>
      <protection/>
    </xf>
    <xf numFmtId="3" fontId="20" fillId="4" borderId="1" xfId="0" applyNumberFormat="1" applyFont="1" applyFill="1" applyBorder="1" applyAlignment="1" applyProtection="1">
      <alignment horizontal="center"/>
      <protection/>
    </xf>
    <xf numFmtId="3" fontId="20" fillId="4" borderId="6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0" fontId="21" fillId="0" borderId="1" xfId="23" applyNumberFormat="1" applyFont="1" applyBorder="1" applyAlignment="1">
      <alignment/>
    </xf>
    <xf numFmtId="10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8" fillId="0" borderId="7" xfId="0" applyFont="1" applyBorder="1" applyAlignment="1" applyProtection="1">
      <alignment/>
      <protection locked="0"/>
    </xf>
    <xf numFmtId="0" fontId="13" fillId="0" borderId="8" xfId="0" applyFont="1" applyBorder="1" applyAlignment="1" applyProtection="1">
      <alignment horizontal="right"/>
      <protection/>
    </xf>
    <xf numFmtId="10" fontId="22" fillId="2" borderId="4" xfId="0" applyNumberFormat="1" applyFont="1" applyFill="1" applyBorder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0" fontId="10" fillId="2" borderId="3" xfId="0" applyFont="1" applyFill="1" applyBorder="1" applyAlignment="1" applyProtection="1">
      <alignment horizontal="center" vertical="top" wrapText="1"/>
      <protection/>
    </xf>
    <xf numFmtId="0" fontId="9" fillId="2" borderId="3" xfId="0" applyFont="1" applyFill="1" applyBorder="1" applyAlignment="1" applyProtection="1">
      <alignment horizontal="center" vertical="top" wrapText="1"/>
      <protection/>
    </xf>
    <xf numFmtId="0" fontId="1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justify" vertical="top" wrapText="1"/>
    </xf>
    <xf numFmtId="0" fontId="13" fillId="6" borderId="1" xfId="21" applyFont="1" applyFill="1" applyBorder="1">
      <alignment/>
      <protection/>
    </xf>
    <xf numFmtId="0" fontId="13" fillId="6" borderId="1" xfId="21" applyFont="1" applyFill="1" applyBorder="1" applyAlignment="1">
      <alignment horizontal="center"/>
      <protection/>
    </xf>
    <xf numFmtId="0" fontId="13" fillId="6" borderId="1" xfId="21" applyFont="1" applyFill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9" fillId="5" borderId="1" xfId="21" applyFont="1" applyFill="1" applyBorder="1" applyAlignment="1">
      <alignment horizontal="center"/>
      <protection/>
    </xf>
    <xf numFmtId="0" fontId="8" fillId="0" borderId="9" xfId="21" applyFont="1" applyBorder="1">
      <alignment/>
      <protection/>
    </xf>
    <xf numFmtId="0" fontId="8" fillId="0" borderId="1" xfId="21" applyFont="1" applyBorder="1">
      <alignment/>
      <protection/>
    </xf>
    <xf numFmtId="0" fontId="8" fillId="0" borderId="1" xfId="21" applyFont="1" applyBorder="1" quotePrefix="1">
      <alignment/>
      <protection/>
    </xf>
    <xf numFmtId="0" fontId="24" fillId="0" borderId="0" xfId="21" applyFont="1">
      <alignment/>
      <protection/>
    </xf>
    <xf numFmtId="0" fontId="22" fillId="5" borderId="1" xfId="21" applyFont="1" applyFill="1" applyBorder="1">
      <alignment/>
      <protection/>
    </xf>
    <xf numFmtId="3" fontId="15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horizontal="center"/>
      <protection/>
    </xf>
    <xf numFmtId="3" fontId="13" fillId="0" borderId="1" xfId="0" applyNumberFormat="1" applyFont="1" applyBorder="1" applyAlignment="1">
      <alignment vertical="center"/>
    </xf>
    <xf numFmtId="0" fontId="25" fillId="0" borderId="0" xfId="21" applyFont="1">
      <alignment/>
      <protection/>
    </xf>
    <xf numFmtId="10" fontId="25" fillId="0" borderId="0" xfId="23" applyNumberFormat="1" applyFont="1" applyAlignment="1">
      <alignment/>
    </xf>
    <xf numFmtId="0" fontId="8" fillId="0" borderId="0" xfId="22" applyFont="1">
      <alignment/>
      <protection/>
    </xf>
    <xf numFmtId="0" fontId="11" fillId="5" borderId="1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10" fontId="26" fillId="0" borderId="1" xfId="23" applyNumberFormat="1" applyFont="1" applyBorder="1" applyAlignment="1">
      <alignment/>
    </xf>
    <xf numFmtId="10" fontId="26" fillId="0" borderId="1" xfId="23" applyNumberFormat="1" applyFont="1" applyBorder="1" applyAlignment="1" quotePrefix="1">
      <alignment horizontal="center"/>
    </xf>
    <xf numFmtId="10" fontId="26" fillId="0" borderId="11" xfId="23" applyNumberFormat="1" applyFont="1" applyBorder="1" applyAlignment="1">
      <alignment/>
    </xf>
    <xf numFmtId="10" fontId="27" fillId="0" borderId="1" xfId="23" applyNumberFormat="1" applyFont="1" applyBorder="1" applyAlignment="1">
      <alignment vertical="center"/>
    </xf>
    <xf numFmtId="0" fontId="8" fillId="0" borderId="0" xfId="21" applyFont="1" applyBorder="1">
      <alignment/>
      <protection/>
    </xf>
    <xf numFmtId="10" fontId="25" fillId="0" borderId="0" xfId="0" applyNumberFormat="1" applyFont="1" applyBorder="1" applyAlignment="1">
      <alignment vertical="center"/>
    </xf>
    <xf numFmtId="0" fontId="8" fillId="0" borderId="12" xfId="21" applyFont="1" applyBorder="1">
      <alignment/>
      <protection/>
    </xf>
    <xf numFmtId="0" fontId="8" fillId="0" borderId="13" xfId="21" applyFont="1" applyBorder="1">
      <alignment/>
      <protection/>
    </xf>
    <xf numFmtId="0" fontId="8" fillId="0" borderId="14" xfId="21" applyFont="1" applyBorder="1">
      <alignment/>
      <protection/>
    </xf>
    <xf numFmtId="10" fontId="8" fillId="0" borderId="1" xfId="23" applyNumberFormat="1" applyFont="1" applyBorder="1" applyAlignment="1">
      <alignment/>
    </xf>
    <xf numFmtId="10" fontId="27" fillId="0" borderId="1" xfId="23" applyNumberFormat="1" applyFont="1" applyBorder="1" applyAlignment="1">
      <alignment horizontal="right" vertical="center"/>
    </xf>
    <xf numFmtId="3" fontId="18" fillId="0" borderId="1" xfId="17" applyNumberFormat="1" applyFont="1" applyFill="1" applyBorder="1" applyAlignment="1" applyProtection="1">
      <alignment/>
      <protection/>
    </xf>
    <xf numFmtId="0" fontId="8" fillId="7" borderId="1" xfId="21" applyFont="1" applyFill="1" applyBorder="1">
      <alignment/>
      <protection/>
    </xf>
    <xf numFmtId="0" fontId="14" fillId="0" borderId="1" xfId="0" applyFont="1" applyBorder="1" applyAlignment="1">
      <alignment horizontal="center"/>
    </xf>
    <xf numFmtId="0" fontId="13" fillId="2" borderId="3" xfId="0" applyFont="1" applyFill="1" applyBorder="1" applyAlignment="1" applyProtection="1">
      <alignment horizontal="center" vertical="top" wrapText="1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20" fillId="3" borderId="1" xfId="0" applyFont="1" applyFill="1" applyBorder="1" applyAlignment="1" applyProtection="1">
      <alignment horizontal="center" wrapText="1"/>
      <protection hidden="1"/>
    </xf>
    <xf numFmtId="3" fontId="20" fillId="3" borderId="1" xfId="0" applyNumberFormat="1" applyFont="1" applyFill="1" applyBorder="1" applyAlignment="1" applyProtection="1">
      <alignment/>
      <protection hidden="1"/>
    </xf>
    <xf numFmtId="0" fontId="29" fillId="0" borderId="0" xfId="0" applyFont="1" applyBorder="1" applyAlignment="1">
      <alignment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3" fontId="20" fillId="3" borderId="1" xfId="0" applyNumberFormat="1" applyFont="1" applyFill="1" applyBorder="1" applyAlignment="1" applyProtection="1">
      <alignment/>
      <protection locked="0"/>
    </xf>
    <xf numFmtId="0" fontId="28" fillId="5" borderId="5" xfId="0" applyFont="1" applyFill="1" applyBorder="1" applyAlignment="1" applyProtection="1">
      <alignment horizontal="center" wrapText="1"/>
      <protection hidden="1"/>
    </xf>
    <xf numFmtId="3" fontId="28" fillId="5" borderId="5" xfId="0" applyNumberFormat="1" applyFont="1" applyFill="1" applyBorder="1" applyAlignment="1" applyProtection="1">
      <alignment/>
      <protection hidden="1"/>
    </xf>
    <xf numFmtId="0" fontId="30" fillId="0" borderId="0" xfId="0" applyFont="1" applyBorder="1" applyAlignment="1">
      <alignment/>
    </xf>
    <xf numFmtId="3" fontId="28" fillId="0" borderId="1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3" fontId="28" fillId="4" borderId="1" xfId="0" applyNumberFormat="1" applyFont="1" applyFill="1" applyBorder="1" applyAlignment="1" applyProtection="1">
      <alignment horizontal="center"/>
      <protection/>
    </xf>
    <xf numFmtId="3" fontId="28" fillId="4" borderId="6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21" fillId="0" borderId="1" xfId="0" applyFont="1" applyBorder="1" applyAlignment="1">
      <alignment horizontal="center" vertical="top" wrapText="1"/>
    </xf>
    <xf numFmtId="0" fontId="8" fillId="7" borderId="0" xfId="21" applyFont="1" applyFill="1">
      <alignment/>
      <protection/>
    </xf>
    <xf numFmtId="0" fontId="8" fillId="0" borderId="1" xfId="21" applyFont="1" applyFill="1" applyBorder="1">
      <alignment/>
      <protection/>
    </xf>
    <xf numFmtId="0" fontId="29" fillId="2" borderId="1" xfId="0" applyFont="1" applyFill="1" applyBorder="1" applyAlignment="1" applyProtection="1">
      <alignment horizontal="center"/>
      <protection/>
    </xf>
    <xf numFmtId="3" fontId="29" fillId="2" borderId="1" xfId="17" applyNumberFormat="1" applyFont="1" applyFill="1" applyBorder="1" applyAlignment="1" applyProtection="1">
      <alignment/>
      <protection/>
    </xf>
    <xf numFmtId="0" fontId="29" fillId="0" borderId="1" xfId="0" applyFont="1" applyBorder="1" applyAlignment="1" applyProtection="1">
      <alignment/>
      <protection/>
    </xf>
    <xf numFmtId="0" fontId="29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3" fontId="29" fillId="0" borderId="1" xfId="17" applyNumberFormat="1" applyFont="1" applyFill="1" applyBorder="1" applyAlignment="1" applyProtection="1">
      <alignment/>
      <protection/>
    </xf>
    <xf numFmtId="0" fontId="29" fillId="2" borderId="1" xfId="0" applyFont="1" applyFill="1" applyBorder="1" applyAlignment="1" applyProtection="1">
      <alignment horizontal="center"/>
      <protection hidden="1"/>
    </xf>
    <xf numFmtId="3" fontId="29" fillId="2" borderId="1" xfId="17" applyNumberFormat="1" applyFont="1" applyFill="1" applyBorder="1" applyAlignment="1" applyProtection="1">
      <alignment/>
      <protection hidden="1"/>
    </xf>
    <xf numFmtId="3" fontId="29" fillId="2" borderId="1" xfId="0" applyNumberFormat="1" applyFont="1" applyFill="1" applyBorder="1" applyAlignment="1" applyProtection="1">
      <alignment/>
      <protection hidden="1"/>
    </xf>
    <xf numFmtId="3" fontId="29" fillId="2" borderId="1" xfId="0" applyNumberFormat="1" applyFont="1" applyFill="1" applyBorder="1" applyAlignment="1" applyProtection="1">
      <alignment/>
      <protection locked="0"/>
    </xf>
    <xf numFmtId="0" fontId="14" fillId="0" borderId="8" xfId="0" applyFont="1" applyBorder="1" applyAlignment="1" applyProtection="1">
      <alignment horizontal="right"/>
      <protection/>
    </xf>
    <xf numFmtId="10" fontId="31" fillId="2" borderId="4" xfId="0" applyNumberFormat="1" applyFont="1" applyFill="1" applyBorder="1" applyAlignment="1" applyProtection="1">
      <alignment/>
      <protection/>
    </xf>
    <xf numFmtId="0" fontId="11" fillId="5" borderId="10" xfId="0" applyFont="1" applyFill="1" applyBorder="1" applyAlignment="1">
      <alignment horizontal="center" wrapText="1"/>
    </xf>
    <xf numFmtId="0" fontId="32" fillId="0" borderId="1" xfId="21" applyFont="1" applyBorder="1">
      <alignment/>
      <protection/>
    </xf>
    <xf numFmtId="0" fontId="34" fillId="0" borderId="1" xfId="21" applyFont="1" applyBorder="1">
      <alignment/>
      <protection/>
    </xf>
    <xf numFmtId="10" fontId="33" fillId="0" borderId="1" xfId="23" applyNumberFormat="1" applyFont="1" applyBorder="1" applyAlignment="1">
      <alignment/>
    </xf>
    <xf numFmtId="10" fontId="34" fillId="0" borderId="1" xfId="23" applyNumberFormat="1" applyFont="1" applyBorder="1" applyAlignment="1">
      <alignment/>
    </xf>
    <xf numFmtId="0" fontId="8" fillId="0" borderId="0" xfId="22" applyFont="1" applyFill="1">
      <alignment/>
      <protection/>
    </xf>
    <xf numFmtId="0" fontId="8" fillId="0" borderId="0" xfId="21" applyFont="1" applyFill="1">
      <alignment/>
      <protection/>
    </xf>
    <xf numFmtId="0" fontId="22" fillId="0" borderId="0" xfId="21" applyFont="1" applyFill="1">
      <alignment/>
      <protection/>
    </xf>
    <xf numFmtId="0" fontId="8" fillId="0" borderId="0" xfId="21" applyFon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0" fontId="32" fillId="0" borderId="11" xfId="21" applyFont="1" applyBorder="1">
      <alignment/>
      <protection/>
    </xf>
    <xf numFmtId="0" fontId="35" fillId="0" borderId="1" xfId="21" applyFont="1" applyBorder="1" applyAlignment="1">
      <alignment horizontal="center"/>
      <protection/>
    </xf>
    <xf numFmtId="0" fontId="35" fillId="0" borderId="1" xfId="21" applyFont="1" applyFill="1" applyBorder="1" applyAlignment="1">
      <alignment horizontal="center"/>
      <protection/>
    </xf>
    <xf numFmtId="0" fontId="36" fillId="0" borderId="1" xfId="0" applyFont="1" applyBorder="1" applyAlignment="1" applyProtection="1">
      <alignment horizontal="center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textRotation="90" wrapText="1"/>
      <protection/>
    </xf>
    <xf numFmtId="0" fontId="13" fillId="0" borderId="3" xfId="0" applyFont="1" applyBorder="1" applyAlignment="1" applyProtection="1">
      <alignment horizontal="center" textRotation="90"/>
      <protection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Normal_participation horair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4" sqref="M24"/>
    </sheetView>
  </sheetViews>
  <sheetFormatPr defaultColWidth="12" defaultRowHeight="12.75"/>
  <cols>
    <col min="1" max="1" width="13.5" style="53" customWidth="1"/>
    <col min="2" max="2" width="15.83203125" style="53" customWidth="1"/>
    <col min="3" max="11" width="10.66015625" style="53" customWidth="1"/>
    <col min="12" max="12" width="14.83203125" style="53" customWidth="1"/>
    <col min="13" max="13" width="15.5" style="53" customWidth="1"/>
    <col min="14" max="14" width="11.33203125" style="53" customWidth="1"/>
    <col min="15" max="15" width="10.5" style="53" bestFit="1" customWidth="1"/>
    <col min="16" max="16" width="11.5" style="53" bestFit="1" customWidth="1"/>
    <col min="17" max="16384" width="13.33203125" style="53" customWidth="1"/>
  </cols>
  <sheetData>
    <row r="2" spans="1:12" ht="35.25" customHeight="1">
      <c r="A2" s="50" t="s">
        <v>33</v>
      </c>
      <c r="B2" s="51" t="s">
        <v>34</v>
      </c>
      <c r="C2" s="50" t="s">
        <v>35</v>
      </c>
      <c r="D2" s="50" t="s">
        <v>36</v>
      </c>
      <c r="E2" s="50" t="s">
        <v>37</v>
      </c>
      <c r="F2" s="50" t="s">
        <v>38</v>
      </c>
      <c r="G2" s="50" t="s">
        <v>39</v>
      </c>
      <c r="H2" s="50" t="s">
        <v>40</v>
      </c>
      <c r="I2" s="50" t="s">
        <v>41</v>
      </c>
      <c r="J2" s="50" t="s">
        <v>42</v>
      </c>
      <c r="K2" s="50" t="s">
        <v>43</v>
      </c>
      <c r="L2" s="52" t="s">
        <v>84</v>
      </c>
    </row>
    <row r="3" spans="1:12" ht="18.75">
      <c r="A3" s="54">
        <v>1</v>
      </c>
      <c r="B3" s="14">
        <v>926</v>
      </c>
      <c r="C3" s="55">
        <v>23</v>
      </c>
      <c r="D3" s="56">
        <v>88</v>
      </c>
      <c r="E3" s="56">
        <v>164</v>
      </c>
      <c r="F3" s="56">
        <v>231</v>
      </c>
      <c r="G3" s="57">
        <v>277</v>
      </c>
      <c r="H3" s="56">
        <v>306</v>
      </c>
      <c r="I3" s="56">
        <v>337</v>
      </c>
      <c r="J3" s="56">
        <v>364</v>
      </c>
      <c r="K3" s="82">
        <v>386</v>
      </c>
      <c r="L3" s="15">
        <v>460</v>
      </c>
    </row>
    <row r="4" spans="1:12" ht="18.75">
      <c r="A4" s="54">
        <v>2</v>
      </c>
      <c r="B4" s="14">
        <v>1010</v>
      </c>
      <c r="C4" s="55">
        <v>11</v>
      </c>
      <c r="D4" s="56">
        <v>62</v>
      </c>
      <c r="E4" s="56">
        <v>128</v>
      </c>
      <c r="F4" s="56">
        <v>223</v>
      </c>
      <c r="G4" s="56">
        <v>274</v>
      </c>
      <c r="H4" s="56">
        <v>328</v>
      </c>
      <c r="I4" s="56">
        <v>391</v>
      </c>
      <c r="J4" s="56">
        <v>445</v>
      </c>
      <c r="K4" s="56">
        <v>469</v>
      </c>
      <c r="L4" s="15">
        <v>517</v>
      </c>
    </row>
    <row r="5" spans="1:12" ht="18.75">
      <c r="A5" s="54">
        <v>3</v>
      </c>
      <c r="B5" s="14">
        <v>738</v>
      </c>
      <c r="C5" s="55">
        <v>18</v>
      </c>
      <c r="D5" s="56">
        <v>70</v>
      </c>
      <c r="E5" s="56">
        <v>122</v>
      </c>
      <c r="F5" s="56">
        <v>171</v>
      </c>
      <c r="G5" s="56">
        <v>207</v>
      </c>
      <c r="H5" s="56">
        <v>239</v>
      </c>
      <c r="I5" s="56">
        <v>290</v>
      </c>
      <c r="J5" s="56">
        <v>328</v>
      </c>
      <c r="K5" s="56">
        <v>363</v>
      </c>
      <c r="L5" s="15">
        <v>392</v>
      </c>
    </row>
    <row r="6" spans="1:12" ht="18.75">
      <c r="A6" s="54">
        <v>4</v>
      </c>
      <c r="B6" s="14">
        <v>712</v>
      </c>
      <c r="C6" s="55">
        <v>20</v>
      </c>
      <c r="D6" s="56">
        <v>45</v>
      </c>
      <c r="E6" s="56">
        <v>91</v>
      </c>
      <c r="F6" s="56">
        <v>143</v>
      </c>
      <c r="G6" s="56">
        <v>182</v>
      </c>
      <c r="H6" s="56">
        <v>212</v>
      </c>
      <c r="I6" s="56">
        <v>263</v>
      </c>
      <c r="J6" s="56">
        <v>305</v>
      </c>
      <c r="K6" s="56">
        <v>334</v>
      </c>
      <c r="L6" s="15">
        <v>360</v>
      </c>
    </row>
    <row r="7" spans="1:12" ht="18.75">
      <c r="A7" s="54">
        <v>5</v>
      </c>
      <c r="B7" s="14">
        <v>717</v>
      </c>
      <c r="C7" s="55">
        <v>21</v>
      </c>
      <c r="D7" s="56">
        <v>58</v>
      </c>
      <c r="E7" s="56">
        <v>114</v>
      </c>
      <c r="F7" s="56">
        <v>170</v>
      </c>
      <c r="G7" s="56">
        <v>228</v>
      </c>
      <c r="H7" s="56">
        <v>241</v>
      </c>
      <c r="I7" s="56">
        <v>282</v>
      </c>
      <c r="J7" s="56">
        <v>322</v>
      </c>
      <c r="K7" s="56">
        <v>353</v>
      </c>
      <c r="L7" s="15">
        <v>392</v>
      </c>
    </row>
    <row r="8" spans="1:12" ht="18.75">
      <c r="A8" s="54">
        <v>6</v>
      </c>
      <c r="B8" s="14">
        <v>716</v>
      </c>
      <c r="C8" s="55">
        <v>30</v>
      </c>
      <c r="D8" s="56">
        <v>53</v>
      </c>
      <c r="E8" s="56">
        <v>93</v>
      </c>
      <c r="F8" s="56">
        <v>112</v>
      </c>
      <c r="G8" s="56">
        <v>128</v>
      </c>
      <c r="H8" s="56">
        <v>148</v>
      </c>
      <c r="I8" s="56">
        <v>178</v>
      </c>
      <c r="J8" s="56">
        <v>198</v>
      </c>
      <c r="K8" s="82">
        <v>210</v>
      </c>
      <c r="L8" s="15">
        <v>375</v>
      </c>
    </row>
    <row r="9" spans="1:12" ht="18.75">
      <c r="A9" s="54">
        <v>7</v>
      </c>
      <c r="B9" s="14">
        <v>683</v>
      </c>
      <c r="C9" s="55">
        <v>9</v>
      </c>
      <c r="D9" s="56">
        <v>48</v>
      </c>
      <c r="E9" s="56">
        <v>106</v>
      </c>
      <c r="F9" s="56">
        <v>155</v>
      </c>
      <c r="G9" s="56">
        <v>184</v>
      </c>
      <c r="H9" s="56">
        <v>210</v>
      </c>
      <c r="I9" s="56">
        <v>247</v>
      </c>
      <c r="J9" s="56">
        <v>286</v>
      </c>
      <c r="K9" s="56">
        <v>316</v>
      </c>
      <c r="L9" s="15">
        <v>347</v>
      </c>
    </row>
    <row r="10" spans="1:12" ht="18.75">
      <c r="A10" s="54">
        <v>8</v>
      </c>
      <c r="B10" s="14">
        <v>767</v>
      </c>
      <c r="C10" s="55">
        <v>23</v>
      </c>
      <c r="D10" s="56">
        <v>56</v>
      </c>
      <c r="E10" s="56">
        <v>111</v>
      </c>
      <c r="F10" s="56">
        <v>166</v>
      </c>
      <c r="G10" s="56">
        <v>206</v>
      </c>
      <c r="H10" s="56">
        <v>226</v>
      </c>
      <c r="I10" s="56">
        <v>249</v>
      </c>
      <c r="J10" s="56">
        <v>293</v>
      </c>
      <c r="K10" s="82">
        <v>318</v>
      </c>
      <c r="L10" s="15">
        <v>412</v>
      </c>
    </row>
    <row r="11" spans="1:12" ht="18.75">
      <c r="A11" s="54">
        <v>9</v>
      </c>
      <c r="B11" s="14">
        <v>1108</v>
      </c>
      <c r="C11" s="55">
        <v>22</v>
      </c>
      <c r="D11" s="56">
        <v>69</v>
      </c>
      <c r="E11" s="56">
        <v>152</v>
      </c>
      <c r="F11" s="56">
        <v>234</v>
      </c>
      <c r="G11" s="56">
        <v>277</v>
      </c>
      <c r="H11" s="56">
        <v>324</v>
      </c>
      <c r="I11" s="56">
        <v>396</v>
      </c>
      <c r="J11" s="56">
        <v>441</v>
      </c>
      <c r="K11" s="82">
        <v>471</v>
      </c>
      <c r="L11" s="15">
        <v>525</v>
      </c>
    </row>
    <row r="12" spans="1:12" ht="18.75">
      <c r="A12" s="54">
        <v>10</v>
      </c>
      <c r="B12" s="14">
        <v>957</v>
      </c>
      <c r="C12" s="55">
        <v>32</v>
      </c>
      <c r="D12" s="56">
        <v>76</v>
      </c>
      <c r="E12" s="56">
        <v>144</v>
      </c>
      <c r="F12" s="56">
        <v>213</v>
      </c>
      <c r="G12" s="56">
        <v>272</v>
      </c>
      <c r="H12" s="56">
        <v>310</v>
      </c>
      <c r="I12" s="56">
        <v>354</v>
      </c>
      <c r="J12" s="56">
        <v>382</v>
      </c>
      <c r="K12" s="56">
        <v>405</v>
      </c>
      <c r="L12" s="15">
        <v>462</v>
      </c>
    </row>
    <row r="13" spans="1:12" ht="18.75">
      <c r="A13" s="54">
        <v>11</v>
      </c>
      <c r="B13" s="14">
        <v>946</v>
      </c>
      <c r="C13" s="55">
        <v>22</v>
      </c>
      <c r="D13" s="56">
        <v>60</v>
      </c>
      <c r="E13" s="56">
        <v>123</v>
      </c>
      <c r="F13" s="56">
        <v>175</v>
      </c>
      <c r="G13" s="56">
        <v>218</v>
      </c>
      <c r="H13" s="56">
        <v>252</v>
      </c>
      <c r="I13" s="56">
        <v>306</v>
      </c>
      <c r="J13" s="56">
        <v>345</v>
      </c>
      <c r="K13" s="56">
        <v>378</v>
      </c>
      <c r="L13" s="15">
        <v>403</v>
      </c>
    </row>
    <row r="14" spans="1:12" ht="18.75">
      <c r="A14" s="54">
        <v>12</v>
      </c>
      <c r="B14" s="14">
        <v>961</v>
      </c>
      <c r="C14" s="55">
        <v>21</v>
      </c>
      <c r="D14" s="56">
        <v>68</v>
      </c>
      <c r="E14" s="56">
        <v>143</v>
      </c>
      <c r="F14" s="56">
        <v>213</v>
      </c>
      <c r="G14" s="56">
        <v>246</v>
      </c>
      <c r="H14" s="56">
        <v>280</v>
      </c>
      <c r="I14" s="56">
        <v>342</v>
      </c>
      <c r="J14" s="56">
        <v>396</v>
      </c>
      <c r="K14" s="56">
        <v>440</v>
      </c>
      <c r="L14" s="15">
        <v>482</v>
      </c>
    </row>
    <row r="15" spans="1:12" ht="18.75">
      <c r="A15" s="54">
        <v>13</v>
      </c>
      <c r="B15" s="14">
        <v>864</v>
      </c>
      <c r="C15" s="55">
        <v>48</v>
      </c>
      <c r="D15" s="56">
        <v>93</v>
      </c>
      <c r="E15" s="56">
        <v>151</v>
      </c>
      <c r="F15" s="56">
        <v>210</v>
      </c>
      <c r="G15" s="56">
        <v>233</v>
      </c>
      <c r="H15" s="56">
        <v>311</v>
      </c>
      <c r="I15" s="56">
        <v>353</v>
      </c>
      <c r="J15" s="56">
        <v>405</v>
      </c>
      <c r="K15" s="56">
        <v>428</v>
      </c>
      <c r="L15" s="15">
        <v>476</v>
      </c>
    </row>
    <row r="16" spans="1:12" ht="18.75">
      <c r="A16" s="54">
        <v>14</v>
      </c>
      <c r="B16" s="14">
        <v>1029</v>
      </c>
      <c r="C16" s="55">
        <v>58</v>
      </c>
      <c r="D16" s="56">
        <v>112</v>
      </c>
      <c r="E16" s="56">
        <v>185</v>
      </c>
      <c r="F16" s="56">
        <v>247</v>
      </c>
      <c r="G16" s="56">
        <v>300</v>
      </c>
      <c r="H16" s="56">
        <v>347</v>
      </c>
      <c r="I16" s="56">
        <v>416</v>
      </c>
      <c r="J16" s="56">
        <v>468</v>
      </c>
      <c r="K16" s="56">
        <v>508</v>
      </c>
      <c r="L16" s="15">
        <v>554</v>
      </c>
    </row>
    <row r="17" spans="1:13" ht="18.75">
      <c r="A17" s="54">
        <v>15</v>
      </c>
      <c r="B17" s="14">
        <v>690</v>
      </c>
      <c r="C17" s="55">
        <v>19</v>
      </c>
      <c r="D17" s="56">
        <v>43</v>
      </c>
      <c r="E17" s="56">
        <v>95</v>
      </c>
      <c r="F17" s="56">
        <v>148</v>
      </c>
      <c r="G17" s="56">
        <v>161</v>
      </c>
      <c r="H17" s="56">
        <v>185</v>
      </c>
      <c r="I17" s="56">
        <v>221</v>
      </c>
      <c r="J17" s="56">
        <v>258</v>
      </c>
      <c r="K17" s="56">
        <v>285</v>
      </c>
      <c r="L17" s="15">
        <v>310</v>
      </c>
      <c r="M17" s="58"/>
    </row>
    <row r="18" spans="1:12" ht="18.75">
      <c r="A18" s="54">
        <v>16</v>
      </c>
      <c r="B18" s="14">
        <v>594</v>
      </c>
      <c r="C18" s="55">
        <v>16</v>
      </c>
      <c r="D18" s="56">
        <v>49</v>
      </c>
      <c r="E18" s="56">
        <v>84</v>
      </c>
      <c r="F18" s="56">
        <v>134</v>
      </c>
      <c r="G18" s="56">
        <v>156</v>
      </c>
      <c r="H18" s="56">
        <v>190</v>
      </c>
      <c r="I18" s="56">
        <v>224</v>
      </c>
      <c r="J18" s="56">
        <v>250</v>
      </c>
      <c r="K18" s="56">
        <v>273</v>
      </c>
      <c r="L18" s="29">
        <v>303</v>
      </c>
    </row>
    <row r="19" spans="1:12" ht="18.75">
      <c r="A19" s="54">
        <v>17</v>
      </c>
      <c r="B19" s="14">
        <v>1049</v>
      </c>
      <c r="C19" s="55">
        <v>23</v>
      </c>
      <c r="D19" s="56">
        <v>87</v>
      </c>
      <c r="E19" s="56">
        <v>172</v>
      </c>
      <c r="F19" s="56">
        <v>262</v>
      </c>
      <c r="G19" s="56">
        <v>297</v>
      </c>
      <c r="H19" s="56">
        <v>313</v>
      </c>
      <c r="I19" s="56">
        <v>359</v>
      </c>
      <c r="J19" s="56">
        <v>390</v>
      </c>
      <c r="K19" s="82">
        <v>419</v>
      </c>
      <c r="L19" s="15">
        <v>563</v>
      </c>
    </row>
    <row r="20" spans="1:13" s="61" customFormat="1" ht="28.5" customHeight="1">
      <c r="A20" s="59" t="s">
        <v>44</v>
      </c>
      <c r="B20" s="60">
        <f>SUM(B3:B19)</f>
        <v>14467</v>
      </c>
      <c r="C20" s="61">
        <f aca="true" t="shared" si="0" ref="C20:L20">SUM(C3:C19)</f>
        <v>416</v>
      </c>
      <c r="D20" s="61">
        <f t="shared" si="0"/>
        <v>1137</v>
      </c>
      <c r="E20" s="61">
        <f t="shared" si="0"/>
        <v>2178</v>
      </c>
      <c r="F20" s="61">
        <f t="shared" si="0"/>
        <v>3207</v>
      </c>
      <c r="G20" s="61">
        <f t="shared" si="0"/>
        <v>3846</v>
      </c>
      <c r="H20" s="61">
        <f t="shared" si="0"/>
        <v>4422</v>
      </c>
      <c r="I20" s="61">
        <f t="shared" si="0"/>
        <v>5208</v>
      </c>
      <c r="J20" s="61">
        <f t="shared" si="0"/>
        <v>5876</v>
      </c>
      <c r="K20" s="61">
        <f t="shared" si="0"/>
        <v>6356</v>
      </c>
      <c r="L20" s="61">
        <f t="shared" si="0"/>
        <v>7333</v>
      </c>
      <c r="M20" s="62"/>
    </row>
    <row r="21" spans="1:16" ht="39.75" customHeight="1">
      <c r="A21" s="132" t="s">
        <v>45</v>
      </c>
      <c r="B21" s="133"/>
      <c r="C21" s="63">
        <f>C20</f>
        <v>416</v>
      </c>
      <c r="D21" s="63">
        <f>D20-C20</f>
        <v>721</v>
      </c>
      <c r="E21" s="63">
        <f>E20-D20</f>
        <v>1041</v>
      </c>
      <c r="F21" s="63">
        <f>F20-E20</f>
        <v>1029</v>
      </c>
      <c r="G21" s="63">
        <f aca="true" t="shared" si="1" ref="G21:L21">G20-F20</f>
        <v>639</v>
      </c>
      <c r="H21" s="63">
        <f t="shared" si="1"/>
        <v>576</v>
      </c>
      <c r="I21" s="63">
        <f t="shared" si="1"/>
        <v>786</v>
      </c>
      <c r="J21" s="63">
        <f t="shared" si="1"/>
        <v>668</v>
      </c>
      <c r="K21" s="63">
        <f t="shared" si="1"/>
        <v>480</v>
      </c>
      <c r="L21" s="63">
        <f t="shared" si="1"/>
        <v>977</v>
      </c>
      <c r="M21" s="62"/>
      <c r="N21" s="61"/>
      <c r="O21" s="61"/>
      <c r="P21" s="61"/>
    </row>
    <row r="22" spans="2:16" s="64" customFormat="1" ht="19.5">
      <c r="B22" s="53"/>
      <c r="C22" s="65">
        <f aca="true" t="shared" si="2" ref="C22:L22">C20/$B20</f>
        <v>0.028755097808806248</v>
      </c>
      <c r="D22" s="65">
        <f t="shared" si="2"/>
        <v>0.078592659155319</v>
      </c>
      <c r="E22" s="65">
        <f t="shared" si="2"/>
        <v>0.15054952650860579</v>
      </c>
      <c r="F22" s="65">
        <f t="shared" si="2"/>
        <v>0.22167691988663857</v>
      </c>
      <c r="G22" s="65">
        <f t="shared" si="2"/>
        <v>0.2658464090689155</v>
      </c>
      <c r="H22" s="65">
        <f t="shared" si="2"/>
        <v>0.30566115988110876</v>
      </c>
      <c r="I22" s="65">
        <f t="shared" si="2"/>
        <v>0.3599917052602475</v>
      </c>
      <c r="J22" s="65">
        <f t="shared" si="2"/>
        <v>0.40616575654938825</v>
      </c>
      <c r="K22" s="65">
        <f t="shared" si="2"/>
        <v>0.4393447155595493</v>
      </c>
      <c r="L22" s="65">
        <f t="shared" si="2"/>
        <v>0.5068777217114813</v>
      </c>
      <c r="M22" s="62"/>
      <c r="N22" s="61"/>
      <c r="O22" s="61"/>
      <c r="P22" s="61"/>
    </row>
    <row r="23" spans="2:16" s="64" customFormat="1" ht="19.5">
      <c r="B23" s="5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2"/>
      <c r="N23" s="61"/>
      <c r="O23" s="61"/>
      <c r="P23" s="61"/>
    </row>
    <row r="24" spans="1:16" ht="30">
      <c r="A24" s="66"/>
      <c r="C24" s="67" t="s">
        <v>46</v>
      </c>
      <c r="D24" s="67" t="s">
        <v>47</v>
      </c>
      <c r="E24" s="67" t="s">
        <v>48</v>
      </c>
      <c r="F24" s="67" t="s">
        <v>49</v>
      </c>
      <c r="G24" s="67" t="s">
        <v>50</v>
      </c>
      <c r="H24" s="67" t="s">
        <v>51</v>
      </c>
      <c r="I24" s="67" t="s">
        <v>52</v>
      </c>
      <c r="J24" s="67" t="s">
        <v>53</v>
      </c>
      <c r="K24" s="67" t="s">
        <v>54</v>
      </c>
      <c r="L24" s="68" t="s">
        <v>55</v>
      </c>
      <c r="M24" s="69" t="s">
        <v>56</v>
      </c>
      <c r="N24" s="61"/>
      <c r="O24" s="61"/>
      <c r="P24" s="61"/>
    </row>
    <row r="25" spans="1:16" ht="33" customHeight="1">
      <c r="A25" s="130" t="s">
        <v>92</v>
      </c>
      <c r="B25" s="131"/>
      <c r="C25" s="70">
        <v>0.05296984250300162</v>
      </c>
      <c r="D25" s="70">
        <v>0.1559432163288368</v>
      </c>
      <c r="E25" s="70">
        <v>0.2402005791369447</v>
      </c>
      <c r="F25" s="71" t="s">
        <v>57</v>
      </c>
      <c r="G25" s="71" t="s">
        <v>57</v>
      </c>
      <c r="H25" s="70">
        <v>0.391341196412176</v>
      </c>
      <c r="I25" s="70">
        <v>0.4702309485133131</v>
      </c>
      <c r="J25" s="70">
        <v>0.5359135532170352</v>
      </c>
      <c r="K25" s="72">
        <v>0.584575181863126</v>
      </c>
      <c r="L25" s="72">
        <v>0.6307648845257433</v>
      </c>
      <c r="M25" s="73">
        <v>0.6597217317607176</v>
      </c>
      <c r="N25" s="61"/>
      <c r="O25" s="61"/>
      <c r="P25" s="61"/>
    </row>
    <row r="26" spans="1:16" s="74" customFormat="1" ht="18.75">
      <c r="A26" s="74" t="s">
        <v>85</v>
      </c>
      <c r="C26" s="56">
        <v>750</v>
      </c>
      <c r="D26" s="56">
        <v>2208</v>
      </c>
      <c r="E26" s="56">
        <v>3401</v>
      </c>
      <c r="F26" s="56">
        <v>0</v>
      </c>
      <c r="G26" s="56">
        <v>0</v>
      </c>
      <c r="H26" s="56">
        <v>5541</v>
      </c>
      <c r="I26" s="56">
        <v>6658</v>
      </c>
      <c r="J26" s="56">
        <v>7588</v>
      </c>
      <c r="K26" s="56">
        <v>8277</v>
      </c>
      <c r="L26" s="56">
        <v>8931</v>
      </c>
      <c r="M26" s="56">
        <v>9341</v>
      </c>
      <c r="O26" s="61"/>
      <c r="P26" s="75"/>
    </row>
    <row r="27" ht="18.75">
      <c r="O27" s="61"/>
    </row>
    <row r="28" spans="1:15" ht="34.5" customHeight="1">
      <c r="A28" s="130" t="s">
        <v>87</v>
      </c>
      <c r="B28" s="131"/>
      <c r="C28" s="79">
        <v>0.07671232876712329</v>
      </c>
      <c r="D28" s="79">
        <v>0.08399599064483795</v>
      </c>
      <c r="E28" s="79">
        <v>0.17046441697293685</v>
      </c>
      <c r="F28" s="79">
        <v>0.24884731039091212</v>
      </c>
      <c r="G28" s="79">
        <v>0.3049782826595389</v>
      </c>
      <c r="H28" s="79">
        <v>0.34727697961911125</v>
      </c>
      <c r="I28" s="79">
        <v>0.4292682926829268</v>
      </c>
      <c r="J28" s="79">
        <v>0.49842966922819915</v>
      </c>
      <c r="K28" s="79">
        <v>0.5387236886067491</v>
      </c>
      <c r="L28" s="79">
        <v>0.5976612094888072</v>
      </c>
      <c r="O28" s="61"/>
    </row>
    <row r="29" spans="1:15" ht="18.75">
      <c r="A29" s="76" t="s">
        <v>82</v>
      </c>
      <c r="B29" s="74"/>
      <c r="C29" s="56">
        <v>1148</v>
      </c>
      <c r="D29" s="56">
        <v>1257</v>
      </c>
      <c r="E29" s="56">
        <v>2551</v>
      </c>
      <c r="F29" s="56">
        <v>3724</v>
      </c>
      <c r="G29" s="56">
        <v>4564</v>
      </c>
      <c r="H29" s="56">
        <v>5197</v>
      </c>
      <c r="I29" s="56">
        <v>6424</v>
      </c>
      <c r="J29" s="56">
        <v>7459</v>
      </c>
      <c r="K29" s="56">
        <v>8062</v>
      </c>
      <c r="L29" s="56">
        <v>8944</v>
      </c>
      <c r="O29" s="61"/>
    </row>
    <row r="30" spans="1:15" ht="18.75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 t="s">
        <v>83</v>
      </c>
      <c r="L30" s="80" t="s">
        <v>86</v>
      </c>
      <c r="O30" s="61"/>
    </row>
  </sheetData>
  <mergeCells count="3">
    <mergeCell ref="A25:B25"/>
    <mergeCell ref="A21:B21"/>
    <mergeCell ref="A28:B28"/>
  </mergeCells>
  <printOptions horizontalCentered="1"/>
  <pageMargins left="0.25" right="0.25" top="0.54" bottom="0.32" header="0.18" footer="0.25"/>
  <pageSetup fitToHeight="1" fitToWidth="1" horizontalDpi="600" verticalDpi="600" orientation="landscape" paperSize="9" scale="82" r:id="rId1"/>
  <headerFooter alignWithMargins="0">
    <oddHeader>&amp;L&amp;"Arial Narrow,Normal"MAIRIE de RODEZ
Service Population&amp;C&amp;"Arial,Gras italique"&amp;U
&amp;"Arial Narrow,Gras italique"&amp;12&amp;UElection du &amp;F :&amp;U
&amp;A&amp;R&amp;"Arial Narrow,Normal"&amp;D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8" sqref="F8"/>
    </sheetView>
  </sheetViews>
  <sheetFormatPr defaultColWidth="12" defaultRowHeight="12.75"/>
  <cols>
    <col min="1" max="1" width="20.5" style="2" customWidth="1"/>
    <col min="2" max="2" width="14.33203125" style="2" customWidth="1"/>
    <col min="3" max="3" width="14.16015625" style="3" customWidth="1"/>
    <col min="4" max="4" width="8.16015625" style="3" customWidth="1"/>
    <col min="5" max="5" width="15" style="2" customWidth="1"/>
    <col min="6" max="12" width="20.83203125" style="3" customWidth="1"/>
    <col min="13" max="13" width="24.83203125" style="3" customWidth="1"/>
    <col min="14" max="14" width="5.16015625" style="3" customWidth="1"/>
    <col min="15" max="16" width="10.16015625" style="4" customWidth="1"/>
    <col min="17" max="17" width="4.33203125" style="4" customWidth="1"/>
    <col min="18" max="19" width="18.33203125" style="4" customWidth="1"/>
    <col min="20" max="20" width="10.16015625" style="4" customWidth="1"/>
    <col min="21" max="21" width="96.83203125" style="3" customWidth="1"/>
    <col min="22" max="16384" width="12" style="3" customWidth="1"/>
  </cols>
  <sheetData>
    <row r="1" spans="6:13" ht="19.5" thickBot="1">
      <c r="F1" s="48" t="s">
        <v>59</v>
      </c>
      <c r="G1" s="48" t="s">
        <v>60</v>
      </c>
      <c r="H1" s="48" t="s">
        <v>61</v>
      </c>
      <c r="I1" s="48" t="s">
        <v>62</v>
      </c>
      <c r="J1" s="48" t="s">
        <v>63</v>
      </c>
      <c r="K1" s="48" t="s">
        <v>64</v>
      </c>
      <c r="L1" s="48" t="s">
        <v>65</v>
      </c>
      <c r="M1" s="48" t="s">
        <v>66</v>
      </c>
    </row>
    <row r="2" spans="1:21" s="2" customFormat="1" ht="83.25" customHeight="1" thickBot="1">
      <c r="A2" s="5"/>
      <c r="B2" s="6"/>
      <c r="C2" s="6"/>
      <c r="D2" s="6"/>
      <c r="E2" s="6"/>
      <c r="F2" s="49" t="s">
        <v>67</v>
      </c>
      <c r="G2" s="49" t="s">
        <v>68</v>
      </c>
      <c r="H2" s="49" t="s">
        <v>94</v>
      </c>
      <c r="I2" s="49" t="s">
        <v>69</v>
      </c>
      <c r="J2" s="49" t="s">
        <v>70</v>
      </c>
      <c r="K2" s="49" t="s">
        <v>71</v>
      </c>
      <c r="L2" s="49" t="s">
        <v>72</v>
      </c>
      <c r="M2" s="49" t="s">
        <v>73</v>
      </c>
      <c r="N2" s="7"/>
      <c r="O2" s="137" t="s">
        <v>28</v>
      </c>
      <c r="P2" s="137" t="s">
        <v>29</v>
      </c>
      <c r="R2" s="134" t="s">
        <v>27</v>
      </c>
      <c r="S2" s="135"/>
      <c r="T2" s="136"/>
      <c r="U2" s="3"/>
    </row>
    <row r="3" spans="1:21" s="2" customFormat="1" ht="62.25" customHeight="1" thickBo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46" t="s">
        <v>74</v>
      </c>
      <c r="G3" s="46" t="s">
        <v>75</v>
      </c>
      <c r="H3" s="46" t="s">
        <v>76</v>
      </c>
      <c r="I3" s="46" t="s">
        <v>77</v>
      </c>
      <c r="J3" s="46" t="s">
        <v>78</v>
      </c>
      <c r="K3" s="46" t="s">
        <v>79</v>
      </c>
      <c r="L3" s="46" t="s">
        <v>80</v>
      </c>
      <c r="M3" s="47" t="s">
        <v>81</v>
      </c>
      <c r="N3" s="9"/>
      <c r="O3" s="138"/>
      <c r="P3" s="138"/>
      <c r="R3" s="10" t="s">
        <v>30</v>
      </c>
      <c r="S3" s="11" t="s">
        <v>31</v>
      </c>
      <c r="T3" s="12"/>
      <c r="U3" s="3"/>
    </row>
    <row r="4" spans="1:21" s="4" customFormat="1" ht="25.5" customHeight="1">
      <c r="A4" s="13" t="s">
        <v>5</v>
      </c>
      <c r="B4" s="14">
        <v>926</v>
      </c>
      <c r="C4" s="15">
        <v>460</v>
      </c>
      <c r="D4" s="15">
        <v>21</v>
      </c>
      <c r="E4" s="15">
        <f aca="true" t="shared" si="0" ref="E4:E11">C4-D4</f>
        <v>439</v>
      </c>
      <c r="F4" s="16">
        <v>164</v>
      </c>
      <c r="G4" s="16">
        <v>25</v>
      </c>
      <c r="H4" s="16">
        <v>143</v>
      </c>
      <c r="I4" s="16">
        <v>5</v>
      </c>
      <c r="J4" s="16">
        <v>43</v>
      </c>
      <c r="K4" s="16">
        <v>7</v>
      </c>
      <c r="L4" s="16">
        <v>29</v>
      </c>
      <c r="M4" s="16">
        <v>23</v>
      </c>
      <c r="N4" s="17"/>
      <c r="O4" s="2">
        <v>15</v>
      </c>
      <c r="P4" s="1">
        <v>1</v>
      </c>
      <c r="Q4" s="2"/>
      <c r="R4" s="18">
        <f>SUM(F4:M4)</f>
        <v>439</v>
      </c>
      <c r="S4" s="18">
        <f>E4</f>
        <v>439</v>
      </c>
      <c r="T4" s="19" t="str">
        <f aca="true" t="shared" si="1" ref="T4:T24">IF(R4=S4,"OK","ERREUR")</f>
        <v>OK</v>
      </c>
      <c r="U4" s="3"/>
    </row>
    <row r="5" spans="1:20" ht="25.5" customHeight="1">
      <c r="A5" s="13" t="s">
        <v>6</v>
      </c>
      <c r="B5" s="14">
        <v>1010</v>
      </c>
      <c r="C5" s="15">
        <v>517</v>
      </c>
      <c r="D5" s="15">
        <v>15</v>
      </c>
      <c r="E5" s="15">
        <f t="shared" si="0"/>
        <v>502</v>
      </c>
      <c r="F5" s="16">
        <v>202</v>
      </c>
      <c r="G5" s="16">
        <v>31</v>
      </c>
      <c r="H5" s="16">
        <v>147</v>
      </c>
      <c r="I5" s="16">
        <v>1</v>
      </c>
      <c r="J5" s="16">
        <v>69</v>
      </c>
      <c r="K5" s="16">
        <v>5</v>
      </c>
      <c r="L5" s="16">
        <v>23</v>
      </c>
      <c r="M5" s="16">
        <v>24</v>
      </c>
      <c r="N5" s="17"/>
      <c r="O5" s="2">
        <v>11</v>
      </c>
      <c r="P5" s="1">
        <v>0</v>
      </c>
      <c r="Q5" s="2"/>
      <c r="R5" s="18">
        <f aca="true" t="shared" si="2" ref="R5:R22">SUM(F5:M5)</f>
        <v>502</v>
      </c>
      <c r="S5" s="18">
        <f aca="true" t="shared" si="3" ref="S5:S11">E5</f>
        <v>502</v>
      </c>
      <c r="T5" s="19" t="str">
        <f t="shared" si="1"/>
        <v>OK</v>
      </c>
    </row>
    <row r="6" spans="1:21" s="4" customFormat="1" ht="25.5" customHeight="1">
      <c r="A6" s="13" t="s">
        <v>7</v>
      </c>
      <c r="B6" s="14">
        <v>738</v>
      </c>
      <c r="C6" s="15">
        <v>392</v>
      </c>
      <c r="D6" s="15">
        <v>16</v>
      </c>
      <c r="E6" s="15">
        <f t="shared" si="0"/>
        <v>376</v>
      </c>
      <c r="F6" s="16">
        <v>132</v>
      </c>
      <c r="G6" s="16">
        <v>22</v>
      </c>
      <c r="H6" s="16">
        <v>138</v>
      </c>
      <c r="I6" s="16">
        <v>3</v>
      </c>
      <c r="J6" s="16">
        <v>36</v>
      </c>
      <c r="K6" s="16">
        <v>5</v>
      </c>
      <c r="L6" s="16">
        <v>24</v>
      </c>
      <c r="M6" s="16">
        <v>16</v>
      </c>
      <c r="N6" s="17"/>
      <c r="O6" s="2">
        <v>18</v>
      </c>
      <c r="P6" s="1">
        <v>2</v>
      </c>
      <c r="Q6" s="2"/>
      <c r="R6" s="18">
        <f t="shared" si="2"/>
        <v>376</v>
      </c>
      <c r="S6" s="18">
        <f t="shared" si="3"/>
        <v>376</v>
      </c>
      <c r="T6" s="19" t="str">
        <f t="shared" si="1"/>
        <v>OK</v>
      </c>
      <c r="U6" s="3"/>
    </row>
    <row r="7" spans="1:21" s="4" customFormat="1" ht="25.5" customHeight="1">
      <c r="A7" s="13" t="s">
        <v>8</v>
      </c>
      <c r="B7" s="14">
        <v>712</v>
      </c>
      <c r="C7" s="15">
        <v>360</v>
      </c>
      <c r="D7" s="15">
        <v>9</v>
      </c>
      <c r="E7" s="15">
        <f t="shared" si="0"/>
        <v>351</v>
      </c>
      <c r="F7" s="16">
        <v>110</v>
      </c>
      <c r="G7" s="16">
        <v>21</v>
      </c>
      <c r="H7" s="16">
        <v>134</v>
      </c>
      <c r="I7" s="16">
        <v>2</v>
      </c>
      <c r="J7" s="16">
        <v>48</v>
      </c>
      <c r="K7" s="16">
        <v>3</v>
      </c>
      <c r="L7" s="16">
        <v>10</v>
      </c>
      <c r="M7" s="16">
        <v>23</v>
      </c>
      <c r="N7" s="17"/>
      <c r="O7" s="2">
        <v>16</v>
      </c>
      <c r="P7" s="1">
        <v>2</v>
      </c>
      <c r="Q7" s="2"/>
      <c r="R7" s="18">
        <f t="shared" si="2"/>
        <v>351</v>
      </c>
      <c r="S7" s="18">
        <f t="shared" si="3"/>
        <v>351</v>
      </c>
      <c r="T7" s="19" t="str">
        <f t="shared" si="1"/>
        <v>OK</v>
      </c>
      <c r="U7" s="3"/>
    </row>
    <row r="8" spans="1:21" s="4" customFormat="1" ht="25.5" customHeight="1">
      <c r="A8" s="13" t="s">
        <v>9</v>
      </c>
      <c r="B8" s="14">
        <v>717</v>
      </c>
      <c r="C8" s="15">
        <v>392</v>
      </c>
      <c r="D8" s="15">
        <v>14</v>
      </c>
      <c r="E8" s="15">
        <f t="shared" si="0"/>
        <v>378</v>
      </c>
      <c r="F8" s="16">
        <v>88</v>
      </c>
      <c r="G8" s="16">
        <v>13</v>
      </c>
      <c r="H8" s="16">
        <v>178</v>
      </c>
      <c r="I8" s="16">
        <v>1</v>
      </c>
      <c r="J8" s="16">
        <v>49</v>
      </c>
      <c r="K8" s="16">
        <v>6</v>
      </c>
      <c r="L8" s="16">
        <v>28</v>
      </c>
      <c r="M8" s="16">
        <v>15</v>
      </c>
      <c r="N8" s="17"/>
      <c r="O8" s="2">
        <v>19</v>
      </c>
      <c r="P8" s="1">
        <v>1</v>
      </c>
      <c r="Q8" s="2"/>
      <c r="R8" s="18">
        <f t="shared" si="2"/>
        <v>378</v>
      </c>
      <c r="S8" s="18">
        <f t="shared" si="3"/>
        <v>378</v>
      </c>
      <c r="T8" s="19" t="str">
        <f t="shared" si="1"/>
        <v>OK</v>
      </c>
      <c r="U8" s="3"/>
    </row>
    <row r="9" spans="1:21" s="4" customFormat="1" ht="25.5" customHeight="1">
      <c r="A9" s="13" t="s">
        <v>10</v>
      </c>
      <c r="B9" s="14">
        <v>716</v>
      </c>
      <c r="C9" s="15">
        <v>375</v>
      </c>
      <c r="D9" s="15">
        <v>16</v>
      </c>
      <c r="E9" s="15">
        <f t="shared" si="0"/>
        <v>359</v>
      </c>
      <c r="F9" s="16">
        <v>108</v>
      </c>
      <c r="G9" s="16">
        <v>20</v>
      </c>
      <c r="H9" s="16">
        <v>143</v>
      </c>
      <c r="I9" s="16">
        <v>0</v>
      </c>
      <c r="J9" s="16">
        <v>40</v>
      </c>
      <c r="K9" s="16">
        <v>5</v>
      </c>
      <c r="L9" s="16">
        <v>24</v>
      </c>
      <c r="M9" s="16">
        <v>19</v>
      </c>
      <c r="N9" s="17"/>
      <c r="O9" s="2">
        <v>11</v>
      </c>
      <c r="P9" s="1">
        <v>2</v>
      </c>
      <c r="Q9" s="2"/>
      <c r="R9" s="18">
        <f t="shared" si="2"/>
        <v>359</v>
      </c>
      <c r="S9" s="18">
        <f t="shared" si="3"/>
        <v>359</v>
      </c>
      <c r="T9" s="19" t="str">
        <f t="shared" si="1"/>
        <v>OK</v>
      </c>
      <c r="U9" s="3"/>
    </row>
    <row r="10" spans="1:20" ht="25.5" customHeight="1">
      <c r="A10" s="13" t="s">
        <v>11</v>
      </c>
      <c r="B10" s="14">
        <v>683</v>
      </c>
      <c r="C10" s="15">
        <v>347</v>
      </c>
      <c r="D10" s="15">
        <v>11</v>
      </c>
      <c r="E10" s="15">
        <f t="shared" si="0"/>
        <v>336</v>
      </c>
      <c r="F10" s="16">
        <v>112</v>
      </c>
      <c r="G10" s="16">
        <v>17</v>
      </c>
      <c r="H10" s="16">
        <v>111</v>
      </c>
      <c r="I10" s="16">
        <v>1</v>
      </c>
      <c r="J10" s="16">
        <v>48</v>
      </c>
      <c r="K10" s="16">
        <v>9</v>
      </c>
      <c r="L10" s="16">
        <v>24</v>
      </c>
      <c r="M10" s="16">
        <v>14</v>
      </c>
      <c r="N10" s="17"/>
      <c r="O10" s="2">
        <v>11</v>
      </c>
      <c r="P10" s="1">
        <v>0</v>
      </c>
      <c r="Q10" s="2"/>
      <c r="R10" s="18">
        <f t="shared" si="2"/>
        <v>336</v>
      </c>
      <c r="S10" s="18">
        <f t="shared" si="3"/>
        <v>336</v>
      </c>
      <c r="T10" s="19" t="str">
        <f t="shared" si="1"/>
        <v>OK</v>
      </c>
    </row>
    <row r="11" spans="1:21" s="4" customFormat="1" ht="25.5" customHeight="1">
      <c r="A11" s="13" t="s">
        <v>12</v>
      </c>
      <c r="B11" s="14">
        <v>767</v>
      </c>
      <c r="C11" s="15">
        <v>412</v>
      </c>
      <c r="D11" s="15">
        <v>15</v>
      </c>
      <c r="E11" s="15">
        <f t="shared" si="0"/>
        <v>397</v>
      </c>
      <c r="F11" s="16">
        <v>158</v>
      </c>
      <c r="G11" s="16">
        <v>18</v>
      </c>
      <c r="H11" s="16">
        <v>103</v>
      </c>
      <c r="I11" s="16">
        <v>1</v>
      </c>
      <c r="J11" s="16">
        <v>63</v>
      </c>
      <c r="K11" s="16">
        <v>11</v>
      </c>
      <c r="L11" s="16">
        <v>28</v>
      </c>
      <c r="M11" s="16">
        <v>15</v>
      </c>
      <c r="N11" s="17"/>
      <c r="O11" s="2">
        <v>13</v>
      </c>
      <c r="P11" s="1">
        <v>0</v>
      </c>
      <c r="Q11" s="2"/>
      <c r="R11" s="18">
        <f t="shared" si="2"/>
        <v>397</v>
      </c>
      <c r="S11" s="18">
        <f t="shared" si="3"/>
        <v>397</v>
      </c>
      <c r="T11" s="19" t="str">
        <f t="shared" si="1"/>
        <v>OK</v>
      </c>
      <c r="U11" s="3"/>
    </row>
    <row r="12" spans="1:21" s="4" customFormat="1" ht="41.25" customHeight="1">
      <c r="A12" s="20" t="s">
        <v>13</v>
      </c>
      <c r="B12" s="21">
        <f>SUM(B4:B11)</f>
        <v>6269</v>
      </c>
      <c r="C12" s="21">
        <f>SUM(C4:C11)</f>
        <v>3255</v>
      </c>
      <c r="D12" s="21">
        <f>SUM(D4:D11)</f>
        <v>117</v>
      </c>
      <c r="E12" s="21">
        <f>SUM(E4:E11)</f>
        <v>3138</v>
      </c>
      <c r="F12" s="21">
        <f aca="true" t="shared" si="4" ref="F12:L12">SUM(F4:F11)</f>
        <v>1074</v>
      </c>
      <c r="G12" s="21">
        <f t="shared" si="4"/>
        <v>167</v>
      </c>
      <c r="H12" s="21">
        <f t="shared" si="4"/>
        <v>1097</v>
      </c>
      <c r="I12" s="21">
        <f t="shared" si="4"/>
        <v>14</v>
      </c>
      <c r="J12" s="21">
        <f t="shared" si="4"/>
        <v>396</v>
      </c>
      <c r="K12" s="21">
        <f t="shared" si="4"/>
        <v>51</v>
      </c>
      <c r="L12" s="21">
        <f t="shared" si="4"/>
        <v>190</v>
      </c>
      <c r="M12" s="21">
        <f>SUM(M4:M11)</f>
        <v>149</v>
      </c>
      <c r="N12" s="17"/>
      <c r="O12" s="22">
        <f>SUM(O4:O11)</f>
        <v>114</v>
      </c>
      <c r="P12" s="22">
        <f>SUM(P4:P11)</f>
        <v>8</v>
      </c>
      <c r="Q12" s="2"/>
      <c r="R12" s="23">
        <f>SUM(F12:M12)</f>
        <v>3138</v>
      </c>
      <c r="S12" s="23">
        <f>E12</f>
        <v>3138</v>
      </c>
      <c r="T12" s="23" t="str">
        <f t="shared" si="1"/>
        <v>OK</v>
      </c>
      <c r="U12" s="3"/>
    </row>
    <row r="13" spans="1:21" s="4" customFormat="1" ht="25.5" customHeight="1">
      <c r="A13" s="13" t="s">
        <v>14</v>
      </c>
      <c r="B13" s="14">
        <v>1108</v>
      </c>
      <c r="C13" s="15">
        <v>525</v>
      </c>
      <c r="D13" s="15">
        <v>24</v>
      </c>
      <c r="E13" s="15">
        <f aca="true" t="shared" si="5" ref="E13:E21">C13-D13</f>
        <v>501</v>
      </c>
      <c r="F13" s="16">
        <v>194</v>
      </c>
      <c r="G13" s="16">
        <v>44</v>
      </c>
      <c r="H13" s="16">
        <v>131</v>
      </c>
      <c r="I13" s="16">
        <v>2</v>
      </c>
      <c r="J13" s="16">
        <v>66</v>
      </c>
      <c r="K13" s="16">
        <v>4</v>
      </c>
      <c r="L13" s="16">
        <v>38</v>
      </c>
      <c r="M13" s="16">
        <v>22</v>
      </c>
      <c r="N13" s="17"/>
      <c r="O13" s="24">
        <v>8</v>
      </c>
      <c r="P13" s="1">
        <v>1</v>
      </c>
      <c r="Q13" s="2"/>
      <c r="R13" s="18">
        <f t="shared" si="2"/>
        <v>501</v>
      </c>
      <c r="S13" s="18">
        <f aca="true" t="shared" si="6" ref="S13:S19">E13</f>
        <v>501</v>
      </c>
      <c r="T13" s="25" t="str">
        <f t="shared" si="1"/>
        <v>OK</v>
      </c>
      <c r="U13" s="3"/>
    </row>
    <row r="14" spans="1:21" s="4" customFormat="1" ht="25.5" customHeight="1">
      <c r="A14" s="13" t="s">
        <v>15</v>
      </c>
      <c r="B14" s="14">
        <v>957</v>
      </c>
      <c r="C14" s="15">
        <v>462</v>
      </c>
      <c r="D14" s="15">
        <v>21</v>
      </c>
      <c r="E14" s="15">
        <f t="shared" si="5"/>
        <v>441</v>
      </c>
      <c r="F14" s="16">
        <v>187</v>
      </c>
      <c r="G14" s="16">
        <v>26</v>
      </c>
      <c r="H14" s="16">
        <v>95</v>
      </c>
      <c r="I14" s="16">
        <v>4</v>
      </c>
      <c r="J14" s="16">
        <v>64</v>
      </c>
      <c r="K14" s="16">
        <v>11</v>
      </c>
      <c r="L14" s="16">
        <v>33</v>
      </c>
      <c r="M14" s="16">
        <v>21</v>
      </c>
      <c r="N14" s="17"/>
      <c r="O14" s="24">
        <v>17</v>
      </c>
      <c r="P14" s="1">
        <v>0</v>
      </c>
      <c r="Q14" s="2"/>
      <c r="R14" s="18">
        <f t="shared" si="2"/>
        <v>441</v>
      </c>
      <c r="S14" s="18">
        <f t="shared" si="6"/>
        <v>441</v>
      </c>
      <c r="T14" s="25" t="str">
        <f t="shared" si="1"/>
        <v>OK</v>
      </c>
      <c r="U14" s="3"/>
    </row>
    <row r="15" spans="1:21" s="4" customFormat="1" ht="25.5" customHeight="1">
      <c r="A15" s="13" t="s">
        <v>16</v>
      </c>
      <c r="B15" s="14">
        <v>946</v>
      </c>
      <c r="C15" s="15">
        <v>403</v>
      </c>
      <c r="D15" s="15">
        <v>23</v>
      </c>
      <c r="E15" s="15">
        <f t="shared" si="5"/>
        <v>380</v>
      </c>
      <c r="F15" s="16">
        <v>159</v>
      </c>
      <c r="G15" s="16">
        <v>35</v>
      </c>
      <c r="H15" s="16">
        <v>73</v>
      </c>
      <c r="I15" s="16">
        <v>1</v>
      </c>
      <c r="J15" s="16">
        <v>54</v>
      </c>
      <c r="K15" s="16">
        <v>10</v>
      </c>
      <c r="L15" s="16">
        <v>22</v>
      </c>
      <c r="M15" s="16">
        <v>26</v>
      </c>
      <c r="N15" s="17"/>
      <c r="O15" s="24">
        <v>7</v>
      </c>
      <c r="P15" s="1">
        <v>1</v>
      </c>
      <c r="Q15" s="2"/>
      <c r="R15" s="18">
        <f t="shared" si="2"/>
        <v>380</v>
      </c>
      <c r="S15" s="18">
        <f t="shared" si="6"/>
        <v>380</v>
      </c>
      <c r="T15" s="25" t="str">
        <f t="shared" si="1"/>
        <v>OK</v>
      </c>
      <c r="U15" s="3"/>
    </row>
    <row r="16" spans="1:21" s="4" customFormat="1" ht="25.5" customHeight="1">
      <c r="A16" s="13" t="s">
        <v>17</v>
      </c>
      <c r="B16" s="14">
        <v>961</v>
      </c>
      <c r="C16" s="15">
        <v>482</v>
      </c>
      <c r="D16" s="15">
        <v>26</v>
      </c>
      <c r="E16" s="15">
        <f t="shared" si="5"/>
        <v>456</v>
      </c>
      <c r="F16" s="16">
        <v>172</v>
      </c>
      <c r="G16" s="16">
        <v>45</v>
      </c>
      <c r="H16" s="16">
        <v>105</v>
      </c>
      <c r="I16" s="16">
        <v>1</v>
      </c>
      <c r="J16" s="16">
        <v>74</v>
      </c>
      <c r="K16" s="16">
        <v>6</v>
      </c>
      <c r="L16" s="16">
        <v>23</v>
      </c>
      <c r="M16" s="16">
        <v>30</v>
      </c>
      <c r="N16" s="17"/>
      <c r="O16" s="24">
        <v>14</v>
      </c>
      <c r="P16" s="1">
        <v>0</v>
      </c>
      <c r="Q16" s="2"/>
      <c r="R16" s="18">
        <f t="shared" si="2"/>
        <v>456</v>
      </c>
      <c r="S16" s="18">
        <f t="shared" si="6"/>
        <v>456</v>
      </c>
      <c r="T16" s="25" t="str">
        <f t="shared" si="1"/>
        <v>OK</v>
      </c>
      <c r="U16" s="3"/>
    </row>
    <row r="17" spans="1:20" ht="25.5" customHeight="1">
      <c r="A17" s="13" t="s">
        <v>18</v>
      </c>
      <c r="B17" s="14">
        <v>864</v>
      </c>
      <c r="C17" s="15">
        <v>476</v>
      </c>
      <c r="D17" s="15">
        <v>17</v>
      </c>
      <c r="E17" s="15">
        <f t="shared" si="5"/>
        <v>459</v>
      </c>
      <c r="F17" s="16">
        <v>163</v>
      </c>
      <c r="G17" s="16">
        <v>21</v>
      </c>
      <c r="H17" s="16">
        <v>148</v>
      </c>
      <c r="I17" s="16">
        <v>3</v>
      </c>
      <c r="J17" s="16">
        <v>53</v>
      </c>
      <c r="K17" s="16">
        <v>11</v>
      </c>
      <c r="L17" s="16">
        <v>26</v>
      </c>
      <c r="M17" s="16">
        <v>34</v>
      </c>
      <c r="N17" s="17"/>
      <c r="O17" s="24">
        <v>24</v>
      </c>
      <c r="P17" s="1">
        <v>2</v>
      </c>
      <c r="Q17" s="2"/>
      <c r="R17" s="18">
        <f t="shared" si="2"/>
        <v>459</v>
      </c>
      <c r="S17" s="18">
        <f t="shared" si="6"/>
        <v>459</v>
      </c>
      <c r="T17" s="25" t="str">
        <f t="shared" si="1"/>
        <v>OK</v>
      </c>
    </row>
    <row r="18" spans="1:21" s="4" customFormat="1" ht="25.5" customHeight="1">
      <c r="A18" s="13" t="s">
        <v>19</v>
      </c>
      <c r="B18" s="14">
        <v>1029</v>
      </c>
      <c r="C18" s="15">
        <v>554</v>
      </c>
      <c r="D18" s="15">
        <v>24</v>
      </c>
      <c r="E18" s="15">
        <f t="shared" si="5"/>
        <v>530</v>
      </c>
      <c r="F18" s="16">
        <v>192</v>
      </c>
      <c r="G18" s="16">
        <v>48</v>
      </c>
      <c r="H18" s="16">
        <v>127</v>
      </c>
      <c r="I18" s="16">
        <v>3</v>
      </c>
      <c r="J18" s="16">
        <v>96</v>
      </c>
      <c r="K18" s="16">
        <v>12</v>
      </c>
      <c r="L18" s="16">
        <v>30</v>
      </c>
      <c r="M18" s="16">
        <v>22</v>
      </c>
      <c r="N18" s="17"/>
      <c r="O18" s="24">
        <v>17</v>
      </c>
      <c r="P18" s="1">
        <v>3</v>
      </c>
      <c r="Q18" s="2"/>
      <c r="R18" s="18">
        <f t="shared" si="2"/>
        <v>530</v>
      </c>
      <c r="S18" s="18">
        <f t="shared" si="6"/>
        <v>530</v>
      </c>
      <c r="T18" s="25" t="str">
        <f t="shared" si="1"/>
        <v>OK</v>
      </c>
      <c r="U18" s="3"/>
    </row>
    <row r="19" spans="1:21" s="4" customFormat="1" ht="25.5" customHeight="1">
      <c r="A19" s="13" t="s">
        <v>20</v>
      </c>
      <c r="B19" s="81">
        <v>690</v>
      </c>
      <c r="C19" s="15">
        <v>310</v>
      </c>
      <c r="D19" s="15">
        <v>17</v>
      </c>
      <c r="E19" s="15">
        <f t="shared" si="5"/>
        <v>293</v>
      </c>
      <c r="F19" s="16">
        <v>154</v>
      </c>
      <c r="G19" s="16">
        <v>25</v>
      </c>
      <c r="H19" s="16">
        <v>53</v>
      </c>
      <c r="I19" s="16">
        <v>2</v>
      </c>
      <c r="J19" s="16">
        <v>34</v>
      </c>
      <c r="K19" s="16">
        <v>4</v>
      </c>
      <c r="L19" s="16">
        <v>14</v>
      </c>
      <c r="M19" s="16">
        <v>7</v>
      </c>
      <c r="N19" s="17"/>
      <c r="O19" s="24">
        <v>4</v>
      </c>
      <c r="P19" s="1">
        <v>0</v>
      </c>
      <c r="Q19" s="2"/>
      <c r="R19" s="18">
        <f t="shared" si="2"/>
        <v>293</v>
      </c>
      <c r="S19" s="18">
        <f t="shared" si="6"/>
        <v>293</v>
      </c>
      <c r="T19" s="25" t="str">
        <f t="shared" si="1"/>
        <v>OK</v>
      </c>
      <c r="U19" s="3"/>
    </row>
    <row r="20" spans="1:21" s="2" customFormat="1" ht="40.5" customHeight="1">
      <c r="A20" s="20" t="s">
        <v>21</v>
      </c>
      <c r="B20" s="21">
        <f>SUM(B13:B19)</f>
        <v>6555</v>
      </c>
      <c r="C20" s="21">
        <f>SUM(C13:C19)</f>
        <v>3212</v>
      </c>
      <c r="D20" s="21">
        <f>SUM(D13:D19)</f>
        <v>152</v>
      </c>
      <c r="E20" s="26">
        <f>SUM(E13:E19)</f>
        <v>3060</v>
      </c>
      <c r="F20" s="26">
        <f aca="true" t="shared" si="7" ref="F20:K20">SUM(F13:F19)</f>
        <v>1221</v>
      </c>
      <c r="G20" s="26">
        <f t="shared" si="7"/>
        <v>244</v>
      </c>
      <c r="H20" s="26">
        <f t="shared" si="7"/>
        <v>732</v>
      </c>
      <c r="I20" s="26">
        <f t="shared" si="7"/>
        <v>16</v>
      </c>
      <c r="J20" s="26">
        <f t="shared" si="7"/>
        <v>441</v>
      </c>
      <c r="K20" s="26">
        <f t="shared" si="7"/>
        <v>58</v>
      </c>
      <c r="L20" s="26">
        <f>SUM(L13:L19)</f>
        <v>186</v>
      </c>
      <c r="M20" s="26">
        <f>SUM(M13:M19)</f>
        <v>162</v>
      </c>
      <c r="N20" s="17"/>
      <c r="O20" s="22">
        <f>SUM(O13:O19)</f>
        <v>91</v>
      </c>
      <c r="P20" s="22">
        <f>SUM(P13:P19)</f>
        <v>7</v>
      </c>
      <c r="R20" s="23">
        <f>SUM(F20:M20)</f>
        <v>3060</v>
      </c>
      <c r="S20" s="23">
        <f>E20</f>
        <v>3060</v>
      </c>
      <c r="T20" s="23" t="str">
        <f t="shared" si="1"/>
        <v>OK</v>
      </c>
      <c r="U20" s="3"/>
    </row>
    <row r="21" spans="1:21" s="2" customFormat="1" ht="24.75" customHeight="1">
      <c r="A21" s="27" t="s">
        <v>24</v>
      </c>
      <c r="B21" s="28">
        <v>594</v>
      </c>
      <c r="C21" s="29">
        <v>303</v>
      </c>
      <c r="D21" s="29">
        <v>13</v>
      </c>
      <c r="E21" s="15">
        <f t="shared" si="5"/>
        <v>290</v>
      </c>
      <c r="F21" s="30">
        <v>115</v>
      </c>
      <c r="G21" s="30">
        <v>20</v>
      </c>
      <c r="H21" s="30">
        <v>62</v>
      </c>
      <c r="I21" s="30">
        <v>0</v>
      </c>
      <c r="J21" s="30">
        <v>55</v>
      </c>
      <c r="K21" s="30">
        <v>8</v>
      </c>
      <c r="L21" s="30">
        <v>20</v>
      </c>
      <c r="M21" s="30">
        <v>10</v>
      </c>
      <c r="N21" s="17"/>
      <c r="O21" s="31">
        <v>6</v>
      </c>
      <c r="P21" s="1">
        <v>0</v>
      </c>
      <c r="R21" s="18">
        <f t="shared" si="2"/>
        <v>290</v>
      </c>
      <c r="S21" s="18">
        <f>E21</f>
        <v>290</v>
      </c>
      <c r="T21" s="19" t="str">
        <f t="shared" si="1"/>
        <v>OK</v>
      </c>
      <c r="U21" s="3"/>
    </row>
    <row r="22" spans="1:20" ht="24.75" customHeight="1">
      <c r="A22" s="27" t="s">
        <v>25</v>
      </c>
      <c r="B22" s="28">
        <v>1049</v>
      </c>
      <c r="C22" s="15">
        <v>563</v>
      </c>
      <c r="D22" s="15">
        <v>22</v>
      </c>
      <c r="E22" s="15">
        <v>533</v>
      </c>
      <c r="F22" s="16">
        <v>238</v>
      </c>
      <c r="G22" s="16">
        <v>53</v>
      </c>
      <c r="H22" s="16">
        <v>112</v>
      </c>
      <c r="I22" s="16">
        <v>3</v>
      </c>
      <c r="J22" s="16">
        <v>73</v>
      </c>
      <c r="K22" s="16">
        <v>10</v>
      </c>
      <c r="L22" s="16">
        <v>24</v>
      </c>
      <c r="M22" s="16">
        <v>20</v>
      </c>
      <c r="N22" s="17"/>
      <c r="O22" s="31">
        <v>19</v>
      </c>
      <c r="P22" s="1">
        <v>1</v>
      </c>
      <c r="Q22" s="2"/>
      <c r="R22" s="18">
        <f t="shared" si="2"/>
        <v>533</v>
      </c>
      <c r="S22" s="18">
        <f>E22</f>
        <v>533</v>
      </c>
      <c r="T22" s="19" t="str">
        <f t="shared" si="1"/>
        <v>OK</v>
      </c>
    </row>
    <row r="23" spans="1:21" s="2" customFormat="1" ht="63">
      <c r="A23" s="20" t="s">
        <v>23</v>
      </c>
      <c r="B23" s="21">
        <f>SUM(B21:B22)</f>
        <v>1643</v>
      </c>
      <c r="C23" s="21">
        <f aca="true" t="shared" si="8" ref="C23:L23">SUM(C21:C22)</f>
        <v>866</v>
      </c>
      <c r="D23" s="21">
        <f t="shared" si="8"/>
        <v>35</v>
      </c>
      <c r="E23" s="21">
        <f t="shared" si="8"/>
        <v>823</v>
      </c>
      <c r="F23" s="21">
        <f t="shared" si="8"/>
        <v>353</v>
      </c>
      <c r="G23" s="21">
        <f t="shared" si="8"/>
        <v>73</v>
      </c>
      <c r="H23" s="21">
        <f t="shared" si="8"/>
        <v>174</v>
      </c>
      <c r="I23" s="21">
        <f t="shared" si="8"/>
        <v>3</v>
      </c>
      <c r="J23" s="21">
        <f t="shared" si="8"/>
        <v>128</v>
      </c>
      <c r="K23" s="21">
        <f t="shared" si="8"/>
        <v>18</v>
      </c>
      <c r="L23" s="21">
        <f t="shared" si="8"/>
        <v>44</v>
      </c>
      <c r="M23" s="21">
        <f>SUM(M21:M22)</f>
        <v>30</v>
      </c>
      <c r="N23" s="17"/>
      <c r="O23" s="22">
        <f>SUM(O21:O22)</f>
        <v>25</v>
      </c>
      <c r="P23" s="22">
        <f>SUM(P21:P22)</f>
        <v>1</v>
      </c>
      <c r="R23" s="23">
        <f>SUM(F23:M23)</f>
        <v>823</v>
      </c>
      <c r="S23" s="23">
        <f>E23</f>
        <v>823</v>
      </c>
      <c r="T23" s="23" t="str">
        <f t="shared" si="1"/>
        <v>OK</v>
      </c>
      <c r="U23" s="3"/>
    </row>
    <row r="24" spans="1:21" s="2" customFormat="1" ht="42.75" thickBot="1">
      <c r="A24" s="32" t="s">
        <v>22</v>
      </c>
      <c r="B24" s="33">
        <f>B12+B20+B23</f>
        <v>14467</v>
      </c>
      <c r="C24" s="33">
        <f aca="true" t="shared" si="9" ref="C24:K24">C12+C20+C23</f>
        <v>7333</v>
      </c>
      <c r="D24" s="33">
        <f t="shared" si="9"/>
        <v>304</v>
      </c>
      <c r="E24" s="33">
        <f t="shared" si="9"/>
        <v>7021</v>
      </c>
      <c r="F24" s="33">
        <f t="shared" si="9"/>
        <v>2648</v>
      </c>
      <c r="G24" s="33">
        <f t="shared" si="9"/>
        <v>484</v>
      </c>
      <c r="H24" s="33">
        <f t="shared" si="9"/>
        <v>2003</v>
      </c>
      <c r="I24" s="33">
        <f t="shared" si="9"/>
        <v>33</v>
      </c>
      <c r="J24" s="33">
        <f t="shared" si="9"/>
        <v>965</v>
      </c>
      <c r="K24" s="33">
        <f t="shared" si="9"/>
        <v>127</v>
      </c>
      <c r="L24" s="33">
        <f>L12+L20+L23</f>
        <v>420</v>
      </c>
      <c r="M24" s="33">
        <f>M12+M20+M23</f>
        <v>341</v>
      </c>
      <c r="N24" s="17"/>
      <c r="O24" s="34">
        <f>SUM(O12+O20+O23)</f>
        <v>230</v>
      </c>
      <c r="P24" s="34">
        <f>SUM(P12+P20+P23)</f>
        <v>16</v>
      </c>
      <c r="R24" s="35">
        <f>SUM(F24:M24)</f>
        <v>7021</v>
      </c>
      <c r="S24" s="35">
        <f>E24</f>
        <v>7021</v>
      </c>
      <c r="T24" s="36" t="str">
        <f t="shared" si="1"/>
        <v>OK</v>
      </c>
      <c r="U24" s="3"/>
    </row>
    <row r="25" spans="3:20" ht="27" customHeight="1" thickBot="1">
      <c r="C25" s="37"/>
      <c r="D25" s="37"/>
      <c r="E25" s="38" t="s">
        <v>32</v>
      </c>
      <c r="F25" s="39">
        <f aca="true" t="shared" si="10" ref="F25:M25">F24/$E$24</f>
        <v>0.3771542515311209</v>
      </c>
      <c r="G25" s="39">
        <f t="shared" si="10"/>
        <v>0.06893604899586954</v>
      </c>
      <c r="H25" s="39">
        <f t="shared" si="10"/>
        <v>0.28528699615439396</v>
      </c>
      <c r="I25" s="39">
        <f t="shared" si="10"/>
        <v>0.004700185158809287</v>
      </c>
      <c r="J25" s="39">
        <f t="shared" si="10"/>
        <v>0.1374448084318473</v>
      </c>
      <c r="K25" s="39">
        <f t="shared" si="10"/>
        <v>0.01808859136875089</v>
      </c>
      <c r="L25" s="39">
        <f t="shared" si="10"/>
        <v>0.05982053838484546</v>
      </c>
      <c r="M25" s="39">
        <f t="shared" si="10"/>
        <v>0.048568579974362626</v>
      </c>
      <c r="N25" s="17"/>
      <c r="O25" s="40">
        <f>SUM(F25:N25)</f>
        <v>0.9999999999999999</v>
      </c>
      <c r="P25" s="41"/>
      <c r="Q25" s="2"/>
      <c r="R25" s="40"/>
      <c r="S25" s="41"/>
      <c r="T25" s="40"/>
    </row>
    <row r="26" spans="1:18" ht="21.75" thickBot="1">
      <c r="A26" s="42"/>
      <c r="B26" s="43" t="s">
        <v>26</v>
      </c>
      <c r="C26" s="44">
        <f>C24/B24</f>
        <v>0.5068777217114813</v>
      </c>
      <c r="E26" s="38" t="s">
        <v>58</v>
      </c>
      <c r="F26" s="39">
        <f>F24/$B24</f>
        <v>0.18303725720605515</v>
      </c>
      <c r="G26" s="39">
        <f aca="true" t="shared" si="11" ref="G26:M26">G24/$B24</f>
        <v>0.03345545033524573</v>
      </c>
      <c r="H26" s="39">
        <f t="shared" si="11"/>
        <v>0.13845303103615125</v>
      </c>
      <c r="I26" s="39">
        <f t="shared" si="11"/>
        <v>0.0022810534319485727</v>
      </c>
      <c r="J26" s="39">
        <f t="shared" si="11"/>
        <v>0.06670353217667796</v>
      </c>
      <c r="K26" s="39">
        <f t="shared" si="11"/>
        <v>0.008778599571438447</v>
      </c>
      <c r="L26" s="39">
        <f t="shared" si="11"/>
        <v>0.029031589133890923</v>
      </c>
      <c r="M26" s="39">
        <f t="shared" si="11"/>
        <v>0.023570885463468583</v>
      </c>
      <c r="N26" s="17"/>
      <c r="Q26" s="2"/>
      <c r="R26" s="45"/>
    </row>
    <row r="27" spans="14:17" ht="18.75">
      <c r="N27" s="17"/>
      <c r="Q27" s="2"/>
    </row>
    <row r="28" spans="14:17" ht="18.75">
      <c r="N28" s="17"/>
      <c r="Q28" s="2"/>
    </row>
    <row r="29" spans="14:17" ht="18.75">
      <c r="N29" s="17"/>
      <c r="Q29" s="2"/>
    </row>
    <row r="30" spans="14:17" ht="18.75">
      <c r="N30" s="17"/>
      <c r="Q30" s="2"/>
    </row>
    <row r="31" ht="15">
      <c r="Q31" s="2"/>
    </row>
  </sheetData>
  <mergeCells count="3">
    <mergeCell ref="R2:T2"/>
    <mergeCell ref="O2:O3"/>
    <mergeCell ref="P2:P3"/>
  </mergeCells>
  <printOptions horizontalCentered="1"/>
  <pageMargins left="0.1968503937007874" right="0.15748031496062992" top="0.38" bottom="0.18" header="0.15748031496062992" footer="0.15748031496062992"/>
  <pageSetup fitToHeight="0" horizontalDpi="1200" verticalDpi="1200" orientation="landscape" pageOrder="overThenDown" paperSize="9" scale="65" r:id="rId1"/>
  <headerFooter alignWithMargins="0">
    <oddHeader xml:space="preserve">&amp;L&amp;"Arial Narrow,Gras"MAIRIE de RODEZ
&amp;"Arial Narrow,Normal"Service Population&amp;C&amp;"Trebuchet MS,Gras"&amp;12&amp;EELECTIONS des CONSEILLERS RÉGIONAUX :&amp;"Arial Narrow,Gras" &amp;"Trebuchet MS,Gras"&amp;14&amp;Uscrutin du 14 mars 2010&amp;R&amp;"Arial Narrow,Normal"&amp;D
Page 1 de 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0" sqref="L20"/>
    </sheetView>
  </sheetViews>
  <sheetFormatPr defaultColWidth="12" defaultRowHeight="12.75"/>
  <cols>
    <col min="1" max="1" width="13.5" style="53" customWidth="1"/>
    <col min="2" max="2" width="15.83203125" style="53" customWidth="1"/>
    <col min="3" max="11" width="10.66015625" style="53" customWidth="1"/>
    <col min="12" max="12" width="14.83203125" style="53" customWidth="1"/>
    <col min="13" max="13" width="12.83203125" style="53" bestFit="1" customWidth="1"/>
    <col min="14" max="14" width="11.33203125" style="53" customWidth="1"/>
    <col min="15" max="15" width="10.5" style="53" bestFit="1" customWidth="1"/>
    <col min="16" max="16" width="11.5" style="53" bestFit="1" customWidth="1"/>
    <col min="17" max="16384" width="13.33203125" style="53" customWidth="1"/>
  </cols>
  <sheetData>
    <row r="2" spans="1:13" ht="35.25" customHeight="1">
      <c r="A2" s="50" t="s">
        <v>33</v>
      </c>
      <c r="B2" s="51" t="s">
        <v>34</v>
      </c>
      <c r="C2" s="50" t="s">
        <v>35</v>
      </c>
      <c r="D2" s="50" t="s">
        <v>36</v>
      </c>
      <c r="E2" s="50" t="s">
        <v>37</v>
      </c>
      <c r="F2" s="50" t="s">
        <v>38</v>
      </c>
      <c r="G2" s="50" t="s">
        <v>39</v>
      </c>
      <c r="H2" s="50" t="s">
        <v>40</v>
      </c>
      <c r="I2" s="50" t="s">
        <v>41</v>
      </c>
      <c r="J2" s="50" t="s">
        <v>42</v>
      </c>
      <c r="K2" s="50" t="s">
        <v>43</v>
      </c>
      <c r="L2" s="52" t="s">
        <v>84</v>
      </c>
      <c r="M2" s="53" t="s">
        <v>91</v>
      </c>
    </row>
    <row r="3" spans="1:13" ht="18.75">
      <c r="A3" s="54">
        <v>1</v>
      </c>
      <c r="B3" s="14">
        <v>926</v>
      </c>
      <c r="C3" s="55">
        <v>20</v>
      </c>
      <c r="D3" s="56">
        <v>83</v>
      </c>
      <c r="E3" s="56">
        <v>155</v>
      </c>
      <c r="F3" s="56">
        <v>220</v>
      </c>
      <c r="G3" s="57">
        <v>283</v>
      </c>
      <c r="H3" s="56">
        <v>310</v>
      </c>
      <c r="I3" s="56">
        <v>371</v>
      </c>
      <c r="J3" s="56">
        <v>414</v>
      </c>
      <c r="K3" s="103">
        <v>447</v>
      </c>
      <c r="L3" s="15">
        <v>489</v>
      </c>
      <c r="M3" s="102"/>
    </row>
    <row r="4" spans="1:12" ht="18.75">
      <c r="A4" s="54">
        <v>2</v>
      </c>
      <c r="B4" s="14">
        <v>1010</v>
      </c>
      <c r="C4" s="55">
        <v>23</v>
      </c>
      <c r="D4" s="56">
        <v>34</v>
      </c>
      <c r="E4" s="56">
        <v>61</v>
      </c>
      <c r="F4" s="56">
        <v>114</v>
      </c>
      <c r="G4" s="56">
        <v>154</v>
      </c>
      <c r="H4" s="56">
        <v>179</v>
      </c>
      <c r="I4" s="56">
        <v>222</v>
      </c>
      <c r="J4" s="56">
        <v>253</v>
      </c>
      <c r="K4" s="103">
        <v>455</v>
      </c>
      <c r="L4" s="15">
        <v>502</v>
      </c>
    </row>
    <row r="5" spans="1:12" ht="18.75">
      <c r="A5" s="54">
        <v>3</v>
      </c>
      <c r="B5" s="14">
        <v>738</v>
      </c>
      <c r="C5" s="55">
        <v>22</v>
      </c>
      <c r="D5" s="56">
        <v>63</v>
      </c>
      <c r="E5" s="56">
        <v>110</v>
      </c>
      <c r="F5" s="56">
        <v>171</v>
      </c>
      <c r="G5" s="56">
        <v>213</v>
      </c>
      <c r="H5" s="56">
        <v>246</v>
      </c>
      <c r="I5" s="56">
        <v>292</v>
      </c>
      <c r="J5" s="56">
        <v>333</v>
      </c>
      <c r="K5" s="103">
        <v>367</v>
      </c>
      <c r="L5" s="15">
        <v>393</v>
      </c>
    </row>
    <row r="6" spans="1:12" ht="18.75">
      <c r="A6" s="54">
        <v>4</v>
      </c>
      <c r="B6" s="14">
        <v>712</v>
      </c>
      <c r="C6" s="55">
        <v>21</v>
      </c>
      <c r="D6" s="56">
        <v>54</v>
      </c>
      <c r="E6" s="56">
        <v>93</v>
      </c>
      <c r="F6" s="56">
        <v>148</v>
      </c>
      <c r="G6" s="56">
        <v>186</v>
      </c>
      <c r="H6" s="56">
        <v>206</v>
      </c>
      <c r="I6" s="56">
        <v>247</v>
      </c>
      <c r="J6" s="56">
        <v>298</v>
      </c>
      <c r="K6" s="103">
        <v>337</v>
      </c>
      <c r="L6" s="15">
        <v>357</v>
      </c>
    </row>
    <row r="7" spans="1:12" ht="18.75">
      <c r="A7" s="54">
        <v>5</v>
      </c>
      <c r="B7" s="14">
        <v>717</v>
      </c>
      <c r="C7" s="55">
        <v>29</v>
      </c>
      <c r="D7" s="56">
        <v>51</v>
      </c>
      <c r="E7" s="56">
        <v>111</v>
      </c>
      <c r="F7" s="56">
        <v>182</v>
      </c>
      <c r="G7" s="56">
        <v>222</v>
      </c>
      <c r="H7" s="56">
        <v>240</v>
      </c>
      <c r="I7" s="56">
        <v>287</v>
      </c>
      <c r="J7" s="56">
        <v>331</v>
      </c>
      <c r="K7" s="103">
        <v>362</v>
      </c>
      <c r="L7" s="15">
        <v>386</v>
      </c>
    </row>
    <row r="8" spans="1:13" ht="18.75">
      <c r="A8" s="54">
        <v>6</v>
      </c>
      <c r="B8" s="14">
        <v>716</v>
      </c>
      <c r="C8" s="55">
        <v>23</v>
      </c>
      <c r="D8" s="56">
        <v>50</v>
      </c>
      <c r="E8" s="56">
        <v>103</v>
      </c>
      <c r="F8" s="56">
        <v>167</v>
      </c>
      <c r="G8" s="56">
        <v>204</v>
      </c>
      <c r="H8" s="56">
        <v>215</v>
      </c>
      <c r="I8" s="56">
        <v>241</v>
      </c>
      <c r="J8" s="56">
        <v>258</v>
      </c>
      <c r="K8" s="103">
        <v>265</v>
      </c>
      <c r="L8" s="15">
        <v>271</v>
      </c>
      <c r="M8" s="102"/>
    </row>
    <row r="9" spans="1:12" ht="18.75">
      <c r="A9" s="54">
        <v>7</v>
      </c>
      <c r="B9" s="14">
        <v>683</v>
      </c>
      <c r="C9" s="55">
        <v>26</v>
      </c>
      <c r="D9" s="56">
        <v>66</v>
      </c>
      <c r="E9" s="56">
        <v>118</v>
      </c>
      <c r="F9" s="56">
        <v>163</v>
      </c>
      <c r="G9" s="56">
        <v>193</v>
      </c>
      <c r="H9" s="56">
        <v>225</v>
      </c>
      <c r="I9" s="56">
        <v>263</v>
      </c>
      <c r="J9" s="56">
        <v>307</v>
      </c>
      <c r="K9" s="103">
        <v>350</v>
      </c>
      <c r="L9" s="15">
        <v>381</v>
      </c>
    </row>
    <row r="10" spans="1:13" ht="18.75">
      <c r="A10" s="54">
        <v>8</v>
      </c>
      <c r="B10" s="14">
        <v>767</v>
      </c>
      <c r="C10" s="55">
        <v>25</v>
      </c>
      <c r="D10" s="56">
        <v>59</v>
      </c>
      <c r="E10" s="56">
        <v>126</v>
      </c>
      <c r="F10" s="56">
        <v>172</v>
      </c>
      <c r="G10" s="56">
        <v>209</v>
      </c>
      <c r="H10" s="56">
        <v>230</v>
      </c>
      <c r="I10" s="56">
        <v>268</v>
      </c>
      <c r="J10" s="56">
        <v>310</v>
      </c>
      <c r="K10" s="103">
        <v>354</v>
      </c>
      <c r="L10" s="15">
        <v>392</v>
      </c>
      <c r="M10" s="102"/>
    </row>
    <row r="11" spans="1:13" ht="18.75">
      <c r="A11" s="54">
        <v>9</v>
      </c>
      <c r="B11" s="14">
        <v>1108</v>
      </c>
      <c r="C11" s="55">
        <v>26</v>
      </c>
      <c r="D11" s="56">
        <v>89</v>
      </c>
      <c r="E11" s="56">
        <v>187</v>
      </c>
      <c r="F11" s="56">
        <v>290</v>
      </c>
      <c r="G11" s="56">
        <v>324</v>
      </c>
      <c r="H11" s="127">
        <v>368</v>
      </c>
      <c r="I11" s="127">
        <v>424</v>
      </c>
      <c r="J11" s="127">
        <v>478</v>
      </c>
      <c r="K11" s="128">
        <v>526</v>
      </c>
      <c r="L11" s="129">
        <v>562</v>
      </c>
      <c r="M11" s="102"/>
    </row>
    <row r="12" spans="1:12" ht="18.75">
      <c r="A12" s="54">
        <v>10</v>
      </c>
      <c r="B12" s="14">
        <v>957</v>
      </c>
      <c r="C12" s="55">
        <v>35</v>
      </c>
      <c r="D12" s="56">
        <v>84</v>
      </c>
      <c r="E12" s="56">
        <v>101</v>
      </c>
      <c r="F12" s="56">
        <v>157</v>
      </c>
      <c r="G12" s="56">
        <v>287</v>
      </c>
      <c r="H12" s="56">
        <v>320</v>
      </c>
      <c r="I12" s="56">
        <v>363</v>
      </c>
      <c r="J12" s="56">
        <v>400</v>
      </c>
      <c r="K12" s="103">
        <v>436</v>
      </c>
      <c r="L12" s="15">
        <v>566</v>
      </c>
    </row>
    <row r="13" spans="1:12" ht="18.75">
      <c r="A13" s="54">
        <v>11</v>
      </c>
      <c r="B13" s="14">
        <v>946</v>
      </c>
      <c r="C13" s="55">
        <v>12</v>
      </c>
      <c r="D13" s="56">
        <v>58</v>
      </c>
      <c r="E13" s="56">
        <v>127</v>
      </c>
      <c r="F13" s="56">
        <v>172</v>
      </c>
      <c r="G13" s="56">
        <v>216</v>
      </c>
      <c r="H13" s="56">
        <v>251</v>
      </c>
      <c r="I13" s="56">
        <v>314</v>
      </c>
      <c r="J13" s="56">
        <v>360</v>
      </c>
      <c r="K13" s="103">
        <v>388</v>
      </c>
      <c r="L13" s="15">
        <v>413</v>
      </c>
    </row>
    <row r="14" spans="1:12" ht="18.75">
      <c r="A14" s="54">
        <v>12</v>
      </c>
      <c r="B14" s="14">
        <v>961</v>
      </c>
      <c r="C14" s="55">
        <v>41</v>
      </c>
      <c r="D14" s="56">
        <v>96</v>
      </c>
      <c r="E14" s="56">
        <v>160</v>
      </c>
      <c r="F14" s="56">
        <v>190</v>
      </c>
      <c r="G14" s="127">
        <v>220</v>
      </c>
      <c r="H14" s="127">
        <v>255</v>
      </c>
      <c r="I14" s="127">
        <v>307</v>
      </c>
      <c r="J14" s="127">
        <v>400</v>
      </c>
      <c r="K14" s="128">
        <v>439</v>
      </c>
      <c r="L14" s="129">
        <v>475</v>
      </c>
    </row>
    <row r="15" spans="1:12" ht="18.75">
      <c r="A15" s="54">
        <v>13</v>
      </c>
      <c r="B15" s="14">
        <v>864</v>
      </c>
      <c r="C15" s="55">
        <v>35</v>
      </c>
      <c r="D15" s="56">
        <v>90</v>
      </c>
      <c r="E15" s="56">
        <v>157</v>
      </c>
      <c r="F15" s="56">
        <v>221</v>
      </c>
      <c r="G15" s="56">
        <v>254</v>
      </c>
      <c r="H15" s="56">
        <v>307</v>
      </c>
      <c r="I15" s="56">
        <v>345</v>
      </c>
      <c r="J15" s="56">
        <v>393</v>
      </c>
      <c r="K15" s="103">
        <v>419</v>
      </c>
      <c r="L15" s="15">
        <v>450</v>
      </c>
    </row>
    <row r="16" spans="1:12" ht="18.75">
      <c r="A16" s="54">
        <v>14</v>
      </c>
      <c r="B16" s="14">
        <v>1029</v>
      </c>
      <c r="C16" s="55">
        <v>54</v>
      </c>
      <c r="D16" s="56">
        <v>117</v>
      </c>
      <c r="E16" s="56">
        <v>207</v>
      </c>
      <c r="F16" s="56">
        <v>274</v>
      </c>
      <c r="G16" s="56">
        <v>312</v>
      </c>
      <c r="H16" s="56">
        <v>350</v>
      </c>
      <c r="I16" s="56">
        <v>411</v>
      </c>
      <c r="J16" s="56">
        <v>458</v>
      </c>
      <c r="K16" s="103">
        <v>517</v>
      </c>
      <c r="L16" s="15">
        <v>556</v>
      </c>
    </row>
    <row r="17" spans="1:13" ht="18.75">
      <c r="A17" s="54">
        <v>15</v>
      </c>
      <c r="B17" s="14">
        <v>690</v>
      </c>
      <c r="C17" s="55">
        <v>25</v>
      </c>
      <c r="D17" s="56">
        <v>60</v>
      </c>
      <c r="E17" s="56">
        <v>119</v>
      </c>
      <c r="F17" s="56">
        <v>163</v>
      </c>
      <c r="G17" s="56">
        <v>186</v>
      </c>
      <c r="H17" s="56">
        <v>209</v>
      </c>
      <c r="I17" s="56">
        <v>240</v>
      </c>
      <c r="J17" s="56">
        <v>272</v>
      </c>
      <c r="K17" s="103">
        <v>302</v>
      </c>
      <c r="L17" s="15">
        <v>322</v>
      </c>
      <c r="M17" s="58"/>
    </row>
    <row r="18" spans="1:12" ht="18.75">
      <c r="A18" s="54">
        <v>16</v>
      </c>
      <c r="B18" s="14">
        <v>594</v>
      </c>
      <c r="C18" s="55">
        <v>17</v>
      </c>
      <c r="D18" s="56">
        <v>54</v>
      </c>
      <c r="E18" s="56">
        <v>97</v>
      </c>
      <c r="F18" s="56">
        <v>142</v>
      </c>
      <c r="G18" s="56">
        <v>169</v>
      </c>
      <c r="H18" s="56">
        <v>198</v>
      </c>
      <c r="I18" s="56">
        <v>226</v>
      </c>
      <c r="J18" s="56">
        <v>256</v>
      </c>
      <c r="K18" s="103">
        <v>280</v>
      </c>
      <c r="L18" s="29">
        <v>310</v>
      </c>
    </row>
    <row r="19" spans="1:13" ht="18.75">
      <c r="A19" s="54">
        <v>17</v>
      </c>
      <c r="B19" s="14">
        <v>1049</v>
      </c>
      <c r="C19" s="55">
        <v>32</v>
      </c>
      <c r="D19" s="56">
        <v>100</v>
      </c>
      <c r="E19" s="56">
        <v>192</v>
      </c>
      <c r="F19" s="56">
        <v>263</v>
      </c>
      <c r="G19" s="56">
        <v>306</v>
      </c>
      <c r="H19" s="56">
        <v>332</v>
      </c>
      <c r="I19" s="56">
        <v>400</v>
      </c>
      <c r="J19" s="56">
        <v>482</v>
      </c>
      <c r="K19" s="103">
        <v>538</v>
      </c>
      <c r="L19" s="15">
        <v>580</v>
      </c>
      <c r="M19" s="102"/>
    </row>
    <row r="20" spans="1:13" s="61" customFormat="1" ht="28.5" customHeight="1">
      <c r="A20" s="59" t="s">
        <v>44</v>
      </c>
      <c r="B20" s="60">
        <f aca="true" t="shared" si="0" ref="B20:L20">SUM(B3:B19)</f>
        <v>14467</v>
      </c>
      <c r="C20" s="61">
        <f t="shared" si="0"/>
        <v>466</v>
      </c>
      <c r="D20" s="61">
        <f t="shared" si="0"/>
        <v>1208</v>
      </c>
      <c r="E20" s="61">
        <f t="shared" si="0"/>
        <v>2224</v>
      </c>
      <c r="F20" s="61">
        <f t="shared" si="0"/>
        <v>3209</v>
      </c>
      <c r="G20" s="61">
        <f t="shared" si="0"/>
        <v>3938</v>
      </c>
      <c r="H20" s="61">
        <f t="shared" si="0"/>
        <v>4441</v>
      </c>
      <c r="I20" s="61">
        <f t="shared" si="0"/>
        <v>5221</v>
      </c>
      <c r="J20" s="61">
        <f t="shared" si="0"/>
        <v>6003</v>
      </c>
      <c r="K20" s="61">
        <f t="shared" si="0"/>
        <v>6782</v>
      </c>
      <c r="L20" s="61">
        <f t="shared" si="0"/>
        <v>7405</v>
      </c>
      <c r="M20" s="62"/>
    </row>
    <row r="21" spans="1:16" ht="44.25" customHeight="1">
      <c r="A21" s="132" t="s">
        <v>45</v>
      </c>
      <c r="B21" s="133"/>
      <c r="C21" s="63">
        <f>C20</f>
        <v>466</v>
      </c>
      <c r="D21" s="63">
        <f aca="true" t="shared" si="1" ref="D21:L21">D20-C20</f>
        <v>742</v>
      </c>
      <c r="E21" s="63">
        <f t="shared" si="1"/>
        <v>1016</v>
      </c>
      <c r="F21" s="63">
        <f t="shared" si="1"/>
        <v>985</v>
      </c>
      <c r="G21" s="63">
        <f t="shared" si="1"/>
        <v>729</v>
      </c>
      <c r="H21" s="63">
        <f t="shared" si="1"/>
        <v>503</v>
      </c>
      <c r="I21" s="63">
        <f t="shared" si="1"/>
        <v>780</v>
      </c>
      <c r="J21" s="63">
        <f t="shared" si="1"/>
        <v>782</v>
      </c>
      <c r="K21" s="63">
        <f t="shared" si="1"/>
        <v>779</v>
      </c>
      <c r="L21" s="63">
        <f t="shared" si="1"/>
        <v>623</v>
      </c>
      <c r="M21" s="62"/>
      <c r="N21" s="61"/>
      <c r="O21" s="61"/>
      <c r="P21" s="61"/>
    </row>
    <row r="22" spans="2:16" s="64" customFormat="1" ht="19.5">
      <c r="B22" s="53"/>
      <c r="C22" s="65">
        <f aca="true" t="shared" si="2" ref="C22:L22">C20/$B20</f>
        <v>0.03221123937236469</v>
      </c>
      <c r="D22" s="65">
        <f t="shared" si="2"/>
        <v>0.08350038017557199</v>
      </c>
      <c r="E22" s="65">
        <f t="shared" si="2"/>
        <v>0.15372917674707956</v>
      </c>
      <c r="F22" s="65">
        <f t="shared" si="2"/>
        <v>0.2218151655491809</v>
      </c>
      <c r="G22" s="65">
        <f t="shared" si="2"/>
        <v>0.272205709545863</v>
      </c>
      <c r="H22" s="65">
        <f t="shared" si="2"/>
        <v>0.3069744936752609</v>
      </c>
      <c r="I22" s="65">
        <f t="shared" si="2"/>
        <v>0.36089030206677264</v>
      </c>
      <c r="J22" s="65">
        <f t="shared" si="2"/>
        <v>0.4149443561208267</v>
      </c>
      <c r="K22" s="65">
        <f t="shared" si="2"/>
        <v>0.4687910416810673</v>
      </c>
      <c r="L22" s="65">
        <f t="shared" si="2"/>
        <v>0.5118545655630055</v>
      </c>
      <c r="M22" s="62"/>
      <c r="N22" s="61"/>
      <c r="O22" s="61"/>
      <c r="P22" s="61"/>
    </row>
    <row r="23" spans="2:16" s="64" customFormat="1" ht="19.5">
      <c r="B23" s="5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2"/>
      <c r="N23" s="61"/>
      <c r="O23" s="61"/>
      <c r="P23" s="61"/>
    </row>
    <row r="24" spans="1:16" ht="30">
      <c r="A24" s="66"/>
      <c r="C24" s="68" t="s">
        <v>46</v>
      </c>
      <c r="D24" s="68" t="s">
        <v>47</v>
      </c>
      <c r="E24" s="68" t="s">
        <v>48</v>
      </c>
      <c r="F24" s="68" t="s">
        <v>49</v>
      </c>
      <c r="G24" s="68" t="s">
        <v>50</v>
      </c>
      <c r="H24" s="68" t="s">
        <v>51</v>
      </c>
      <c r="I24" s="68" t="s">
        <v>52</v>
      </c>
      <c r="J24" s="68" t="s">
        <v>53</v>
      </c>
      <c r="K24" s="68" t="s">
        <v>54</v>
      </c>
      <c r="L24" s="116" t="s">
        <v>98</v>
      </c>
      <c r="M24" s="62"/>
      <c r="N24" s="61"/>
      <c r="O24" s="61"/>
      <c r="P24" s="61"/>
    </row>
    <row r="25" spans="1:16" ht="33" customHeight="1">
      <c r="A25" s="140" t="s">
        <v>97</v>
      </c>
      <c r="B25" s="140"/>
      <c r="C25" s="117">
        <v>416</v>
      </c>
      <c r="D25" s="117">
        <v>1137</v>
      </c>
      <c r="E25" s="117">
        <v>2178</v>
      </c>
      <c r="F25" s="117">
        <v>3207</v>
      </c>
      <c r="G25" s="117">
        <v>3846</v>
      </c>
      <c r="H25" s="117">
        <v>4422</v>
      </c>
      <c r="I25" s="117">
        <v>5208</v>
      </c>
      <c r="J25" s="117">
        <v>5876</v>
      </c>
      <c r="K25" s="117">
        <v>6356</v>
      </c>
      <c r="L25" s="117">
        <v>7333</v>
      </c>
      <c r="M25" s="62"/>
      <c r="N25" s="61"/>
      <c r="O25" s="61"/>
      <c r="P25" s="61"/>
    </row>
    <row r="26" spans="1:16" s="74" customFormat="1" ht="18.75">
      <c r="A26" s="140"/>
      <c r="B26" s="140"/>
      <c r="C26" s="119">
        <v>0.028755097808806248</v>
      </c>
      <c r="D26" s="119">
        <v>0.078592659155319</v>
      </c>
      <c r="E26" s="119">
        <v>0.15054952650860579</v>
      </c>
      <c r="F26" s="119">
        <v>0.22167691988663857</v>
      </c>
      <c r="G26" s="119">
        <v>0.2658464090689155</v>
      </c>
      <c r="H26" s="119">
        <v>0.30566115988110876</v>
      </c>
      <c r="I26" s="119">
        <v>0.3599917052602475</v>
      </c>
      <c r="J26" s="119">
        <v>0.40616575654938825</v>
      </c>
      <c r="K26" s="119">
        <v>0.4393447155595493</v>
      </c>
      <c r="L26" s="119">
        <v>0.5068777217114813</v>
      </c>
      <c r="M26" s="62"/>
      <c r="O26" s="61"/>
      <c r="P26" s="75"/>
    </row>
    <row r="27" spans="1:16" s="122" customFormat="1" ht="30">
      <c r="A27" s="121"/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69" t="s">
        <v>56</v>
      </c>
      <c r="N27" s="123"/>
      <c r="O27" s="123"/>
      <c r="P27" s="123"/>
    </row>
    <row r="28" spans="1:16" ht="33" customHeight="1">
      <c r="A28" s="139" t="s">
        <v>93</v>
      </c>
      <c r="B28" s="139"/>
      <c r="C28" s="117">
        <v>502</v>
      </c>
      <c r="D28" s="117">
        <v>1258</v>
      </c>
      <c r="E28" s="117">
        <v>2417</v>
      </c>
      <c r="F28" s="117">
        <v>3865</v>
      </c>
      <c r="G28" s="117">
        <v>4645</v>
      </c>
      <c r="H28" s="117">
        <v>5593</v>
      </c>
      <c r="I28" s="117">
        <v>6561</v>
      </c>
      <c r="J28" s="117">
        <v>7657</v>
      </c>
      <c r="K28" s="117">
        <v>8414</v>
      </c>
      <c r="L28" s="126">
        <v>9075</v>
      </c>
      <c r="M28" s="118">
        <v>9627</v>
      </c>
      <c r="N28" s="61"/>
      <c r="O28" s="61"/>
      <c r="P28" s="61"/>
    </row>
    <row r="29" spans="1:16" s="74" customFormat="1" ht="20.25">
      <c r="A29" s="74" t="s">
        <v>85</v>
      </c>
      <c r="C29" s="119">
        <v>0.03545448124867576</v>
      </c>
      <c r="D29" s="119">
        <v>0.0888480824917014</v>
      </c>
      <c r="E29" s="119">
        <v>0.17070414577300658</v>
      </c>
      <c r="F29" s="119">
        <v>0.27297125503213504</v>
      </c>
      <c r="G29" s="119">
        <v>0.32805989123525675</v>
      </c>
      <c r="H29" s="119">
        <v>0.39501377215905076</v>
      </c>
      <c r="I29" s="119">
        <v>0.4633801822162582</v>
      </c>
      <c r="J29" s="119">
        <v>0.5407867787273113</v>
      </c>
      <c r="K29" s="119">
        <v>0.5942510064270076</v>
      </c>
      <c r="L29" s="119">
        <v>0.6409350942863197</v>
      </c>
      <c r="M29" s="120">
        <v>0.6799208983685289</v>
      </c>
      <c r="O29" s="61"/>
      <c r="P29" s="75"/>
    </row>
    <row r="30" ht="18.75">
      <c r="O30" s="61"/>
    </row>
    <row r="31" spans="1:15" ht="34.5" customHeight="1">
      <c r="A31" s="130" t="s">
        <v>87</v>
      </c>
      <c r="B31" s="131"/>
      <c r="C31" s="79">
        <v>0.07671232876712329</v>
      </c>
      <c r="D31" s="79">
        <v>0.08399599064483795</v>
      </c>
      <c r="E31" s="79">
        <v>0.17046441697293685</v>
      </c>
      <c r="F31" s="79">
        <v>0.24884731039091212</v>
      </c>
      <c r="G31" s="79">
        <v>0.3049782826595389</v>
      </c>
      <c r="H31" s="79">
        <v>0.34727697961911125</v>
      </c>
      <c r="I31" s="79">
        <v>0.4292682926829268</v>
      </c>
      <c r="J31" s="79">
        <v>0.49842966922819915</v>
      </c>
      <c r="K31" s="79">
        <v>0.5387236886067491</v>
      </c>
      <c r="L31" s="79">
        <v>0.5976612094888072</v>
      </c>
      <c r="O31" s="61"/>
    </row>
    <row r="32" spans="1:15" ht="18.75">
      <c r="A32" s="76" t="s">
        <v>82</v>
      </c>
      <c r="B32" s="74"/>
      <c r="C32" s="56">
        <v>1148</v>
      </c>
      <c r="D32" s="56">
        <v>1257</v>
      </c>
      <c r="E32" s="56">
        <v>2551</v>
      </c>
      <c r="F32" s="56">
        <v>3724</v>
      </c>
      <c r="G32" s="56">
        <v>4564</v>
      </c>
      <c r="H32" s="56">
        <v>5197</v>
      </c>
      <c r="I32" s="56">
        <v>6424</v>
      </c>
      <c r="J32" s="56">
        <v>7459</v>
      </c>
      <c r="K32" s="56">
        <v>8062</v>
      </c>
      <c r="L32" s="56">
        <v>8944</v>
      </c>
      <c r="O32" s="61"/>
    </row>
    <row r="33" spans="1:15" ht="18.7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 t="s">
        <v>83</v>
      </c>
      <c r="L33" s="80" t="s">
        <v>86</v>
      </c>
      <c r="O33" s="61"/>
    </row>
  </sheetData>
  <mergeCells count="4">
    <mergeCell ref="A28:B28"/>
    <mergeCell ref="A21:B21"/>
    <mergeCell ref="A31:B31"/>
    <mergeCell ref="A25:B26"/>
  </mergeCells>
  <printOptions horizontalCentered="1"/>
  <pageMargins left="0.25" right="0.25" top="0.54" bottom="0.32" header="0.18" footer="0.25"/>
  <pageSetup fitToHeight="1" fitToWidth="1" horizontalDpi="600" verticalDpi="600" orientation="landscape" paperSize="9" scale="82" r:id="rId1"/>
  <headerFooter alignWithMargins="0">
    <oddHeader>&amp;L&amp;"Arial Narrow,Normal"MAIRIE de RODEZ
Service Population&amp;C&amp;"Arial,Gras italique"&amp;U
&amp;"Arial Narrow,Gras italique"&amp;12&amp;UElection du &amp;F :&amp;U
&amp;A&amp;R&amp;"Arial Narrow,Normal"&amp;D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9" sqref="F9"/>
    </sheetView>
  </sheetViews>
  <sheetFormatPr defaultColWidth="12" defaultRowHeight="12.75"/>
  <cols>
    <col min="1" max="1" width="27.83203125" style="2" customWidth="1"/>
    <col min="2" max="2" width="17.5" style="2" customWidth="1"/>
    <col min="3" max="3" width="19.16015625" style="3" customWidth="1"/>
    <col min="4" max="4" width="10" style="3" customWidth="1"/>
    <col min="5" max="5" width="21" style="2" customWidth="1"/>
    <col min="6" max="7" width="54.83203125" style="3" customWidth="1"/>
    <col min="8" max="8" width="5.16015625" style="3" customWidth="1"/>
    <col min="9" max="10" width="10.16015625" style="4" customWidth="1"/>
    <col min="11" max="11" width="4.33203125" style="4" customWidth="1"/>
    <col min="12" max="13" width="18.33203125" style="4" customWidth="1"/>
    <col min="14" max="14" width="10.16015625" style="4" customWidth="1"/>
    <col min="15" max="15" width="96.83203125" style="3" customWidth="1"/>
    <col min="16" max="16384" width="12" style="3" customWidth="1"/>
  </cols>
  <sheetData>
    <row r="1" spans="6:7" ht="21.75" thickBot="1">
      <c r="F1" s="83" t="s">
        <v>59</v>
      </c>
      <c r="G1" s="83" t="s">
        <v>60</v>
      </c>
    </row>
    <row r="2" spans="1:15" s="2" customFormat="1" ht="42" customHeight="1" thickBot="1">
      <c r="A2" s="5"/>
      <c r="B2" s="6"/>
      <c r="C2" s="6"/>
      <c r="D2" s="6"/>
      <c r="E2" s="6"/>
      <c r="F2" s="101" t="s">
        <v>96</v>
      </c>
      <c r="G2" s="101" t="s">
        <v>95</v>
      </c>
      <c r="H2" s="7"/>
      <c r="I2" s="137" t="s">
        <v>28</v>
      </c>
      <c r="J2" s="137" t="s">
        <v>29</v>
      </c>
      <c r="L2" s="134" t="s">
        <v>27</v>
      </c>
      <c r="M2" s="135"/>
      <c r="N2" s="136"/>
      <c r="O2" s="3"/>
    </row>
    <row r="3" spans="1:15" s="2" customFormat="1" ht="62.25" customHeight="1" thickBot="1">
      <c r="A3" s="85" t="s">
        <v>0</v>
      </c>
      <c r="B3" s="85" t="s">
        <v>1</v>
      </c>
      <c r="C3" s="85" t="s">
        <v>2</v>
      </c>
      <c r="D3" s="85" t="s">
        <v>3</v>
      </c>
      <c r="E3" s="85" t="s">
        <v>90</v>
      </c>
      <c r="F3" s="84" t="s">
        <v>88</v>
      </c>
      <c r="G3" s="84" t="s">
        <v>89</v>
      </c>
      <c r="H3" s="9"/>
      <c r="I3" s="138"/>
      <c r="J3" s="138"/>
      <c r="L3" s="10" t="s">
        <v>30</v>
      </c>
      <c r="M3" s="11" t="s">
        <v>31</v>
      </c>
      <c r="N3" s="12"/>
      <c r="O3" s="3"/>
    </row>
    <row r="4" spans="1:15" s="91" customFormat="1" ht="30.75" customHeight="1">
      <c r="A4" s="104" t="s">
        <v>5</v>
      </c>
      <c r="B4" s="105">
        <v>926</v>
      </c>
      <c r="C4" s="106">
        <v>490</v>
      </c>
      <c r="D4" s="106">
        <v>26</v>
      </c>
      <c r="E4" s="106">
        <f>C4-D4</f>
        <v>464</v>
      </c>
      <c r="F4" s="107">
        <v>269</v>
      </c>
      <c r="G4" s="107">
        <v>195</v>
      </c>
      <c r="H4" s="88"/>
      <c r="I4" s="89">
        <v>17</v>
      </c>
      <c r="J4" s="107">
        <v>0</v>
      </c>
      <c r="K4" s="89"/>
      <c r="L4" s="34">
        <f aca="true" t="shared" si="0" ref="L4:L24">SUM(F4:G4)</f>
        <v>464</v>
      </c>
      <c r="M4" s="34">
        <f aca="true" t="shared" si="1" ref="M4:M24">E4</f>
        <v>464</v>
      </c>
      <c r="N4" s="108" t="str">
        <f aca="true" t="shared" si="2" ref="N4:N24">IF(L4=M4,"OK","ERREUR")</f>
        <v>OK</v>
      </c>
      <c r="O4" s="90"/>
    </row>
    <row r="5" spans="1:14" s="90" customFormat="1" ht="30.75" customHeight="1">
      <c r="A5" s="104" t="s">
        <v>6</v>
      </c>
      <c r="B5" s="105">
        <v>1010</v>
      </c>
      <c r="C5" s="106">
        <v>534</v>
      </c>
      <c r="D5" s="106">
        <v>30</v>
      </c>
      <c r="E5" s="106">
        <f aca="true" t="shared" si="3" ref="E5:E22">C5-D5</f>
        <v>504</v>
      </c>
      <c r="F5" s="107">
        <v>314</v>
      </c>
      <c r="G5" s="107">
        <v>190</v>
      </c>
      <c r="H5" s="88"/>
      <c r="I5" s="89">
        <v>21</v>
      </c>
      <c r="J5" s="107">
        <v>0</v>
      </c>
      <c r="K5" s="89"/>
      <c r="L5" s="34">
        <f t="shared" si="0"/>
        <v>504</v>
      </c>
      <c r="M5" s="34">
        <f t="shared" si="1"/>
        <v>504</v>
      </c>
      <c r="N5" s="108" t="str">
        <f t="shared" si="2"/>
        <v>OK</v>
      </c>
    </row>
    <row r="6" spans="1:15" s="91" customFormat="1" ht="30.75" customHeight="1">
      <c r="A6" s="104" t="s">
        <v>7</v>
      </c>
      <c r="B6" s="105">
        <v>738</v>
      </c>
      <c r="C6" s="106">
        <v>396</v>
      </c>
      <c r="D6" s="106">
        <v>26</v>
      </c>
      <c r="E6" s="106">
        <f t="shared" si="3"/>
        <v>370</v>
      </c>
      <c r="F6" s="107">
        <v>208</v>
      </c>
      <c r="G6" s="107">
        <v>162</v>
      </c>
      <c r="H6" s="88"/>
      <c r="I6" s="89">
        <v>24</v>
      </c>
      <c r="J6" s="107">
        <v>0</v>
      </c>
      <c r="K6" s="89"/>
      <c r="L6" s="34">
        <f t="shared" si="0"/>
        <v>370</v>
      </c>
      <c r="M6" s="34">
        <f t="shared" si="1"/>
        <v>370</v>
      </c>
      <c r="N6" s="108" t="str">
        <f t="shared" si="2"/>
        <v>OK</v>
      </c>
      <c r="O6" s="90"/>
    </row>
    <row r="7" spans="1:15" s="91" customFormat="1" ht="30.75" customHeight="1">
      <c r="A7" s="104" t="s">
        <v>8</v>
      </c>
      <c r="B7" s="105">
        <v>712</v>
      </c>
      <c r="C7" s="106">
        <v>365</v>
      </c>
      <c r="D7" s="106">
        <v>18</v>
      </c>
      <c r="E7" s="106">
        <f t="shared" si="3"/>
        <v>347</v>
      </c>
      <c r="F7" s="107">
        <v>177</v>
      </c>
      <c r="G7" s="107">
        <v>170</v>
      </c>
      <c r="H7" s="88"/>
      <c r="I7" s="89">
        <v>20</v>
      </c>
      <c r="J7" s="107">
        <v>0</v>
      </c>
      <c r="K7" s="89"/>
      <c r="L7" s="34">
        <f t="shared" si="0"/>
        <v>347</v>
      </c>
      <c r="M7" s="34">
        <f t="shared" si="1"/>
        <v>347</v>
      </c>
      <c r="N7" s="108" t="str">
        <f t="shared" si="2"/>
        <v>OK</v>
      </c>
      <c r="O7" s="90"/>
    </row>
    <row r="8" spans="1:15" s="91" customFormat="1" ht="30.75" customHeight="1">
      <c r="A8" s="104" t="s">
        <v>9</v>
      </c>
      <c r="B8" s="105">
        <v>717</v>
      </c>
      <c r="C8" s="106">
        <v>393</v>
      </c>
      <c r="D8" s="106">
        <v>27</v>
      </c>
      <c r="E8" s="106">
        <f t="shared" si="3"/>
        <v>366</v>
      </c>
      <c r="F8" s="107">
        <v>158</v>
      </c>
      <c r="G8" s="107">
        <v>208</v>
      </c>
      <c r="H8" s="88"/>
      <c r="I8" s="89">
        <v>33</v>
      </c>
      <c r="J8" s="107">
        <v>0</v>
      </c>
      <c r="K8" s="89"/>
      <c r="L8" s="34">
        <f t="shared" si="0"/>
        <v>366</v>
      </c>
      <c r="M8" s="34">
        <f t="shared" si="1"/>
        <v>366</v>
      </c>
      <c r="N8" s="108" t="str">
        <f t="shared" si="2"/>
        <v>OK</v>
      </c>
      <c r="O8" s="90"/>
    </row>
    <row r="9" spans="1:15" s="91" customFormat="1" ht="30.75" customHeight="1">
      <c r="A9" s="104" t="s">
        <v>10</v>
      </c>
      <c r="B9" s="105">
        <v>716</v>
      </c>
      <c r="C9" s="106">
        <v>379</v>
      </c>
      <c r="D9" s="106">
        <v>24</v>
      </c>
      <c r="E9" s="106">
        <f t="shared" si="3"/>
        <v>355</v>
      </c>
      <c r="F9" s="107">
        <v>169</v>
      </c>
      <c r="G9" s="107">
        <v>186</v>
      </c>
      <c r="H9" s="88"/>
      <c r="I9" s="89">
        <v>16</v>
      </c>
      <c r="J9" s="107">
        <v>0</v>
      </c>
      <c r="K9" s="89"/>
      <c r="L9" s="34">
        <f t="shared" si="0"/>
        <v>355</v>
      </c>
      <c r="M9" s="34">
        <f t="shared" si="1"/>
        <v>355</v>
      </c>
      <c r="N9" s="108" t="str">
        <f t="shared" si="2"/>
        <v>OK</v>
      </c>
      <c r="O9" s="90"/>
    </row>
    <row r="10" spans="1:14" s="90" customFormat="1" ht="30.75" customHeight="1">
      <c r="A10" s="104" t="s">
        <v>11</v>
      </c>
      <c r="B10" s="105">
        <v>683</v>
      </c>
      <c r="C10" s="106">
        <v>378</v>
      </c>
      <c r="D10" s="106">
        <v>31</v>
      </c>
      <c r="E10" s="106">
        <f t="shared" si="3"/>
        <v>347</v>
      </c>
      <c r="F10" s="107">
        <v>195</v>
      </c>
      <c r="G10" s="107">
        <v>152</v>
      </c>
      <c r="H10" s="88"/>
      <c r="I10" s="89">
        <v>13</v>
      </c>
      <c r="J10" s="107">
        <v>0</v>
      </c>
      <c r="K10" s="89"/>
      <c r="L10" s="34">
        <f t="shared" si="0"/>
        <v>347</v>
      </c>
      <c r="M10" s="34">
        <f t="shared" si="1"/>
        <v>347</v>
      </c>
      <c r="N10" s="108" t="str">
        <f t="shared" si="2"/>
        <v>OK</v>
      </c>
    </row>
    <row r="11" spans="1:15" s="91" customFormat="1" ht="30.75" customHeight="1">
      <c r="A11" s="104" t="s">
        <v>12</v>
      </c>
      <c r="B11" s="105">
        <v>767</v>
      </c>
      <c r="C11" s="106">
        <v>423</v>
      </c>
      <c r="D11" s="106">
        <v>30</v>
      </c>
      <c r="E11" s="106">
        <f t="shared" si="3"/>
        <v>393</v>
      </c>
      <c r="F11" s="107">
        <v>244</v>
      </c>
      <c r="G11" s="107">
        <v>149</v>
      </c>
      <c r="H11" s="88"/>
      <c r="I11" s="89">
        <v>18</v>
      </c>
      <c r="J11" s="107">
        <v>0</v>
      </c>
      <c r="K11" s="89"/>
      <c r="L11" s="34">
        <f t="shared" si="0"/>
        <v>393</v>
      </c>
      <c r="M11" s="34">
        <f t="shared" si="1"/>
        <v>393</v>
      </c>
      <c r="N11" s="108" t="str">
        <f t="shared" si="2"/>
        <v>OK</v>
      </c>
      <c r="O11" s="90"/>
    </row>
    <row r="12" spans="1:15" s="91" customFormat="1" ht="46.5">
      <c r="A12" s="86" t="s">
        <v>13</v>
      </c>
      <c r="B12" s="87">
        <f aca="true" t="shared" si="4" ref="B12:G12">SUM(B4:B11)</f>
        <v>6269</v>
      </c>
      <c r="C12" s="87">
        <f t="shared" si="4"/>
        <v>3358</v>
      </c>
      <c r="D12" s="87">
        <f t="shared" si="4"/>
        <v>212</v>
      </c>
      <c r="E12" s="87">
        <f t="shared" si="4"/>
        <v>3146</v>
      </c>
      <c r="F12" s="87">
        <f t="shared" si="4"/>
        <v>1734</v>
      </c>
      <c r="G12" s="87">
        <f t="shared" si="4"/>
        <v>1412</v>
      </c>
      <c r="H12" s="88"/>
      <c r="I12" s="34">
        <f>SUM(I4:I11)</f>
        <v>162</v>
      </c>
      <c r="J12" s="34">
        <f>SUM(J4:J11)</f>
        <v>0</v>
      </c>
      <c r="K12" s="89"/>
      <c r="L12" s="35">
        <f t="shared" si="0"/>
        <v>3146</v>
      </c>
      <c r="M12" s="35">
        <f t="shared" si="1"/>
        <v>3146</v>
      </c>
      <c r="N12" s="35" t="str">
        <f t="shared" si="2"/>
        <v>OK</v>
      </c>
      <c r="O12" s="90"/>
    </row>
    <row r="13" spans="1:15" s="91" customFormat="1" ht="30.75" customHeight="1">
      <c r="A13" s="104" t="s">
        <v>14</v>
      </c>
      <c r="B13" s="105">
        <v>1108</v>
      </c>
      <c r="C13" s="106">
        <v>563</v>
      </c>
      <c r="D13" s="106">
        <v>44</v>
      </c>
      <c r="E13" s="106">
        <f t="shared" si="3"/>
        <v>519</v>
      </c>
      <c r="F13" s="107">
        <v>326</v>
      </c>
      <c r="G13" s="107">
        <v>193</v>
      </c>
      <c r="H13" s="88"/>
      <c r="I13" s="89">
        <v>17</v>
      </c>
      <c r="J13" s="107">
        <v>0</v>
      </c>
      <c r="K13" s="89"/>
      <c r="L13" s="34">
        <f t="shared" si="0"/>
        <v>519</v>
      </c>
      <c r="M13" s="34">
        <f t="shared" si="1"/>
        <v>519</v>
      </c>
      <c r="N13" s="108" t="str">
        <f t="shared" si="2"/>
        <v>OK</v>
      </c>
      <c r="O13" s="90"/>
    </row>
    <row r="14" spans="1:15" s="91" customFormat="1" ht="30.75" customHeight="1">
      <c r="A14" s="104" t="s">
        <v>15</v>
      </c>
      <c r="B14" s="105">
        <v>957</v>
      </c>
      <c r="C14" s="106">
        <v>495</v>
      </c>
      <c r="D14" s="106">
        <v>35</v>
      </c>
      <c r="E14" s="106">
        <f t="shared" si="3"/>
        <v>460</v>
      </c>
      <c r="F14" s="107">
        <v>290</v>
      </c>
      <c r="G14" s="107">
        <v>170</v>
      </c>
      <c r="H14" s="88"/>
      <c r="I14" s="89">
        <v>20</v>
      </c>
      <c r="J14" s="107">
        <v>0</v>
      </c>
      <c r="K14" s="89"/>
      <c r="L14" s="34">
        <f t="shared" si="0"/>
        <v>460</v>
      </c>
      <c r="M14" s="34">
        <f t="shared" si="1"/>
        <v>460</v>
      </c>
      <c r="N14" s="108" t="str">
        <f t="shared" si="2"/>
        <v>OK</v>
      </c>
      <c r="O14" s="90"/>
    </row>
    <row r="15" spans="1:15" s="91" customFormat="1" ht="30.75" customHeight="1">
      <c r="A15" s="104" t="s">
        <v>16</v>
      </c>
      <c r="B15" s="105">
        <v>946</v>
      </c>
      <c r="C15" s="106">
        <v>416</v>
      </c>
      <c r="D15" s="106">
        <v>36</v>
      </c>
      <c r="E15" s="106">
        <f t="shared" si="3"/>
        <v>380</v>
      </c>
      <c r="F15" s="107">
        <v>270</v>
      </c>
      <c r="G15" s="107">
        <v>110</v>
      </c>
      <c r="H15" s="88"/>
      <c r="I15" s="89">
        <v>15</v>
      </c>
      <c r="J15" s="107">
        <v>0</v>
      </c>
      <c r="K15" s="89"/>
      <c r="L15" s="34">
        <f t="shared" si="0"/>
        <v>380</v>
      </c>
      <c r="M15" s="34">
        <f t="shared" si="1"/>
        <v>380</v>
      </c>
      <c r="N15" s="108" t="str">
        <f t="shared" si="2"/>
        <v>OK</v>
      </c>
      <c r="O15" s="90"/>
    </row>
    <row r="16" spans="1:15" s="91" customFormat="1" ht="30.75" customHeight="1">
      <c r="A16" s="104" t="s">
        <v>17</v>
      </c>
      <c r="B16" s="105">
        <v>961</v>
      </c>
      <c r="C16" s="106">
        <v>493</v>
      </c>
      <c r="D16" s="106">
        <v>38</v>
      </c>
      <c r="E16" s="106">
        <f t="shared" si="3"/>
        <v>455</v>
      </c>
      <c r="F16" s="107">
        <v>315</v>
      </c>
      <c r="G16" s="107">
        <v>140</v>
      </c>
      <c r="H16" s="88"/>
      <c r="I16" s="89">
        <v>22</v>
      </c>
      <c r="J16" s="107">
        <v>0</v>
      </c>
      <c r="K16" s="89"/>
      <c r="L16" s="34">
        <f t="shared" si="0"/>
        <v>455</v>
      </c>
      <c r="M16" s="34">
        <f t="shared" si="1"/>
        <v>455</v>
      </c>
      <c r="N16" s="108" t="str">
        <f t="shared" si="2"/>
        <v>OK</v>
      </c>
      <c r="O16" s="90"/>
    </row>
    <row r="17" spans="1:14" s="90" customFormat="1" ht="30.75" customHeight="1">
      <c r="A17" s="104" t="s">
        <v>18</v>
      </c>
      <c r="B17" s="105">
        <v>864</v>
      </c>
      <c r="C17" s="106">
        <v>451</v>
      </c>
      <c r="D17" s="106">
        <v>32</v>
      </c>
      <c r="E17" s="106">
        <f t="shared" si="3"/>
        <v>419</v>
      </c>
      <c r="F17" s="107">
        <v>233</v>
      </c>
      <c r="G17" s="107">
        <v>186</v>
      </c>
      <c r="H17" s="88"/>
      <c r="I17" s="89">
        <v>27</v>
      </c>
      <c r="J17" s="107">
        <v>0</v>
      </c>
      <c r="K17" s="89"/>
      <c r="L17" s="34">
        <f t="shared" si="0"/>
        <v>419</v>
      </c>
      <c r="M17" s="34">
        <f t="shared" si="1"/>
        <v>419</v>
      </c>
      <c r="N17" s="108" t="str">
        <f t="shared" si="2"/>
        <v>OK</v>
      </c>
    </row>
    <row r="18" spans="1:15" s="91" customFormat="1" ht="30.75" customHeight="1">
      <c r="A18" s="104" t="s">
        <v>19</v>
      </c>
      <c r="B18" s="105">
        <v>1029</v>
      </c>
      <c r="C18" s="106">
        <v>569</v>
      </c>
      <c r="D18" s="106">
        <v>47</v>
      </c>
      <c r="E18" s="106">
        <f t="shared" si="3"/>
        <v>522</v>
      </c>
      <c r="F18" s="107">
        <v>341</v>
      </c>
      <c r="G18" s="107">
        <v>181</v>
      </c>
      <c r="H18" s="88"/>
      <c r="I18" s="89">
        <v>20</v>
      </c>
      <c r="J18" s="107">
        <v>0</v>
      </c>
      <c r="K18" s="89"/>
      <c r="L18" s="34">
        <f t="shared" si="0"/>
        <v>522</v>
      </c>
      <c r="M18" s="34">
        <f t="shared" si="1"/>
        <v>522</v>
      </c>
      <c r="N18" s="108" t="str">
        <f t="shared" si="2"/>
        <v>OK</v>
      </c>
      <c r="O18" s="90"/>
    </row>
    <row r="19" spans="1:15" s="91" customFormat="1" ht="30.75" customHeight="1">
      <c r="A19" s="104" t="s">
        <v>20</v>
      </c>
      <c r="B19" s="109">
        <v>690</v>
      </c>
      <c r="C19" s="106">
        <v>325</v>
      </c>
      <c r="D19" s="106">
        <v>27</v>
      </c>
      <c r="E19" s="106">
        <f t="shared" si="3"/>
        <v>298</v>
      </c>
      <c r="F19" s="107">
        <v>219</v>
      </c>
      <c r="G19" s="107">
        <v>79</v>
      </c>
      <c r="H19" s="88"/>
      <c r="I19" s="89">
        <v>7</v>
      </c>
      <c r="J19" s="107">
        <v>0</v>
      </c>
      <c r="K19" s="89"/>
      <c r="L19" s="34">
        <f t="shared" si="0"/>
        <v>298</v>
      </c>
      <c r="M19" s="34">
        <f t="shared" si="1"/>
        <v>298</v>
      </c>
      <c r="N19" s="108" t="str">
        <f t="shared" si="2"/>
        <v>OK</v>
      </c>
      <c r="O19" s="90"/>
    </row>
    <row r="20" spans="1:15" s="89" customFormat="1" ht="46.5" customHeight="1">
      <c r="A20" s="86" t="s">
        <v>21</v>
      </c>
      <c r="B20" s="87">
        <f aca="true" t="shared" si="5" ref="B20:G20">SUM(B13:B19)</f>
        <v>6555</v>
      </c>
      <c r="C20" s="87">
        <f t="shared" si="5"/>
        <v>3312</v>
      </c>
      <c r="D20" s="87">
        <f t="shared" si="5"/>
        <v>259</v>
      </c>
      <c r="E20" s="92">
        <f t="shared" si="5"/>
        <v>3053</v>
      </c>
      <c r="F20" s="92">
        <f t="shared" si="5"/>
        <v>1994</v>
      </c>
      <c r="G20" s="92">
        <f t="shared" si="5"/>
        <v>1059</v>
      </c>
      <c r="H20" s="88"/>
      <c r="I20" s="34">
        <f>SUM(I13:I19)</f>
        <v>128</v>
      </c>
      <c r="J20" s="34">
        <f>SUM(J13:J19)</f>
        <v>0</v>
      </c>
      <c r="L20" s="35">
        <f t="shared" si="0"/>
        <v>3053</v>
      </c>
      <c r="M20" s="35">
        <f t="shared" si="1"/>
        <v>3053</v>
      </c>
      <c r="N20" s="35" t="str">
        <f t="shared" si="2"/>
        <v>OK</v>
      </c>
      <c r="O20" s="90"/>
    </row>
    <row r="21" spans="1:15" s="89" customFormat="1" ht="30.75" customHeight="1">
      <c r="A21" s="110" t="s">
        <v>24</v>
      </c>
      <c r="B21" s="111">
        <v>594</v>
      </c>
      <c r="C21" s="112">
        <v>310</v>
      </c>
      <c r="D21" s="112">
        <v>26</v>
      </c>
      <c r="E21" s="106">
        <f t="shared" si="3"/>
        <v>284</v>
      </c>
      <c r="F21" s="113">
        <v>197</v>
      </c>
      <c r="G21" s="113">
        <v>87</v>
      </c>
      <c r="H21" s="88"/>
      <c r="I21" s="89">
        <v>6</v>
      </c>
      <c r="J21" s="107">
        <v>0</v>
      </c>
      <c r="L21" s="34">
        <f t="shared" si="0"/>
        <v>284</v>
      </c>
      <c r="M21" s="34">
        <f t="shared" si="1"/>
        <v>284</v>
      </c>
      <c r="N21" s="108" t="str">
        <f t="shared" si="2"/>
        <v>OK</v>
      </c>
      <c r="O21" s="90"/>
    </row>
    <row r="22" spans="1:14" s="90" customFormat="1" ht="30.75" customHeight="1">
      <c r="A22" s="110" t="s">
        <v>25</v>
      </c>
      <c r="B22" s="111">
        <v>1049</v>
      </c>
      <c r="C22" s="106">
        <v>580</v>
      </c>
      <c r="D22" s="106">
        <v>32</v>
      </c>
      <c r="E22" s="106">
        <f t="shared" si="3"/>
        <v>548</v>
      </c>
      <c r="F22" s="107">
        <v>404</v>
      </c>
      <c r="G22" s="107">
        <v>144</v>
      </c>
      <c r="H22" s="88"/>
      <c r="I22" s="89">
        <v>14</v>
      </c>
      <c r="J22" s="107">
        <v>0</v>
      </c>
      <c r="K22" s="89"/>
      <c r="L22" s="34">
        <f t="shared" si="0"/>
        <v>548</v>
      </c>
      <c r="M22" s="34">
        <f t="shared" si="1"/>
        <v>548</v>
      </c>
      <c r="N22" s="108" t="str">
        <f t="shared" si="2"/>
        <v>OK</v>
      </c>
    </row>
    <row r="23" spans="1:15" s="89" customFormat="1" ht="46.5" customHeight="1">
      <c r="A23" s="86" t="s">
        <v>23</v>
      </c>
      <c r="B23" s="87">
        <f aca="true" t="shared" si="6" ref="B23:G23">SUM(B21:B22)</f>
        <v>1643</v>
      </c>
      <c r="C23" s="87">
        <f t="shared" si="6"/>
        <v>890</v>
      </c>
      <c r="D23" s="87">
        <f t="shared" si="6"/>
        <v>58</v>
      </c>
      <c r="E23" s="87">
        <f t="shared" si="6"/>
        <v>832</v>
      </c>
      <c r="F23" s="87">
        <f t="shared" si="6"/>
        <v>601</v>
      </c>
      <c r="G23" s="87">
        <f t="shared" si="6"/>
        <v>231</v>
      </c>
      <c r="H23" s="88"/>
      <c r="I23" s="34">
        <f>SUM(I21:I22)</f>
        <v>20</v>
      </c>
      <c r="J23" s="34">
        <f>SUM(J21:J22)</f>
        <v>0</v>
      </c>
      <c r="L23" s="35">
        <f t="shared" si="0"/>
        <v>832</v>
      </c>
      <c r="M23" s="35">
        <f t="shared" si="1"/>
        <v>832</v>
      </c>
      <c r="N23" s="35" t="str">
        <f t="shared" si="2"/>
        <v>OK</v>
      </c>
      <c r="O23" s="90"/>
    </row>
    <row r="24" spans="1:15" s="97" customFormat="1" ht="59.25" customHeight="1" thickBot="1">
      <c r="A24" s="93" t="s">
        <v>22</v>
      </c>
      <c r="B24" s="94">
        <f aca="true" t="shared" si="7" ref="B24:G24">B12+B20+B23</f>
        <v>14467</v>
      </c>
      <c r="C24" s="94">
        <f t="shared" si="7"/>
        <v>7560</v>
      </c>
      <c r="D24" s="94">
        <f t="shared" si="7"/>
        <v>529</v>
      </c>
      <c r="E24" s="94">
        <f t="shared" si="7"/>
        <v>7031</v>
      </c>
      <c r="F24" s="94">
        <f t="shared" si="7"/>
        <v>4329</v>
      </c>
      <c r="G24" s="94">
        <f t="shared" si="7"/>
        <v>2702</v>
      </c>
      <c r="H24" s="95"/>
      <c r="I24" s="96">
        <f>SUM(I12+I20+I23)</f>
        <v>310</v>
      </c>
      <c r="J24" s="96">
        <f>SUM(J12+J20+J23)</f>
        <v>0</v>
      </c>
      <c r="L24" s="98">
        <f t="shared" si="0"/>
        <v>7031</v>
      </c>
      <c r="M24" s="98">
        <f t="shared" si="1"/>
        <v>7031</v>
      </c>
      <c r="N24" s="99" t="str">
        <f t="shared" si="2"/>
        <v>OK</v>
      </c>
      <c r="O24" s="100"/>
    </row>
    <row r="25" spans="3:14" ht="27" customHeight="1" thickBot="1">
      <c r="C25" s="37"/>
      <c r="D25" s="37"/>
      <c r="E25" s="38" t="s">
        <v>32</v>
      </c>
      <c r="F25" s="39">
        <f>F24/$E$24</f>
        <v>0.6157018916228133</v>
      </c>
      <c r="G25" s="39">
        <f>G24/$E$24</f>
        <v>0.38429810837718675</v>
      </c>
      <c r="H25" s="17"/>
      <c r="I25" s="40">
        <f>SUM(F25:H25)</f>
        <v>1</v>
      </c>
      <c r="J25" s="41"/>
      <c r="K25" s="2"/>
      <c r="L25" s="40"/>
      <c r="M25" s="41"/>
      <c r="N25" s="40"/>
    </row>
    <row r="26" spans="1:12" ht="21.75" thickBot="1">
      <c r="A26" s="42"/>
      <c r="B26" s="114" t="s">
        <v>26</v>
      </c>
      <c r="C26" s="115">
        <f>C24/B24</f>
        <v>0.5225686044100366</v>
      </c>
      <c r="E26" s="38"/>
      <c r="F26" s="39"/>
      <c r="G26" s="39"/>
      <c r="H26" s="17"/>
      <c r="K26" s="2"/>
      <c r="L26" s="45"/>
    </row>
    <row r="27" spans="8:11" ht="18.75">
      <c r="H27" s="17"/>
      <c r="K27" s="2"/>
    </row>
    <row r="28" spans="8:11" ht="18.75">
      <c r="H28" s="17"/>
      <c r="K28" s="2"/>
    </row>
    <row r="29" spans="8:11" ht="18.75">
      <c r="H29" s="17"/>
      <c r="K29" s="2"/>
    </row>
    <row r="30" spans="8:11" ht="18.75">
      <c r="H30" s="17"/>
      <c r="K30" s="2"/>
    </row>
    <row r="31" ht="15">
      <c r="K31" s="2"/>
    </row>
  </sheetData>
  <mergeCells count="3">
    <mergeCell ref="L2:N2"/>
    <mergeCell ref="I2:I3"/>
    <mergeCell ref="J2:J3"/>
  </mergeCells>
  <printOptions horizontalCentered="1"/>
  <pageMargins left="0.1968503937007874" right="0.15748031496062992" top="0.38" bottom="0.18" header="0.15748031496062992" footer="0.15748031496062992"/>
  <pageSetup fitToHeight="0" horizontalDpi="1200" verticalDpi="1200" orientation="landscape" pageOrder="overThenDown" paperSize="9" scale="62" r:id="rId1"/>
  <headerFooter alignWithMargins="0">
    <oddHeader xml:space="preserve">&amp;L&amp;"Arial Narrow,Gras"MAIRIE de RODEZ
&amp;"Arial Narrow,Normal"Service Population&amp;C&amp;"Trebuchet MS,Gras"&amp;12&amp;EELECTION des CONSEILLERS RÉGIONAUX :&amp;"Arial Narrow,Gras" &amp;"Trebuchet MS,Gras"&amp;14&amp;Escrutin du 21 mars 2010&amp;R&amp;"Arial Narrow,Normal"&amp;D
Page 1 de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2010-03-21T18:53:39Z</cp:lastPrinted>
  <dcterms:created xsi:type="dcterms:W3CDTF">1999-06-13T19:38:07Z</dcterms:created>
  <dcterms:modified xsi:type="dcterms:W3CDTF">2015-09-15T09:25:58Z</dcterms:modified>
  <cp:category/>
  <cp:version/>
  <cp:contentType/>
  <cp:contentStatus/>
</cp:coreProperties>
</file>