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chopin2\Documents\Ecodef stats\"/>
    </mc:Choice>
  </mc:AlternateContent>
  <bookViews>
    <workbookView xWindow="0" yWindow="0" windowWidth="28800" windowHeight="11700" firstSheet="1" activeTab="11"/>
  </bookViews>
  <sheets>
    <sheet name="Liste des figures" sheetId="1" r:id="rId1"/>
    <sheet name="Fig1" sheetId="8" r:id="rId2"/>
    <sheet name="Fig2" sheetId="3" r:id="rId3"/>
    <sheet name="Fig3" sheetId="2" r:id="rId4"/>
    <sheet name="Fig4" sheetId="4" r:id="rId5"/>
    <sheet name="Fig5" sheetId="9" r:id="rId6"/>
    <sheet name="Fig6" sheetId="6" r:id="rId7"/>
    <sheet name="Fig7" sheetId="7" r:id="rId8"/>
    <sheet name="Fig8" sheetId="13" r:id="rId9"/>
    <sheet name="Fig9" sheetId="11" r:id="rId10"/>
    <sheet name="Fig10" sheetId="12" r:id="rId11"/>
    <sheet name="Fig11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3" l="1"/>
  <c r="E9" i="13"/>
  <c r="E7" i="13"/>
  <c r="E7" i="11"/>
  <c r="E6" i="11"/>
  <c r="E5" i="11"/>
  <c r="K8" i="10" l="1"/>
  <c r="K7" i="10"/>
  <c r="K6" i="10"/>
  <c r="F8" i="10"/>
  <c r="F7" i="10"/>
  <c r="F6" i="10"/>
</calcChain>
</file>

<file path=xl/sharedStrings.xml><?xml version="1.0" encoding="utf-8"?>
<sst xmlns="http://schemas.openxmlformats.org/spreadsheetml/2006/main" count="159" uniqueCount="103">
  <si>
    <t>Sous-Officiers</t>
  </si>
  <si>
    <t>Officiers</t>
  </si>
  <si>
    <t>Ensemble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</si>
  <si>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</si>
  <si>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</si>
  <si>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</si>
  <si>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</si>
  <si>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</si>
  <si>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</si>
  <si>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</si>
  <si>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</si>
  <si>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</si>
  <si>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sous-off</t>
  </si>
  <si>
    <t>Effectif ETPT</t>
  </si>
  <si>
    <t>Solde nette</t>
  </si>
  <si>
    <t>Solde brute</t>
  </si>
  <si>
    <r>
      <rPr>
        <b/>
        <i/>
        <sz val="8"/>
        <color theme="1"/>
        <rFont val="Verdana"/>
        <family val="2"/>
      </rPr>
      <t>Champ</t>
    </r>
    <r>
      <rPr>
        <i/>
        <sz val="8"/>
        <color theme="1"/>
        <rFont val="Verdana"/>
        <family val="2"/>
      </rPr>
      <t xml:space="preserve"> : Militaires de la gendarmerie hors élèves, volontaires et réservistes</t>
    </r>
  </si>
  <si>
    <t>€ courants</t>
  </si>
  <si>
    <t>€ constants</t>
  </si>
  <si>
    <t>Solde brute (a) *</t>
  </si>
  <si>
    <t>Traitement brut (solde indiciaire)</t>
  </si>
  <si>
    <t>Complément de solde
(indemnité de résidence et supplément familial, hors NBI)</t>
  </si>
  <si>
    <t>Primes et indemnités
(y compris IJAT hors indemnité de résidence et supplément familial de solde)</t>
  </si>
  <si>
    <t>Cotisations (b) hors mutuelle</t>
  </si>
  <si>
    <t>Solde nette = (a) - (b) hors mutuelle avant PAS</t>
  </si>
  <si>
    <t>(*) Hors NBI et hors pécule</t>
  </si>
  <si>
    <r>
      <rPr>
        <b/>
        <i/>
        <sz val="8"/>
        <color theme="1"/>
        <rFont val="Verdana"/>
        <family val="2"/>
      </rPr>
      <t>Note</t>
    </r>
    <r>
      <rPr>
        <i/>
        <sz val="8"/>
        <color theme="1"/>
        <rFont val="Verdana"/>
        <family val="2"/>
      </rPr>
      <t xml:space="preserve"> : le périmètre du taux d'inflation est : y compris tabac</t>
    </r>
  </si>
  <si>
    <t>Sous-officiers</t>
  </si>
  <si>
    <t>Ecart</t>
  </si>
  <si>
    <t>Corps</t>
  </si>
  <si>
    <t>Evolution de la solde brute moyenne(%)</t>
  </si>
  <si>
    <t>RMPP brute</t>
  </si>
  <si>
    <t>RMPP nette</t>
  </si>
  <si>
    <t>Structure des effectifs (%)</t>
  </si>
  <si>
    <t>Volontaires</t>
  </si>
  <si>
    <t>Elèves</t>
  </si>
  <si>
    <t>Effectifs physiques au 31 dec</t>
  </si>
  <si>
    <r>
      <rPr>
        <b/>
        <i/>
        <sz val="8"/>
        <color theme="1"/>
        <rFont val="Verdana"/>
        <family val="2"/>
      </rPr>
      <t>Champ</t>
    </r>
    <r>
      <rPr>
        <i/>
        <sz val="8"/>
        <color theme="1"/>
        <rFont val="Verdana"/>
        <family val="2"/>
      </rPr>
      <t xml:space="preserve"> : Militaires de la gendarmerie hors réservistes</t>
    </r>
  </si>
  <si>
    <r>
      <rPr>
        <b/>
        <i/>
        <sz val="8"/>
        <color theme="1"/>
        <rFont val="Verdana"/>
        <family val="2"/>
      </rPr>
      <t>Note de lecture</t>
    </r>
    <r>
      <rPr>
        <i/>
        <sz val="8"/>
        <color theme="1"/>
        <rFont val="Verdana"/>
        <family val="2"/>
      </rPr>
      <t xml:space="preserve"> : Les officiers des corps de gendarmerie sont 6393 au 31 décembre 2020. Au cours de l'année 2020, les emplois d'officiers décomptés s'élévaient à 6464 équivalent temps plein. La catégorie (officier, sous-officier, volontaires ou élève) correspond à la catégorie d'appartenance à la dernière période travaillée de l'année.</t>
    </r>
  </si>
  <si>
    <t>solde indiciaire (points)</t>
  </si>
  <si>
    <t>primes et complément de solde</t>
  </si>
  <si>
    <r>
      <t>1</t>
    </r>
    <r>
      <rPr>
        <vertAlign val="superscript"/>
        <sz val="9"/>
        <color theme="1"/>
        <rFont val="Verdana"/>
        <family val="2"/>
      </rPr>
      <t>er</t>
    </r>
    <r>
      <rPr>
        <sz val="9"/>
        <color theme="1"/>
        <rFont val="Verdana"/>
        <family val="2"/>
      </rPr>
      <t xml:space="preserve">  décile</t>
    </r>
  </si>
  <si>
    <r>
      <t>2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</si>
  <si>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3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</si>
  <si>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4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</si>
  <si>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5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</si>
  <si>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6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</si>
  <si>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7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</si>
  <si>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8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</si>
  <si>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r>
      <t>9</t>
    </r>
    <r>
      <rPr>
        <vertAlign val="superscript"/>
        <sz val="9"/>
        <color theme="1"/>
        <rFont val="Verdana"/>
        <family val="2"/>
      </rPr>
      <t>ème</t>
    </r>
    <r>
      <rPr>
        <sz val="9"/>
        <color theme="1"/>
        <rFont val="Verdana"/>
        <family val="2"/>
      </rPr>
      <t xml:space="preserve">  décile</t>
    </r>
  </si>
  <si>
    <t>euros courants, %</t>
  </si>
  <si>
    <t>effectifs physiques, %, euros courants, %</t>
  </si>
  <si>
    <t>Effectifs ETP</t>
  </si>
  <si>
    <t>effectifs physiques, %, etp, %</t>
  </si>
  <si>
    <t>Etp,%, euros courants, %</t>
  </si>
  <si>
    <t>Effectifs pysiques en 2021</t>
  </si>
  <si>
    <t>Structure des effectifs en 2021 (%)</t>
  </si>
  <si>
    <t>Evolution 2020-2021</t>
  </si>
  <si>
    <r>
      <rPr>
        <b/>
        <i/>
        <sz val="8"/>
        <color theme="1"/>
        <rFont val="Verdana"/>
        <family val="2"/>
      </rPr>
      <t>Sources</t>
    </r>
    <r>
      <rPr>
        <i/>
        <sz val="8"/>
        <color theme="1"/>
        <rFont val="Verdana"/>
        <family val="2"/>
      </rPr>
      <t xml:space="preserve"> : RAE-G 2020 et 2021</t>
    </r>
  </si>
  <si>
    <r>
      <rPr>
        <b/>
        <i/>
        <sz val="8"/>
        <color theme="1"/>
        <rFont val="Verdana"/>
        <family val="2"/>
      </rPr>
      <t>Note</t>
    </r>
    <r>
      <rPr>
        <i/>
        <sz val="8"/>
        <color theme="1"/>
        <rFont val="Verdana"/>
        <family val="2"/>
      </rPr>
      <t xml:space="preserve"> : La catégorie hierarchique correspond à la celle de l'année 2020 en cas de changement.</t>
    </r>
  </si>
  <si>
    <t>Effectifs physiques de la population totale</t>
  </si>
  <si>
    <t>Indice majoré moyen (bénéficiaires GIPA)</t>
  </si>
  <si>
    <t>Effectifs physiques (bénéficiaires GIPA)</t>
  </si>
  <si>
    <t>Part de l'effectif bénéficiaire de la GIPA (en %)</t>
  </si>
  <si>
    <t>Effectifs physiques (bénéficiaires GIPA en 2020)</t>
  </si>
  <si>
    <t>Part de l'effectif bénéficiaire de la GIPA en 2020 (en %)</t>
  </si>
  <si>
    <t xml:space="preserve">Montant moyen euros </t>
  </si>
  <si>
    <t>Montant moyen annuel (euros)</t>
  </si>
  <si>
    <t>Part de l'effectif total (en %)</t>
  </si>
  <si>
    <t>Effectifs physiques avec NBI</t>
  </si>
  <si>
    <r>
      <rPr>
        <b/>
        <i/>
        <sz val="8"/>
        <color theme="1"/>
        <rFont val="Verdana"/>
        <family val="2"/>
      </rPr>
      <t>Sources</t>
    </r>
    <r>
      <rPr>
        <i/>
        <sz val="8"/>
        <color theme="1"/>
        <rFont val="Verdana"/>
        <family val="2"/>
      </rPr>
      <t xml:space="preserve"> : RAE-G 2021</t>
    </r>
  </si>
  <si>
    <t>NBI en points d'indice</t>
  </si>
  <si>
    <t>%</t>
  </si>
  <si>
    <t>Evolution du nb de bénéficiaires (%)</t>
  </si>
  <si>
    <t>Evolution du montant médian entre 2020 et 2021 (%)</t>
  </si>
  <si>
    <t>Montant médian 2020 SUPICM + COMICM (euros)</t>
  </si>
  <si>
    <t>Montant médian 2021 IMGM en 2021(euros)</t>
  </si>
  <si>
    <t>Effectifs physiques des bénéficiaires des SUPICM et COMICM en 2020</t>
  </si>
  <si>
    <t>Effectifs physiques des bénéficiaires de l'IMGM en 2021</t>
  </si>
  <si>
    <t>Evolution 2020-2021
en %</t>
  </si>
  <si>
    <t>Solde mensuelle moyenne
(euros courants)</t>
  </si>
  <si>
    <t>Les effectifs sont au 31 decembre contrairment aux ETP</t>
  </si>
  <si>
    <t>Figure 1 : Effectifs des militaires de la gendarmerie par corps en 2020 et 2021</t>
  </si>
  <si>
    <t>Evolution 2020-2021 (%)</t>
  </si>
  <si>
    <t>Effectifs en ETP en 2021</t>
  </si>
  <si>
    <t>Structure des effectifs en ETP en 2021 (%)</t>
  </si>
  <si>
    <t>Sources : RAE-G 2020 et 2021</t>
  </si>
  <si>
    <r>
      <rPr>
        <b/>
        <i/>
        <sz val="8"/>
        <color theme="1"/>
        <rFont val="Verdana"/>
        <family val="2"/>
      </rPr>
      <t>Source</t>
    </r>
    <r>
      <rPr>
        <i/>
        <sz val="8"/>
        <color theme="1"/>
        <rFont val="Verdana"/>
        <family val="2"/>
      </rPr>
      <t xml:space="preserve"> : RAE-G 2020 et RAE-G 2021, Observatoire Economique de la Défense</t>
    </r>
  </si>
  <si>
    <r>
      <rPr>
        <b/>
        <i/>
        <sz val="8"/>
        <color theme="1"/>
        <rFont val="Verdana"/>
        <family val="2"/>
      </rPr>
      <t>Source</t>
    </r>
    <r>
      <rPr>
        <i/>
        <sz val="8"/>
        <color theme="1"/>
        <rFont val="Verdana"/>
        <family val="2"/>
      </rPr>
      <t xml:space="preserve"> : RAE-G 2021, Observatoire Economique de la Défense</t>
    </r>
  </si>
  <si>
    <r>
      <rPr>
        <b/>
        <i/>
        <sz val="8"/>
        <color theme="1"/>
        <rFont val="Verdana"/>
        <family val="2"/>
      </rPr>
      <t>Note de lecture</t>
    </r>
    <r>
      <rPr>
        <i/>
        <sz val="8"/>
        <color theme="1"/>
        <rFont val="Verdana"/>
        <family val="2"/>
      </rPr>
      <t xml:space="preserve"> : Les 10% des sous-officiers les moins bien rémunérés perçoivent moins de 2071 euros nets mensuels</t>
    </r>
  </si>
  <si>
    <t>Figure 6 : Évolution de la RMPP entre 2020 et 2021</t>
  </si>
  <si>
    <t>Figure 7 : Contributions des composantes de la RMPP brute à son évolution entre 2020 et 2021</t>
  </si>
  <si>
    <t>Figure 4 : Distribution des soldes nettes par catégorie en 2021</t>
  </si>
  <si>
    <t>Figure 2 : Evolution de la structure de la solde moyenne entre 2020 et 2021</t>
  </si>
  <si>
    <t>Figure 3 : Évolution des soldes moyennes par catégorie entre 2020 et 2021</t>
  </si>
  <si>
    <t>Figure 1 : Effectifs des militaires de la gendarmerie par catégorie en 2020 et 2021</t>
  </si>
  <si>
    <t>Figure 5 : Evolution de la distribution des soldes nettes par catégorie en 2021</t>
  </si>
  <si>
    <t>Figure 8 : Evolution du montant des primes de mobilité géographique entre 2020 et 2021</t>
  </si>
  <si>
    <t>Figure 9 : Montants de NBI versés en 2021</t>
  </si>
  <si>
    <t>Figure 11 : Bénéficiaires de la Gipa en 2020 et 2021 dans la gendarmerie nationale</t>
  </si>
  <si>
    <t>Figure 10 : Distribution du montant de NBI mensuel en nombre de points d'indice par catégorie</t>
  </si>
  <si>
    <r>
      <rPr>
        <b/>
        <i/>
        <sz val="8"/>
        <color theme="1"/>
        <rFont val="Verdana"/>
        <family val="2"/>
      </rPr>
      <t>Champ</t>
    </r>
    <r>
      <rPr>
        <i/>
        <sz val="8"/>
        <color theme="1"/>
        <rFont val="Verdana"/>
        <family val="2"/>
      </rPr>
      <t xml:space="preserve"> : Militaires de la gendarmerie hors volontaires, élèves et réservistes</t>
    </r>
  </si>
  <si>
    <t>Figure  10 : Distribution du montant de NBI mensuel en nombre de points d'indice par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</si>
</sst>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#,##0.0_ ;\-#,##0.0\ "/>
    <numFmt numFmtId="169" formatCode="\+0.0;[Red]\-0.0;0.0"/>
    <numFmt numFmtId="170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9.5"/>
      <color rgb="FF000000"/>
      <name val="Albany AMT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vertAlign val="superscript"/>
      <sz val="9"/>
      <color theme="1"/>
      <name val="Verdana"/>
      <family val="2"/>
    </font>
    <font>
      <i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EEEEE"/>
        <bgColor indexed="64"/>
      </patternFill>
    </fill>
  </fills>
  <borders count="26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rgb="FFC4BD97"/>
      </right>
      <top style="thin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rgb="FFC4BD97"/>
      </right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medium">
        <color rgb="FFC4BD97"/>
      </right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medium">
        <color theme="2" tint="-0.24994659260841701"/>
      </top>
      <bottom/>
      <diagonal/>
    </border>
    <border>
      <left/>
      <right style="thin">
        <color theme="2" tint="-0.24994659260841701"/>
      </right>
      <top style="medium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medium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medium">
        <color rgb="FFC4BD97"/>
      </right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/>
      <diagonal/>
    </border>
    <border>
      <left style="thin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hair">
        <color theme="2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1" fontId="0" fillId="0" borderId="0" xfId="0" applyNumberFormat="1"/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166" fontId="5" fillId="5" borderId="3" xfId="2" applyNumberFormat="1" applyFont="1" applyFill="1" applyBorder="1" applyAlignment="1">
      <alignment horizontal="center" vertical="center"/>
    </xf>
    <xf numFmtId="167" fontId="5" fillId="5" borderId="3" xfId="1" applyNumberFormat="1" applyFont="1" applyFill="1" applyBorder="1" applyAlignment="1">
      <alignment horizontal="center" vertical="center"/>
    </xf>
    <xf numFmtId="0" fontId="3" fillId="4" borderId="5" xfId="0" quotePrefix="1" applyFont="1" applyFill="1" applyBorder="1"/>
    <xf numFmtId="166" fontId="5" fillId="5" borderId="6" xfId="2" applyNumberFormat="1" applyFont="1" applyFill="1" applyBorder="1" applyAlignment="1">
      <alignment horizontal="center" vertical="center"/>
    </xf>
    <xf numFmtId="167" fontId="5" fillId="5" borderId="6" xfId="1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166" fontId="7" fillId="5" borderId="9" xfId="2" applyNumberFormat="1" applyFont="1" applyFill="1" applyBorder="1" applyAlignment="1">
      <alignment horizontal="center" vertical="center"/>
    </xf>
    <xf numFmtId="167" fontId="7" fillId="5" borderId="9" xfId="1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5" fillId="2" borderId="0" xfId="2" applyNumberFormat="1" applyFont="1" applyFill="1" applyBorder="1"/>
    <xf numFmtId="0" fontId="5" fillId="2" borderId="0" xfId="0" applyFont="1" applyFill="1"/>
    <xf numFmtId="0" fontId="3" fillId="4" borderId="5" xfId="0" quotePrefix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12" fillId="2" borderId="0" xfId="0" applyFont="1" applyFill="1" applyAlignment="1">
      <alignment horizontal="left" vertical="center" wrapText="1"/>
    </xf>
    <xf numFmtId="0" fontId="0" fillId="2" borderId="0" xfId="0" applyFill="1"/>
    <xf numFmtId="165" fontId="4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166" fontId="5" fillId="5" borderId="3" xfId="2" applyNumberFormat="1" applyFont="1" applyFill="1" applyBorder="1" applyAlignment="1">
      <alignment horizontal="center" vertical="center"/>
    </xf>
    <xf numFmtId="167" fontId="5" fillId="5" borderId="4" xfId="1" applyNumberFormat="1" applyFont="1" applyFill="1" applyBorder="1" applyAlignment="1">
      <alignment horizontal="center" vertical="center"/>
    </xf>
    <xf numFmtId="0" fontId="3" fillId="4" borderId="5" xfId="0" quotePrefix="1" applyFont="1" applyFill="1" applyBorder="1"/>
    <xf numFmtId="166" fontId="5" fillId="5" borderId="6" xfId="2" applyNumberFormat="1" applyFont="1" applyFill="1" applyBorder="1" applyAlignment="1">
      <alignment horizontal="center" vertical="center"/>
    </xf>
    <xf numFmtId="167" fontId="5" fillId="5" borderId="7" xfId="1" applyNumberFormat="1" applyFont="1" applyFill="1" applyBorder="1" applyAlignment="1">
      <alignment horizontal="center" vertical="center"/>
    </xf>
    <xf numFmtId="0" fontId="3" fillId="4" borderId="5" xfId="0" applyFont="1" applyFill="1" applyBorder="1"/>
    <xf numFmtId="0" fontId="6" fillId="4" borderId="8" xfId="0" applyFont="1" applyFill="1" applyBorder="1" applyAlignment="1">
      <alignment vertical="center" wrapText="1"/>
    </xf>
    <xf numFmtId="166" fontId="7" fillId="5" borderId="9" xfId="2" applyNumberFormat="1" applyFont="1" applyFill="1" applyBorder="1" applyAlignment="1">
      <alignment horizontal="center" vertical="center"/>
    </xf>
    <xf numFmtId="167" fontId="7" fillId="5" borderId="10" xfId="1" applyNumberFormat="1" applyFont="1" applyFill="1" applyBorder="1" applyAlignment="1">
      <alignment horizontal="center" vertical="center"/>
    </xf>
    <xf numFmtId="0" fontId="8" fillId="2" borderId="0" xfId="0" applyFont="1" applyFill="1"/>
    <xf numFmtId="168" fontId="5" fillId="5" borderId="3" xfId="2" applyNumberFormat="1" applyFont="1" applyFill="1" applyBorder="1" applyAlignment="1">
      <alignment horizontal="center" vertical="center"/>
    </xf>
    <xf numFmtId="168" fontId="5" fillId="5" borderId="6" xfId="2" applyNumberFormat="1" applyFont="1" applyFill="1" applyBorder="1" applyAlignment="1">
      <alignment horizontal="center" vertical="center"/>
    </xf>
    <xf numFmtId="168" fontId="7" fillId="5" borderId="9" xfId="2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2" borderId="0" xfId="0" applyFont="1" applyFill="1"/>
    <xf numFmtId="0" fontId="2" fillId="3" borderId="0" xfId="0" applyFont="1" applyFill="1" applyAlignment="1">
      <alignment vertical="center"/>
    </xf>
    <xf numFmtId="168" fontId="5" fillId="5" borderId="3" xfId="1" applyNumberFormat="1" applyFont="1" applyFill="1" applyBorder="1" applyAlignment="1">
      <alignment horizontal="center" vertical="center"/>
    </xf>
    <xf numFmtId="168" fontId="5" fillId="5" borderId="6" xfId="1" applyNumberFormat="1" applyFont="1" applyFill="1" applyBorder="1" applyAlignment="1">
      <alignment horizontal="center" vertical="center"/>
    </xf>
    <xf numFmtId="168" fontId="7" fillId="5" borderId="9" xfId="1" applyNumberFormat="1" applyFont="1" applyFill="1" applyBorder="1" applyAlignment="1">
      <alignment horizontal="center" vertical="center"/>
    </xf>
    <xf numFmtId="169" fontId="5" fillId="5" borderId="3" xfId="2" applyNumberFormat="1" applyFont="1" applyFill="1" applyBorder="1" applyAlignment="1">
      <alignment horizontal="center" vertical="center"/>
    </xf>
    <xf numFmtId="169" fontId="5" fillId="5" borderId="6" xfId="2" applyNumberFormat="1" applyFont="1" applyFill="1" applyBorder="1" applyAlignment="1">
      <alignment horizontal="center" vertical="center"/>
    </xf>
    <xf numFmtId="169" fontId="7" fillId="5" borderId="9" xfId="2" applyNumberFormat="1" applyFont="1" applyFill="1" applyBorder="1" applyAlignment="1">
      <alignment horizontal="center" vertical="center"/>
    </xf>
    <xf numFmtId="169" fontId="5" fillId="5" borderId="4" xfId="1" applyNumberFormat="1" applyFont="1" applyFill="1" applyBorder="1" applyAlignment="1">
      <alignment horizontal="center" vertical="center"/>
    </xf>
    <xf numFmtId="169" fontId="5" fillId="5" borderId="7" xfId="1" applyNumberFormat="1" applyFont="1" applyFill="1" applyBorder="1" applyAlignment="1">
      <alignment horizontal="center" vertical="center"/>
    </xf>
    <xf numFmtId="169" fontId="7" fillId="5" borderId="10" xfId="1" applyNumberFormat="1" applyFont="1" applyFill="1" applyBorder="1" applyAlignment="1">
      <alignment horizontal="center" vertical="center"/>
    </xf>
    <xf numFmtId="169" fontId="5" fillId="5" borderId="3" xfId="1" applyNumberFormat="1" applyFont="1" applyFill="1" applyBorder="1" applyAlignment="1">
      <alignment horizontal="center" vertical="center"/>
    </xf>
    <xf numFmtId="169" fontId="5" fillId="5" borderId="6" xfId="1" applyNumberFormat="1" applyFont="1" applyFill="1" applyBorder="1" applyAlignment="1">
      <alignment horizontal="center" vertical="center"/>
    </xf>
    <xf numFmtId="169" fontId="7" fillId="5" borderId="9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3" fontId="5" fillId="5" borderId="6" xfId="1" applyNumberFormat="1" applyFont="1" applyFill="1" applyBorder="1" applyAlignment="1">
      <alignment horizontal="center" vertical="center"/>
    </xf>
    <xf numFmtId="3" fontId="7" fillId="5" borderId="9" xfId="1" applyNumberFormat="1" applyFont="1" applyFill="1" applyBorder="1" applyAlignment="1">
      <alignment horizontal="center" vertical="center"/>
    </xf>
    <xf numFmtId="3" fontId="0" fillId="0" borderId="0" xfId="0" applyNumberFormat="1"/>
    <xf numFmtId="170" fontId="5" fillId="5" borderId="3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4" xfId="0" applyBorder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6" fillId="4" borderId="5" xfId="0" quotePrefix="1" applyFont="1" applyFill="1" applyBorder="1"/>
    <xf numFmtId="4" fontId="5" fillId="5" borderId="3" xfId="1" applyNumberFormat="1" applyFont="1" applyFill="1" applyBorder="1" applyAlignment="1">
      <alignment horizontal="center" vertical="center"/>
    </xf>
    <xf numFmtId="3" fontId="7" fillId="5" borderId="3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170" fontId="7" fillId="5" borderId="3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165" fontId="4" fillId="3" borderId="12" xfId="2" applyNumberFormat="1" applyFont="1" applyFill="1" applyBorder="1" applyAlignment="1">
      <alignment horizontal="center" vertical="center" wrapText="1"/>
    </xf>
    <xf numFmtId="165" fontId="4" fillId="3" borderId="19" xfId="2" applyNumberFormat="1" applyFont="1" applyFill="1" applyBorder="1" applyAlignment="1">
      <alignment horizontal="center" vertical="center" wrapText="1"/>
    </xf>
    <xf numFmtId="165" fontId="4" fillId="3" borderId="13" xfId="2" applyNumberFormat="1" applyFont="1" applyFill="1" applyBorder="1" applyAlignment="1">
      <alignment horizontal="center" vertical="center" wrapText="1"/>
    </xf>
    <xf numFmtId="165" fontId="4" fillId="3" borderId="22" xfId="2" applyNumberFormat="1" applyFont="1" applyFill="1" applyBorder="1" applyAlignment="1">
      <alignment horizontal="center" vertical="center" wrapText="1"/>
    </xf>
    <xf numFmtId="165" fontId="4" fillId="3" borderId="23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4" fillId="3" borderId="14" xfId="2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5">
    <cellStyle name="Milliers 2" xfId="4"/>
    <cellStyle name="Milliers 3" xfId="2"/>
    <cellStyle name="Normal" xfId="0" builtinId="0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'Fig4'!$B$5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'Fig4'!$C$4:$K$4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'Fig4'!$C$5:$K$5</c:f>
              <c:numCache>
                <c:formatCode>#,##0</c:formatCode>
                <c:ptCount val="9"/>
                <c:pt idx="0">
                  <c:v>2071</c:v>
                </c:pt>
                <c:pt idx="1">
                  <c:v>2177.7083333333335</c:v>
                </c:pt>
                <c:pt idx="2">
                  <c:v>2349.0833333333335</c:v>
                </c:pt>
                <c:pt idx="3">
                  <c:v>2492.5</c:v>
                </c:pt>
                <c:pt idx="4">
                  <c:v>2619.3333333333335</c:v>
                </c:pt>
                <c:pt idx="5">
                  <c:v>2743.8333333333335</c:v>
                </c:pt>
                <c:pt idx="6">
                  <c:v>2868.75</c:v>
                </c:pt>
                <c:pt idx="7">
                  <c:v>3104.0833333333335</c:v>
                </c:pt>
                <c:pt idx="8">
                  <c:v>3419.5833333333335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4-437E-8356-0E0B791CB55D}"/>
            </c:ext>
          </c:extLst>
        </c:ser>
        <c:ser>
          <c:idx val="1"/>
          <c:order val="1"/>
          <c:tx>
            <c:strRef>
              <c:f>'Fig4'!$B$6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'Fig4'!$C$4:$K$4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'Fig4'!$C$6:$K$6</c:f>
              <c:numCache>
                <c:formatCode>#,##0</c:formatCode>
                <c:ptCount val="9"/>
                <c:pt idx="0">
                  <c:v>3306.0833333333335</c:v>
                </c:pt>
                <c:pt idx="1">
                  <c:v>3584.4166666666665</c:v>
                </c:pt>
                <c:pt idx="2">
                  <c:v>3822.6666666666665</c:v>
                </c:pt>
                <c:pt idx="3">
                  <c:v>4008.6666666666665</c:v>
                </c:pt>
                <c:pt idx="4">
                  <c:v>4195.708333333333</c:v>
                </c:pt>
                <c:pt idx="5">
                  <c:v>4407.416666666667</c:v>
                </c:pt>
                <c:pt idx="6">
                  <c:v>4683.166666666667</c:v>
                </c:pt>
                <c:pt idx="7">
                  <c:v>5132.25</c:v>
                </c:pt>
                <c:pt idx="8">
                  <c:v>6375.083333333333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4-437E-8356-0E0B791C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5"/>
        <c:overlap val="-71"/>
        <c:axId val="354084776"/>
        <c:axId val="354081496"/>
      </c:barChart>
      <c:catAx>
        <c:axId val="35408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4081496"/>
        <c:crosses val="autoZero"/>
        <c:auto val="1"/>
        <c:lblAlgn val="ctr"/>
        <c:lblOffset val="100"/>
        <c:noMultiLvlLbl val="0"/>
      </c:catAx>
      <c:valAx>
        <c:axId val="35408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408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'Fig7'!$C$5</c:f>
              <c:strCache>
                <c:ptCount val="1"/>
                <c:pt idx="0">
                  <c:v>solde indiciaire (points)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'Fig7'!$B$6:$B$8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Ensemble</c:v>
                </c:pt>
              </c:strCache>
            </c:strRef>
          </c:cat>
          <c:val>
            <c:numRef>
              <c:f>'Fig7'!$C$6:$C$8</c:f>
              <c:numCache>
                <c:formatCode>0.00</c:formatCode>
                <c:ptCount val="3"/>
                <c:pt idx="0">
                  <c:v>1.55396</c:v>
                </c:pt>
                <c:pt idx="1">
                  <c:v>0.99363000000000001</c:v>
                </c:pt>
                <c:pt idx="2">
                  <c:v>1.0626199999999999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7-4F6C-B0A8-E0C70A9C0CD3}"/>
            </c:ext>
          </c:extLst>
        </c:ser>
        <c:ser>
          <c:idx val="1"/>
          <c:order val="1"/>
          <c:tx>
            <c:strRef>
              <c:f>'Fig7'!$D$5</c:f>
              <c:strCache>
                <c:ptCount val="1"/>
                <c:pt idx="0">
                  <c:v>primes et complément de solde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'Fig7'!$B$6:$B$8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Ensemble</c:v>
                </c:pt>
              </c:strCache>
            </c:strRef>
          </c:cat>
          <c:val>
            <c:numRef>
              <c:f>'Fig7'!$D$6:$D$8</c:f>
              <c:numCache>
                <c:formatCode>0.00</c:formatCode>
                <c:ptCount val="3"/>
                <c:pt idx="0">
                  <c:v>1.0965130000000001</c:v>
                </c:pt>
                <c:pt idx="1">
                  <c:v>1.781738</c:v>
                </c:pt>
                <c:pt idx="2">
                  <c:v>1.697365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7-4F6C-B0A8-E0C70A9C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48416"/>
        <c:axId val="383748744"/>
      </c:barChart>
      <c:catAx>
        <c:axId val="3837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748744"/>
        <c:crosses val="autoZero"/>
        <c:auto val="1"/>
        <c:lblAlgn val="ctr"/>
        <c:lblOffset val="100"/>
        <c:noMultiLvlLbl val="0"/>
      </c:catAx>
      <c:valAx>
        <c:axId val="383748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74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'Fig10'!$G$4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'Fig10'!$F$5:$F$17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</c:numCache>
            </c:numRef>
          </c:cat>
          <c:val>
            <c:numRef>
              <c:f>'Fig10'!$G$5:$G$17</c:f>
              <c:numCache>
                <c:formatCode>General</c:formatCode>
                <c:ptCount val="13"/>
                <c:pt idx="0">
                  <c:v>46.03</c:v>
                </c:pt>
                <c:pt idx="1">
                  <c:v>0.41</c:v>
                </c:pt>
                <c:pt idx="2">
                  <c:v>5.47</c:v>
                </c:pt>
                <c:pt idx="3">
                  <c:v>0.31</c:v>
                </c:pt>
                <c:pt idx="4">
                  <c:v>34.57</c:v>
                </c:pt>
                <c:pt idx="5">
                  <c:v>4.95</c:v>
                </c:pt>
                <c:pt idx="6">
                  <c:v>3.82</c:v>
                </c:pt>
                <c:pt idx="7">
                  <c:v>2.68</c:v>
                </c:pt>
                <c:pt idx="8">
                  <c:v>1.1399999999999999</c:v>
                </c:pt>
                <c:pt idx="9">
                  <c:v>0.1</c:v>
                </c:pt>
                <c:pt idx="10">
                  <c:v>0.31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0-4F4E-9BE0-17ACCE499085}"/>
            </c:ext>
          </c:extLst>
        </c:ser>
        <c:ser>
          <c:idx val="1"/>
          <c:order val="1"/>
          <c:tx>
            <c:strRef>
              <c:f>'Fig10'!$H$4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'Fig10'!$F$5:$F$17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</c:numCache>
            </c:numRef>
          </c:cat>
          <c:val>
            <c:numRef>
              <c:f>'Fig10'!$H$5:$H$17</c:f>
              <c:numCache>
                <c:formatCode>General</c:formatCode>
                <c:ptCount val="13"/>
                <c:pt idx="0">
                  <c:v>74.41</c:v>
                </c:pt>
                <c:pt idx="1">
                  <c:v>0.03</c:v>
                </c:pt>
                <c:pt idx="2">
                  <c:v>23.13</c:v>
                </c:pt>
                <c:pt idx="3">
                  <c:v>1.37</c:v>
                </c:pt>
                <c:pt idx="4">
                  <c:v>1.06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0-4F4E-9BE0-17ACCE49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023856"/>
        <c:axId val="496026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'Fig10'!$F$4</c15:sqref>
                        </c15:formulaRef>
                      </c:ext>
                    </c:extLst>
                    <c:strCache>
                      <c:ptCount val="1"/>
                      <c:pt idx="0">
                        <c:v>NBI en points d'indice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'Fig10'!$F$5:$F$17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10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50</c:v>
                      </c:pt>
                      <c:pt idx="6">
                        <c:v>70</c:v>
                      </c:pt>
                      <c:pt idx="7">
                        <c:v>90</c:v>
                      </c:pt>
                      <c:pt idx="8">
                        <c:v>100</c:v>
                      </c:pt>
                      <c:pt idx="9">
                        <c:v>120</c:v>
                      </c:pt>
                      <c:pt idx="10">
                        <c:v>140</c:v>
                      </c:pt>
                      <c:pt idx="11">
                        <c:v>160</c:v>
                      </c:pt>
                      <c:pt idx="12">
                        <c:v>180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'Fig10'!$F$5:$F$17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10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50</c:v>
                      </c:pt>
                      <c:pt idx="6">
                        <c:v>70</c:v>
                      </c:pt>
                      <c:pt idx="7">
                        <c:v>90</c:v>
                      </c:pt>
                      <c:pt idx="8">
                        <c:v>100</c:v>
                      </c:pt>
                      <c:pt idx="9">
                        <c:v>120</c:v>
                      </c:pt>
                      <c:pt idx="10">
                        <c:v>140</c:v>
                      </c:pt>
                      <c:pt idx="11">
                        <c:v>160</c:v>
                      </c:pt>
                      <c:pt idx="12">
                        <c:v>180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5B0-4F4E-9BE0-17ACCE499085}"/>
                  </c:ext>
                </c:extLst>
              </c15:ser>
            </c15:filteredBarSeries>
          </c:ext>
        </c:extLst>
      </c:barChart>
      <c:catAx>
        <c:axId val="4960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026152"/>
        <c:crosses val="autoZero"/>
        <c:auto val="1"/>
        <c:lblAlgn val="ctr"/>
        <c:lblOffset val="100"/>
        <c:noMultiLvlLbl val="0"/>
      </c:catAx>
      <c:valAx>
        <c:axId val="4960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0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757237</xdr:colOff>
      <xdr:row>11</xdr:row>
      <xdr:rowOff>9524</xdr:rowOff>
    </xdr:from>
    <xdr:to>
      <xdr:col>8</xdr:col>
      <xdr:colOff>752475</xdr:colOff>
      <xdr:row>25</xdr:row>
      <xdr:rowOff>190499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13</xdr:row>
      <xdr:rowOff>9526</xdr:rowOff>
    </xdr:from>
    <xdr:to>
      <xdr:col>6</xdr:col>
      <xdr:colOff>742950</xdr:colOff>
      <xdr:row>29</xdr:row>
      <xdr:rowOff>180976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23</xdr:row>
      <xdr:rowOff>180974</xdr:rowOff>
    </xdr:from>
    <xdr:to>
      <xdr:col>9</xdr:col>
      <xdr:colOff>761999</xdr:colOff>
      <xdr:row>42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4" workbookViewId="0">
      <selection activeCell="M12" sqref="M12"/>
    </sheetView>
  </sheetViews>
  <sheetFormatPr baseColWidth="10" defaultRowHeight="15"/>
  <sheetData>
    <row r="2" spans="1:13" ht="15" customHeight="1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3" ht="15" customHeight="1">
      <c r="A4" s="48" t="s">
        <v>93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6" spans="1:13" ht="15" customHeight="1">
      <c r="A6" s="48" t="s">
        <v>94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3" ht="15" customHeight="1">
      <c r="A8" s="48" t="s">
        <v>92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3" ht="15" customHeight="1">
      <c r="A10" s="48" t="s">
        <v>96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6"/>
    </row>
    <row r="11" spans="1:13">
      <c r="M11" s="26"/>
    </row>
    <row r="12" spans="1:13" ht="15" customHeight="1">
      <c r="A12" s="48" t="s">
        <v>90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6"/>
    </row>
    <row r="13" spans="1:13">
      <c r="M13" s="26"/>
    </row>
    <row r="14" spans="1:13" ht="15" customHeight="1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26"/>
    </row>
    <row r="16" spans="1:13" ht="15" customHeight="1">
      <c r="A16" s="48" t="s">
        <v>97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8" spans="1:12" ht="15" customHeight="1">
      <c r="A18" s="48" t="s">
        <v>98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20" spans="1:12" ht="15" customHeight="1">
      <c r="A20" s="48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2" ht="15" customHeight="1">
      <c r="A22" s="48" t="s">
        <v>99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workbookViewId="0">
      <selection activeCell="B2" sqref="B2:F9"/>
    </sheetView>
  </sheetViews>
  <sheetFormatPr baseColWidth="10" defaultRowHeight="15"/>
  <cols>
    <col min="2" max="2" width="14.28515625" customWidth="1"/>
  </cols>
  <sheetData>
    <row r="2" spans="2:13" ht="15" customHeight="1">
      <c r="B2" s="77" t="s">
        <v>98</v>
      </c>
      <c r="C2" s="77"/>
      <c r="D2" s="77"/>
      <c r="E2" s="77"/>
      <c r="F2" s="77"/>
      <c r="G2" s="26"/>
      <c r="H2" s="26"/>
      <c r="I2" s="26"/>
      <c r="J2" s="26"/>
      <c r="K2" s="26"/>
      <c r="L2" s="26"/>
      <c r="M2" s="26"/>
    </row>
    <row r="3" spans="2:13" ht="15.75" thickBot="1">
      <c r="B3" s="28"/>
      <c r="C3" s="28"/>
      <c r="D3" s="28"/>
      <c r="E3" s="28"/>
      <c r="F3" s="28"/>
    </row>
    <row r="4" spans="2:13" ht="56.25">
      <c r="B4" s="75"/>
      <c r="C4" s="66" t="s">
        <v>60</v>
      </c>
      <c r="D4" s="66" t="s">
        <v>69</v>
      </c>
      <c r="E4" s="66" t="s">
        <v>68</v>
      </c>
      <c r="F4" s="66" t="s">
        <v>67</v>
      </c>
    </row>
    <row r="5" spans="2:13">
      <c r="B5" s="35" t="s">
        <v>1</v>
      </c>
      <c r="C5" s="61">
        <v>6542</v>
      </c>
      <c r="D5" s="61">
        <v>969</v>
      </c>
      <c r="E5" s="65">
        <f>D5/C5*100</f>
        <v>14.81198410272088</v>
      </c>
      <c r="F5" s="61">
        <v>1075.047</v>
      </c>
    </row>
    <row r="6" spans="2:13">
      <c r="B6" s="35" t="s">
        <v>27</v>
      </c>
      <c r="C6" s="61">
        <v>76855</v>
      </c>
      <c r="D6" s="61">
        <v>18050</v>
      </c>
      <c r="E6" s="65">
        <f>D6/C6*100</f>
        <v>23.485784919653891</v>
      </c>
      <c r="F6" s="61">
        <v>636.54200000000003</v>
      </c>
    </row>
    <row r="7" spans="2:13">
      <c r="B7" s="71" t="s">
        <v>2</v>
      </c>
      <c r="C7" s="73">
        <v>83397</v>
      </c>
      <c r="D7" s="73">
        <v>19019</v>
      </c>
      <c r="E7" s="76">
        <f>D7/C7*100</f>
        <v>22.805376692207155</v>
      </c>
      <c r="F7" s="73">
        <v>658.88300000000004</v>
      </c>
    </row>
    <row r="8" spans="2:13" ht="24.75" customHeight="1">
      <c r="B8" s="94" t="s">
        <v>16</v>
      </c>
      <c r="C8" s="94"/>
      <c r="D8" s="94"/>
      <c r="E8" s="94"/>
      <c r="F8" s="94"/>
      <c r="G8" s="28"/>
    </row>
    <row r="9" spans="2:13">
      <c r="B9" s="42" t="s">
        <v>70</v>
      </c>
      <c r="C9" s="28"/>
      <c r="D9" s="28"/>
      <c r="E9" s="28"/>
      <c r="F9" s="28"/>
      <c r="G9" s="28"/>
    </row>
  </sheetData>
  <mergeCells count="2">
    <mergeCell ref="B2:F2"/>
    <mergeCell ref="B8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O45"/>
  <sheetViews>
    <sheetView topLeftCell="A22" workbookViewId="0">
      <selection activeCell="J24" sqref="J24"/>
    </sheetView>
  </sheetViews>
  <sheetFormatPr baseColWidth="10" defaultRowHeight="15"/>
  <cols>
    <col min="6" max="6" width="20.42578125" bestFit="1" customWidth="1"/>
  </cols>
  <sheetData>
    <row r="4" spans="6:8">
      <c r="F4" t="s">
        <v>71</v>
      </c>
      <c r="G4" t="s">
        <v>1</v>
      </c>
      <c r="H4" t="s">
        <v>27</v>
      </c>
    </row>
    <row r="5" spans="6:8">
      <c r="F5" s="26">
        <v>10</v>
      </c>
      <c r="G5" s="26">
        <v>46.03</v>
      </c>
      <c r="H5" s="26">
        <v>74.41</v>
      </c>
    </row>
    <row r="6" spans="6:8">
      <c r="F6" s="26">
        <v>15</v>
      </c>
      <c r="G6" s="26">
        <v>0.41</v>
      </c>
      <c r="H6" s="26">
        <v>0.03</v>
      </c>
    </row>
    <row r="7" spans="6:8">
      <c r="F7" s="26">
        <v>20</v>
      </c>
      <c r="G7" s="26">
        <v>5.47</v>
      </c>
      <c r="H7" s="26">
        <v>23.13</v>
      </c>
    </row>
    <row r="8" spans="6:8">
      <c r="F8" s="26">
        <v>25</v>
      </c>
      <c r="G8" s="26">
        <v>0.31</v>
      </c>
      <c r="H8" s="26">
        <v>1.37</v>
      </c>
    </row>
    <row r="9" spans="6:8">
      <c r="F9" s="26">
        <v>30</v>
      </c>
      <c r="G9" s="26">
        <v>34.57</v>
      </c>
      <c r="H9" s="26">
        <v>1.06</v>
      </c>
    </row>
    <row r="10" spans="6:8">
      <c r="F10" s="26">
        <v>50</v>
      </c>
      <c r="G10" s="26">
        <v>4.95</v>
      </c>
      <c r="H10">
        <v>0</v>
      </c>
    </row>
    <row r="11" spans="6:8">
      <c r="F11" s="26">
        <v>70</v>
      </c>
      <c r="G11" s="26">
        <v>3.82</v>
      </c>
      <c r="H11" s="26">
        <v>0</v>
      </c>
    </row>
    <row r="12" spans="6:8">
      <c r="F12" s="26">
        <v>90</v>
      </c>
      <c r="G12" s="26">
        <v>2.68</v>
      </c>
      <c r="H12" s="26">
        <v>0</v>
      </c>
    </row>
    <row r="13" spans="6:8">
      <c r="F13" s="26">
        <v>100</v>
      </c>
      <c r="G13" s="26">
        <v>1.1399999999999999</v>
      </c>
      <c r="H13" s="26">
        <v>0</v>
      </c>
    </row>
    <row r="14" spans="6:8">
      <c r="F14" s="26">
        <v>120</v>
      </c>
      <c r="G14" s="26">
        <v>0.1</v>
      </c>
      <c r="H14" s="26">
        <v>0</v>
      </c>
    </row>
    <row r="15" spans="6:8">
      <c r="F15" s="26">
        <v>140</v>
      </c>
      <c r="G15" s="26">
        <v>0.31</v>
      </c>
      <c r="H15" s="26">
        <v>0</v>
      </c>
    </row>
    <row r="16" spans="6:8">
      <c r="F16" s="26">
        <v>160</v>
      </c>
      <c r="G16" s="26">
        <v>0.1</v>
      </c>
      <c r="H16" s="26">
        <v>0</v>
      </c>
    </row>
    <row r="17" spans="5:15">
      <c r="F17" s="26">
        <v>180</v>
      </c>
      <c r="G17" s="26">
        <v>0.1</v>
      </c>
      <c r="H17" s="26">
        <v>0</v>
      </c>
    </row>
    <row r="22" spans="5:15">
      <c r="L22" s="26"/>
      <c r="M22" s="26"/>
      <c r="N22" s="26"/>
      <c r="O22" s="26"/>
    </row>
    <row r="23" spans="5:15" ht="30.75" customHeight="1">
      <c r="E23" s="77" t="s">
        <v>102</v>
      </c>
      <c r="F23" s="77"/>
      <c r="G23" s="77"/>
      <c r="H23" s="77"/>
      <c r="I23" s="77"/>
      <c r="J23" s="77"/>
      <c r="K23" s="26"/>
      <c r="L23" s="26"/>
      <c r="M23" s="26"/>
      <c r="N23" s="26"/>
      <c r="O23" s="26"/>
    </row>
    <row r="24" spans="5:15">
      <c r="E24" s="28" t="s">
        <v>72</v>
      </c>
      <c r="F24" s="28"/>
      <c r="G24" s="28"/>
      <c r="H24" s="28"/>
      <c r="I24" s="28"/>
      <c r="J24" s="28"/>
      <c r="K24" s="26"/>
      <c r="L24" s="26"/>
      <c r="M24" s="26"/>
      <c r="N24" s="26"/>
      <c r="O24" s="26"/>
    </row>
    <row r="44" spans="5:10">
      <c r="E44" s="94" t="s">
        <v>16</v>
      </c>
      <c r="F44" s="94"/>
      <c r="G44" s="94"/>
      <c r="H44" s="94"/>
      <c r="I44" s="94"/>
      <c r="J44" s="28"/>
    </row>
    <row r="45" spans="5:10">
      <c r="E45" s="42" t="s">
        <v>70</v>
      </c>
      <c r="F45" s="28"/>
      <c r="G45" s="28"/>
      <c r="H45" s="28"/>
      <c r="I45" s="28"/>
      <c r="J45" s="28"/>
    </row>
  </sheetData>
  <mergeCells count="2">
    <mergeCell ref="E23:J23"/>
    <mergeCell ref="E44:I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abSelected="1" workbookViewId="0">
      <selection activeCell="I30" sqref="I30"/>
    </sheetView>
  </sheetViews>
  <sheetFormatPr baseColWidth="10" defaultRowHeight="15"/>
  <cols>
    <col min="2" max="2" width="20.5703125" customWidth="1"/>
  </cols>
  <sheetData>
    <row r="2" spans="2:14" ht="15" customHeight="1">
      <c r="B2" s="77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4" ht="15.75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4" ht="15.75" thickBot="1">
      <c r="B4" s="86"/>
      <c r="C4" s="90">
        <v>2020</v>
      </c>
      <c r="D4" s="96"/>
      <c r="E4" s="96"/>
      <c r="F4" s="96"/>
      <c r="G4" s="91"/>
      <c r="H4" s="90">
        <v>2021</v>
      </c>
      <c r="I4" s="96"/>
      <c r="J4" s="96"/>
      <c r="K4" s="96"/>
      <c r="L4" s="91"/>
    </row>
    <row r="5" spans="2:14" ht="78.75">
      <c r="B5" s="97"/>
      <c r="C5" s="66" t="s">
        <v>60</v>
      </c>
      <c r="D5" s="66" t="s">
        <v>61</v>
      </c>
      <c r="E5" s="66" t="s">
        <v>64</v>
      </c>
      <c r="F5" s="66" t="s">
        <v>65</v>
      </c>
      <c r="G5" s="66" t="s">
        <v>66</v>
      </c>
      <c r="H5" s="66" t="s">
        <v>60</v>
      </c>
      <c r="I5" s="66" t="s">
        <v>61</v>
      </c>
      <c r="J5" s="66" t="s">
        <v>62</v>
      </c>
      <c r="K5" s="66" t="s">
        <v>63</v>
      </c>
      <c r="L5" s="66" t="s">
        <v>66</v>
      </c>
      <c r="M5" s="68"/>
    </row>
    <row r="6" spans="2:14" ht="15" customHeight="1">
      <c r="B6" s="35" t="s">
        <v>1</v>
      </c>
      <c r="C6" s="61">
        <v>6402</v>
      </c>
      <c r="D6" s="61">
        <v>693.28</v>
      </c>
      <c r="E6" s="61">
        <v>167</v>
      </c>
      <c r="F6" s="72">
        <f t="shared" ref="F6:F8" si="0">E6/C6*100</f>
        <v>2.6085598250546704</v>
      </c>
      <c r="G6" s="61">
        <v>137.1</v>
      </c>
      <c r="H6" s="61">
        <v>6381</v>
      </c>
      <c r="I6" s="61">
        <v>557.47</v>
      </c>
      <c r="J6" s="61">
        <v>19</v>
      </c>
      <c r="K6" s="72">
        <f t="shared" ref="K6:K8" si="1">J6/H6*100</f>
        <v>0.29775897194797057</v>
      </c>
      <c r="L6" s="61">
        <v>207.21</v>
      </c>
    </row>
    <row r="7" spans="2:14">
      <c r="B7" s="35" t="s">
        <v>27</v>
      </c>
      <c r="C7" s="61">
        <v>76493</v>
      </c>
      <c r="D7" s="61">
        <v>479.38</v>
      </c>
      <c r="E7" s="61">
        <v>993</v>
      </c>
      <c r="F7" s="72">
        <f t="shared" si="0"/>
        <v>1.2981580013857477</v>
      </c>
      <c r="G7" s="61">
        <v>146.34</v>
      </c>
      <c r="H7" s="61">
        <v>76855</v>
      </c>
      <c r="I7" s="61">
        <v>415.3</v>
      </c>
      <c r="J7" s="61">
        <v>27</v>
      </c>
      <c r="K7" s="72">
        <f t="shared" si="1"/>
        <v>3.513109101554876E-2</v>
      </c>
      <c r="L7" s="61">
        <v>386.81</v>
      </c>
    </row>
    <row r="8" spans="2:14">
      <c r="B8" s="71" t="s">
        <v>2</v>
      </c>
      <c r="C8" s="73">
        <v>82895</v>
      </c>
      <c r="D8" s="73">
        <v>510.17</v>
      </c>
      <c r="E8" s="73">
        <v>1160</v>
      </c>
      <c r="F8" s="74">
        <f t="shared" si="0"/>
        <v>1.3993606369503591</v>
      </c>
      <c r="G8" s="73">
        <v>145.01</v>
      </c>
      <c r="H8" s="73">
        <v>83236</v>
      </c>
      <c r="I8" s="73">
        <v>474.02</v>
      </c>
      <c r="J8" s="73">
        <v>46</v>
      </c>
      <c r="K8" s="74">
        <f t="shared" si="1"/>
        <v>5.526454899322409E-2</v>
      </c>
      <c r="L8" s="73">
        <v>312.63</v>
      </c>
    </row>
    <row r="9" spans="2:14" ht="21" customHeight="1">
      <c r="B9" s="94" t="s">
        <v>16</v>
      </c>
      <c r="C9" s="94"/>
      <c r="D9" s="94"/>
      <c r="E9" s="94"/>
      <c r="F9" s="94"/>
      <c r="G9" s="70"/>
      <c r="H9" s="70"/>
      <c r="I9" s="70"/>
      <c r="J9" s="70"/>
      <c r="K9" s="70"/>
      <c r="L9" s="70"/>
      <c r="M9" s="69"/>
      <c r="N9" s="69"/>
    </row>
    <row r="10" spans="2:14">
      <c r="B10" s="42" t="s">
        <v>70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</sheetData>
  <mergeCells count="5">
    <mergeCell ref="C4:G4"/>
    <mergeCell ref="H4:L4"/>
    <mergeCell ref="B2:L2"/>
    <mergeCell ref="B4:B5"/>
    <mergeCell ref="B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workbookViewId="0">
      <selection activeCell="G24" sqref="G24"/>
    </sheetView>
  </sheetViews>
  <sheetFormatPr baseColWidth="10" defaultRowHeight="15"/>
  <cols>
    <col min="2" max="2" width="21.28515625" customWidth="1"/>
    <col min="9" max="9" width="12.7109375" customWidth="1"/>
  </cols>
  <sheetData>
    <row r="3" spans="2:10" ht="15" customHeight="1">
      <c r="B3" s="77" t="s">
        <v>95</v>
      </c>
      <c r="C3" s="77"/>
      <c r="D3" s="77"/>
      <c r="E3" s="77"/>
      <c r="F3" s="77"/>
      <c r="G3" s="77"/>
      <c r="H3" s="77"/>
      <c r="I3" s="77"/>
      <c r="J3" s="26"/>
    </row>
    <row r="4" spans="2:10" ht="15.75" thickBot="1">
      <c r="B4" s="47" t="s">
        <v>53</v>
      </c>
      <c r="C4" s="27"/>
      <c r="D4" s="27"/>
      <c r="E4" s="27"/>
      <c r="F4" s="28"/>
      <c r="G4" s="28"/>
      <c r="H4" s="28"/>
      <c r="I4" s="28"/>
    </row>
    <row r="5" spans="2:10" s="26" customFormat="1" ht="21.75" customHeight="1" thickBot="1">
      <c r="B5" s="83"/>
      <c r="C5" s="78" t="s">
        <v>36</v>
      </c>
      <c r="D5" s="79"/>
      <c r="E5" s="80"/>
      <c r="F5" s="81" t="s">
        <v>52</v>
      </c>
      <c r="G5" s="82"/>
      <c r="H5" s="82"/>
      <c r="I5" s="82"/>
    </row>
    <row r="6" spans="2:10" ht="42.75" customHeight="1">
      <c r="B6" s="84"/>
      <c r="C6" s="67">
        <v>2020</v>
      </c>
      <c r="D6" s="67">
        <v>2021</v>
      </c>
      <c r="E6" s="29" t="s">
        <v>57</v>
      </c>
      <c r="F6" s="30">
        <v>2020</v>
      </c>
      <c r="G6" s="30">
        <v>2021</v>
      </c>
      <c r="H6" s="30" t="s">
        <v>83</v>
      </c>
      <c r="I6" s="31" t="s">
        <v>33</v>
      </c>
    </row>
    <row r="7" spans="2:10">
      <c r="B7" s="32" t="s">
        <v>1</v>
      </c>
      <c r="C7" s="33">
        <v>6393</v>
      </c>
      <c r="D7" s="33">
        <v>6395</v>
      </c>
      <c r="E7" s="52">
        <v>3.1284217112466761E-2</v>
      </c>
      <c r="F7" s="49">
        <v>6463.67</v>
      </c>
      <c r="G7" s="49">
        <v>6480.42</v>
      </c>
      <c r="H7" s="52">
        <v>0.25914070489365948</v>
      </c>
      <c r="I7" s="34">
        <v>6.6867966098074714</v>
      </c>
    </row>
    <row r="8" spans="2:10">
      <c r="B8" s="35" t="s">
        <v>0</v>
      </c>
      <c r="C8" s="36">
        <v>74993</v>
      </c>
      <c r="D8" s="36">
        <v>75011</v>
      </c>
      <c r="E8" s="53">
        <v>2.4002240209086183E-2</v>
      </c>
      <c r="F8" s="50">
        <v>75841.42</v>
      </c>
      <c r="G8" s="50">
        <v>76119.33</v>
      </c>
      <c r="H8" s="53">
        <v>0.36643564954348623</v>
      </c>
      <c r="I8" s="37">
        <v>78.54343974384625</v>
      </c>
    </row>
    <row r="9" spans="2:10">
      <c r="B9" s="38" t="s">
        <v>34</v>
      </c>
      <c r="C9" s="36">
        <v>12830</v>
      </c>
      <c r="D9" s="36">
        <v>12154</v>
      </c>
      <c r="E9" s="53">
        <v>-5.2689010132501952</v>
      </c>
      <c r="F9" s="50">
        <v>10946</v>
      </c>
      <c r="G9" s="50">
        <v>10602.08</v>
      </c>
      <c r="H9" s="53">
        <v>-3.1419696692855847</v>
      </c>
      <c r="I9" s="37">
        <v>10.939715728441612</v>
      </c>
    </row>
    <row r="10" spans="2:10">
      <c r="B10" s="38" t="s">
        <v>35</v>
      </c>
      <c r="C10" s="36">
        <v>4380</v>
      </c>
      <c r="D10" s="36">
        <v>5147</v>
      </c>
      <c r="E10" s="53">
        <v>17.511415525114156</v>
      </c>
      <c r="F10" s="50">
        <v>3662.58</v>
      </c>
      <c r="G10" s="50">
        <v>4437.75</v>
      </c>
      <c r="H10" s="53">
        <v>21.164588896351756</v>
      </c>
      <c r="I10" s="37">
        <v>4.5790753770856067</v>
      </c>
    </row>
    <row r="11" spans="2:10" ht="15.75" thickBot="1">
      <c r="B11" s="39" t="s">
        <v>2</v>
      </c>
      <c r="C11" s="40">
        <v>98596</v>
      </c>
      <c r="D11" s="40">
        <v>98707</v>
      </c>
      <c r="E11" s="54">
        <v>0.11258063207432349</v>
      </c>
      <c r="F11" s="51">
        <v>96913.67</v>
      </c>
      <c r="G11" s="51">
        <v>96913.67</v>
      </c>
      <c r="H11" s="54">
        <v>0</v>
      </c>
      <c r="I11" s="41">
        <v>100</v>
      </c>
    </row>
    <row r="12" spans="2:10" ht="36" customHeight="1">
      <c r="B12" s="85" t="s">
        <v>38</v>
      </c>
      <c r="C12" s="85"/>
      <c r="D12" s="85"/>
      <c r="E12" s="85"/>
      <c r="F12" s="85"/>
      <c r="G12" s="85"/>
      <c r="H12" s="85"/>
      <c r="I12" s="85"/>
    </row>
    <row r="13" spans="2:10">
      <c r="B13" s="42" t="s">
        <v>37</v>
      </c>
      <c r="C13" s="28"/>
      <c r="D13" s="28"/>
      <c r="E13" s="28"/>
      <c r="F13" s="28"/>
      <c r="G13" s="28"/>
      <c r="H13" s="28"/>
      <c r="I13" s="28"/>
    </row>
    <row r="14" spans="2:10">
      <c r="B14" s="42" t="s">
        <v>58</v>
      </c>
      <c r="C14" s="28"/>
      <c r="D14" s="28"/>
      <c r="E14" s="28"/>
      <c r="F14" s="28"/>
      <c r="G14" s="28"/>
      <c r="H14" s="28"/>
      <c r="I14" s="28"/>
    </row>
    <row r="16" spans="2:10">
      <c r="B16" t="s">
        <v>81</v>
      </c>
    </row>
    <row r="17" spans="2:2">
      <c r="B17" s="26"/>
    </row>
  </sheetData>
  <mergeCells count="5">
    <mergeCell ref="B3:I3"/>
    <mergeCell ref="C5:E5"/>
    <mergeCell ref="F5:I5"/>
    <mergeCell ref="B5:B6"/>
    <mergeCell ref="B12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"/>
  <sheetViews>
    <sheetView workbookViewId="0">
      <selection activeCell="B4" sqref="B4:F18"/>
    </sheetView>
  </sheetViews>
  <sheetFormatPr baseColWidth="10" defaultRowHeight="15"/>
  <cols>
    <col min="2" max="2" width="71" customWidth="1"/>
    <col min="4" max="4" width="12.28515625" customWidth="1"/>
    <col min="5" max="5" width="9.5703125" customWidth="1"/>
    <col min="6" max="6" width="11.140625" customWidth="1"/>
  </cols>
  <sheetData>
    <row r="4" spans="2:8" ht="15" customHeight="1">
      <c r="B4" s="77" t="s">
        <v>93</v>
      </c>
      <c r="C4" s="77"/>
      <c r="D4" s="77"/>
      <c r="E4" s="77"/>
      <c r="F4" s="77"/>
      <c r="G4" s="2"/>
      <c r="H4" s="2"/>
    </row>
    <row r="5" spans="2:8" ht="15.75" thickBot="1">
      <c r="B5" s="47" t="s">
        <v>50</v>
      </c>
      <c r="C5" s="3"/>
      <c r="D5" s="3"/>
      <c r="E5" s="3"/>
      <c r="F5" s="3"/>
    </row>
    <row r="6" spans="2:8" ht="45" customHeight="1" thickBot="1">
      <c r="B6" s="86"/>
      <c r="C6" s="88" t="s">
        <v>80</v>
      </c>
      <c r="D6" s="89"/>
      <c r="E6" s="88" t="s">
        <v>79</v>
      </c>
      <c r="F6" s="89"/>
    </row>
    <row r="7" spans="2:8" ht="24" customHeight="1">
      <c r="B7" s="87"/>
      <c r="C7" s="4">
        <v>2020</v>
      </c>
      <c r="D7" s="4">
        <v>2021</v>
      </c>
      <c r="E7" s="4" t="s">
        <v>17</v>
      </c>
      <c r="F7" s="4" t="s">
        <v>18</v>
      </c>
    </row>
    <row r="8" spans="2:8">
      <c r="B8" s="8" t="s">
        <v>19</v>
      </c>
      <c r="C8" s="61">
        <v>3535.1039999999998</v>
      </c>
      <c r="D8" s="61">
        <v>3561.2416666666668</v>
      </c>
      <c r="E8" s="58">
        <v>0.73936999999999997</v>
      </c>
      <c r="F8" s="58">
        <v>-0.84708000000000006</v>
      </c>
    </row>
    <row r="9" spans="2:8">
      <c r="B9" s="8" t="s">
        <v>20</v>
      </c>
      <c r="C9" s="61">
        <v>2038.6479999999999</v>
      </c>
      <c r="D9" s="61">
        <v>2040.5658333333333</v>
      </c>
      <c r="E9" s="58">
        <v>9.4109999999999999E-2</v>
      </c>
      <c r="F9" s="58">
        <v>-1.4821800000000001</v>
      </c>
    </row>
    <row r="10" spans="2:8" ht="26.25" customHeight="1">
      <c r="B10" s="17" t="s">
        <v>21</v>
      </c>
      <c r="C10" s="61">
        <v>46.789000000000001</v>
      </c>
      <c r="D10" s="61">
        <v>46.226666666666667</v>
      </c>
      <c r="E10" s="58">
        <v>-1.20116</v>
      </c>
      <c r="F10" s="58">
        <v>-2.75705</v>
      </c>
    </row>
    <row r="11" spans="2:8" ht="27" customHeight="1">
      <c r="B11" s="17" t="s">
        <v>22</v>
      </c>
      <c r="C11" s="61">
        <v>1449.6679999999999</v>
      </c>
      <c r="D11" s="61">
        <v>1474.4483333333335</v>
      </c>
      <c r="E11" s="58">
        <v>1.7094100000000001</v>
      </c>
      <c r="F11" s="58">
        <v>0.10768999999999999</v>
      </c>
    </row>
    <row r="12" spans="2:8">
      <c r="B12" s="8" t="s">
        <v>23</v>
      </c>
      <c r="C12" s="61">
        <v>697.476</v>
      </c>
      <c r="D12" s="61">
        <v>700.66750000000002</v>
      </c>
      <c r="E12" s="58">
        <v>0.45755000000000001</v>
      </c>
      <c r="F12" s="58">
        <v>-1.12446</v>
      </c>
    </row>
    <row r="13" spans="2:8">
      <c r="B13" s="8" t="s">
        <v>24</v>
      </c>
      <c r="C13" s="61">
        <v>2837.6280000000002</v>
      </c>
      <c r="D13" s="61">
        <v>2860.5741666666668</v>
      </c>
      <c r="E13" s="58">
        <v>0.80864000000000003</v>
      </c>
      <c r="F13" s="58">
        <v>-0.77890000000000004</v>
      </c>
    </row>
    <row r="14" spans="2:8">
      <c r="B14" s="8" t="s">
        <v>13</v>
      </c>
      <c r="C14" s="61">
        <v>82305.08</v>
      </c>
      <c r="D14" s="61">
        <v>82599.75</v>
      </c>
      <c r="E14" s="58">
        <v>0.35802</v>
      </c>
      <c r="F14" s="58">
        <v>0.35802</v>
      </c>
    </row>
    <row r="15" spans="2:8">
      <c r="B15" s="14" t="s">
        <v>25</v>
      </c>
      <c r="C15" s="3"/>
      <c r="D15" s="3"/>
      <c r="E15" s="3"/>
      <c r="F15" s="3"/>
    </row>
    <row r="16" spans="2:8">
      <c r="B16" s="14" t="s">
        <v>26</v>
      </c>
      <c r="C16" s="3"/>
      <c r="D16" s="3"/>
      <c r="E16" s="3"/>
      <c r="F16" s="3"/>
    </row>
    <row r="17" spans="2:6">
      <c r="B17" s="14" t="s">
        <v>101</v>
      </c>
      <c r="C17" s="3"/>
      <c r="D17" s="3"/>
      <c r="E17" s="3"/>
      <c r="F17" s="3"/>
    </row>
    <row r="18" spans="2:6">
      <c r="B18" s="14" t="s">
        <v>87</v>
      </c>
      <c r="C18" s="3"/>
      <c r="D18" s="3"/>
      <c r="E18" s="3"/>
      <c r="F18" s="3"/>
    </row>
  </sheetData>
  <mergeCells count="4">
    <mergeCell ref="B4:F4"/>
    <mergeCell ref="B6:B7"/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D36" sqref="D36"/>
    </sheetView>
  </sheetViews>
  <sheetFormatPr baseColWidth="10" defaultRowHeight="15"/>
  <cols>
    <col min="2" max="2" width="16.140625" customWidth="1"/>
    <col min="3" max="3" width="15.85546875" customWidth="1"/>
  </cols>
  <sheetData>
    <row r="3" spans="2:8" ht="30.75" customHeight="1">
      <c r="B3" s="77" t="s">
        <v>94</v>
      </c>
      <c r="C3" s="77"/>
      <c r="D3" s="77"/>
      <c r="E3" s="77"/>
      <c r="F3" s="77"/>
      <c r="G3" s="77"/>
      <c r="H3" s="77"/>
    </row>
    <row r="4" spans="2:8" s="2" customFormat="1" ht="14.25" customHeight="1" thickBot="1">
      <c r="B4" s="47" t="s">
        <v>54</v>
      </c>
      <c r="C4" s="3"/>
      <c r="D4" s="3"/>
      <c r="E4" s="3"/>
      <c r="F4" s="3"/>
      <c r="G4" s="3"/>
      <c r="H4" s="3"/>
    </row>
    <row r="5" spans="2:8" ht="23.25" customHeight="1" thickBot="1">
      <c r="B5" s="83"/>
      <c r="C5" s="83" t="s">
        <v>84</v>
      </c>
      <c r="D5" s="83" t="s">
        <v>85</v>
      </c>
      <c r="E5" s="90" t="s">
        <v>15</v>
      </c>
      <c r="F5" s="91"/>
      <c r="G5" s="90" t="s">
        <v>14</v>
      </c>
      <c r="H5" s="91"/>
    </row>
    <row r="6" spans="2:8" ht="60" customHeight="1">
      <c r="B6" s="84"/>
      <c r="C6" s="84"/>
      <c r="D6" s="84"/>
      <c r="E6" s="4">
        <v>2021</v>
      </c>
      <c r="F6" s="4" t="s">
        <v>57</v>
      </c>
      <c r="G6" s="4">
        <v>2021</v>
      </c>
      <c r="H6" s="4" t="s">
        <v>57</v>
      </c>
    </row>
    <row r="7" spans="2:8">
      <c r="B7" s="5" t="s">
        <v>1</v>
      </c>
      <c r="C7" s="43">
        <v>6480.42</v>
      </c>
      <c r="D7" s="7">
        <v>7.8455685398563553</v>
      </c>
      <c r="E7" s="61">
        <v>5619.3227500000003</v>
      </c>
      <c r="F7" s="58">
        <v>0.71038502080451593</v>
      </c>
      <c r="G7" s="61">
        <v>4549.0433333333331</v>
      </c>
      <c r="H7" s="55">
        <v>0.71652925009815238</v>
      </c>
    </row>
    <row r="8" spans="2:8">
      <c r="B8" s="8" t="s">
        <v>0</v>
      </c>
      <c r="C8" s="44">
        <v>76119.33</v>
      </c>
      <c r="D8" s="10">
        <v>92.154431460143655</v>
      </c>
      <c r="E8" s="62">
        <v>3386.0546666666669</v>
      </c>
      <c r="F8" s="59">
        <v>0.77216241238196037</v>
      </c>
      <c r="G8" s="62">
        <v>2716.8491666666664</v>
      </c>
      <c r="H8" s="56">
        <v>0.8511762447710236</v>
      </c>
    </row>
    <row r="9" spans="2:8" ht="15.75" thickBot="1">
      <c r="B9" s="11" t="s">
        <v>2</v>
      </c>
      <c r="C9" s="45">
        <v>82599.75</v>
      </c>
      <c r="D9" s="13">
        <v>100</v>
      </c>
      <c r="E9" s="63">
        <v>3561.2413333333334</v>
      </c>
      <c r="F9" s="60">
        <v>0.73936770411298092</v>
      </c>
      <c r="G9" s="63">
        <v>2860.5741666666668</v>
      </c>
      <c r="H9" s="57">
        <v>0.80862715753824421</v>
      </c>
    </row>
    <row r="10" spans="2:8">
      <c r="B10" s="42" t="s">
        <v>16</v>
      </c>
      <c r="C10" s="15"/>
      <c r="D10" s="16"/>
      <c r="E10" s="16"/>
      <c r="F10" s="3"/>
      <c r="G10" s="3"/>
      <c r="H10" s="3"/>
    </row>
    <row r="11" spans="2:8">
      <c r="B11" s="14" t="s">
        <v>86</v>
      </c>
      <c r="C11" s="3"/>
      <c r="D11" s="3"/>
      <c r="E11" s="3"/>
      <c r="F11" s="3"/>
      <c r="G11" s="3"/>
      <c r="H11" s="3"/>
    </row>
  </sheetData>
  <mergeCells count="6">
    <mergeCell ref="B3:H3"/>
    <mergeCell ref="E5:F5"/>
    <mergeCell ref="G5:H5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opLeftCell="A7" workbookViewId="0">
      <selection activeCell="D11" sqref="D11:I11"/>
    </sheetView>
  </sheetViews>
  <sheetFormatPr baseColWidth="10" defaultRowHeight="15"/>
  <cols>
    <col min="1" max="16384" width="11.42578125" style="2"/>
  </cols>
  <sheetData>
    <row r="3" spans="2:11">
      <c r="B3" s="2" t="s">
        <v>12</v>
      </c>
    </row>
    <row r="4" spans="2:11"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1">
      <c r="B5" s="2" t="s">
        <v>27</v>
      </c>
      <c r="C5" s="64">
        <v>2071</v>
      </c>
      <c r="D5" s="64">
        <v>2177.7083333333335</v>
      </c>
      <c r="E5" s="64">
        <v>2349.0833333333335</v>
      </c>
      <c r="F5" s="64">
        <v>2492.5</v>
      </c>
      <c r="G5" s="64">
        <v>2619.3333333333335</v>
      </c>
      <c r="H5" s="64">
        <v>2743.8333333333335</v>
      </c>
      <c r="I5" s="64">
        <v>2868.75</v>
      </c>
      <c r="J5" s="64">
        <v>3104.0833333333335</v>
      </c>
      <c r="K5" s="64">
        <v>3419.5833333333335</v>
      </c>
    </row>
    <row r="6" spans="2:11">
      <c r="B6" s="2" t="s">
        <v>1</v>
      </c>
      <c r="C6" s="64">
        <v>3306.0833333333335</v>
      </c>
      <c r="D6" s="64">
        <v>3584.4166666666665</v>
      </c>
      <c r="E6" s="64">
        <v>3822.6666666666665</v>
      </c>
      <c r="F6" s="64">
        <v>4008.6666666666665</v>
      </c>
      <c r="G6" s="64">
        <v>4195.708333333333</v>
      </c>
      <c r="H6" s="64">
        <v>4407.416666666667</v>
      </c>
      <c r="I6" s="64">
        <v>4683.166666666667</v>
      </c>
      <c r="J6" s="64">
        <v>5132.25</v>
      </c>
      <c r="K6" s="64">
        <v>6375.083333333333</v>
      </c>
    </row>
    <row r="11" spans="2:11" ht="29.25" customHeight="1">
      <c r="D11" s="77" t="s">
        <v>92</v>
      </c>
      <c r="E11" s="77"/>
      <c r="F11" s="77"/>
      <c r="G11" s="77"/>
      <c r="H11" s="77"/>
      <c r="I11" s="77"/>
    </row>
    <row r="27" spans="4:9" s="26" customFormat="1" ht="28.5" customHeight="1">
      <c r="D27" s="92" t="s">
        <v>89</v>
      </c>
      <c r="E27" s="92"/>
      <c r="F27" s="92"/>
      <c r="G27" s="92"/>
      <c r="H27" s="92"/>
      <c r="I27" s="92"/>
    </row>
    <row r="28" spans="4:9" ht="18" customHeight="1">
      <c r="D28" s="92" t="s">
        <v>101</v>
      </c>
      <c r="E28" s="92"/>
      <c r="F28" s="92"/>
      <c r="G28" s="92"/>
      <c r="H28" s="92"/>
      <c r="I28" s="92"/>
    </row>
    <row r="29" spans="4:9">
      <c r="D29" s="93" t="s">
        <v>88</v>
      </c>
      <c r="E29" s="93"/>
      <c r="F29" s="93"/>
      <c r="G29" s="93"/>
      <c r="H29" s="93"/>
      <c r="I29" s="93"/>
    </row>
  </sheetData>
  <mergeCells count="4">
    <mergeCell ref="D11:I11"/>
    <mergeCell ref="D28:I28"/>
    <mergeCell ref="D29:I29"/>
    <mergeCell ref="D27:I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H26" sqref="H26"/>
    </sheetView>
  </sheetViews>
  <sheetFormatPr baseColWidth="10" defaultRowHeight="15"/>
  <cols>
    <col min="1" max="1" width="1.7109375" style="28" customWidth="1"/>
    <col min="2" max="2" width="17" customWidth="1"/>
    <col min="7" max="7" width="1.7109375" style="28" customWidth="1"/>
  </cols>
  <sheetData>
    <row r="2" spans="2:14" s="28" customFormat="1"/>
    <row r="3" spans="2:14" ht="30.75" customHeight="1">
      <c r="B3" s="77" t="s">
        <v>96</v>
      </c>
      <c r="C3" s="77"/>
      <c r="D3" s="77"/>
      <c r="E3" s="77"/>
      <c r="F3" s="77"/>
    </row>
    <row r="4" spans="2:14" ht="15.75" thickBot="1">
      <c r="B4" s="47" t="s">
        <v>50</v>
      </c>
      <c r="C4" s="3"/>
      <c r="D4" s="3"/>
      <c r="E4" s="3"/>
      <c r="F4" s="3"/>
    </row>
    <row r="5" spans="2:14" ht="15.75" thickBot="1">
      <c r="B5" s="86"/>
      <c r="C5" s="90" t="s">
        <v>1</v>
      </c>
      <c r="D5" s="91"/>
      <c r="E5" s="90" t="s">
        <v>27</v>
      </c>
      <c r="F5" s="91"/>
    </row>
    <row r="6" spans="2:14" ht="15.75" thickBot="1">
      <c r="B6" s="95"/>
      <c r="C6" s="19">
        <v>2021</v>
      </c>
      <c r="D6" s="19" t="s">
        <v>28</v>
      </c>
      <c r="E6" s="19">
        <v>2021</v>
      </c>
      <c r="F6" s="19" t="s">
        <v>28</v>
      </c>
    </row>
    <row r="7" spans="2:14">
      <c r="B7" s="17" t="s">
        <v>41</v>
      </c>
      <c r="C7" s="61">
        <v>3306.0833333333335</v>
      </c>
      <c r="D7" s="58">
        <v>0.75160550412118887</v>
      </c>
      <c r="E7" s="61">
        <v>2071</v>
      </c>
      <c r="F7" s="58">
        <v>0.40384550121927987</v>
      </c>
    </row>
    <row r="8" spans="2:14">
      <c r="B8" s="17" t="s">
        <v>42</v>
      </c>
      <c r="C8" s="61">
        <v>3584.4166666666665</v>
      </c>
      <c r="D8" s="58">
        <v>0.50715067497024702</v>
      </c>
      <c r="E8" s="61">
        <v>2177.7083333333335</v>
      </c>
      <c r="F8" s="58">
        <v>0.64137817357803328</v>
      </c>
      <c r="L8" s="26"/>
      <c r="N8" s="26"/>
    </row>
    <row r="9" spans="2:14">
      <c r="B9" s="17" t="s">
        <v>43</v>
      </c>
      <c r="C9" s="61">
        <v>3822.6666666666665</v>
      </c>
      <c r="D9" s="58">
        <v>0.61846841985662149</v>
      </c>
      <c r="E9" s="61">
        <v>2349.0833333333335</v>
      </c>
      <c r="F9" s="58">
        <v>0.64969379127532978</v>
      </c>
      <c r="L9" s="26"/>
      <c r="N9" s="26"/>
    </row>
    <row r="10" spans="2:14">
      <c r="B10" s="17" t="s">
        <v>44</v>
      </c>
      <c r="C10" s="61">
        <v>4008.6666666666665</v>
      </c>
      <c r="D10" s="58">
        <v>0.58758338038182867</v>
      </c>
      <c r="E10" s="61">
        <v>2492.5</v>
      </c>
      <c r="F10" s="58">
        <v>0.49066051694734991</v>
      </c>
      <c r="L10" s="26"/>
      <c r="N10" s="26"/>
    </row>
    <row r="11" spans="2:14">
      <c r="B11" s="17" t="s">
        <v>45</v>
      </c>
      <c r="C11" s="61">
        <v>4195.708333333333</v>
      </c>
      <c r="D11" s="58">
        <v>1.1014056224899482</v>
      </c>
      <c r="E11" s="61">
        <v>2619.3333333333335</v>
      </c>
      <c r="F11" s="58">
        <v>0.51819701720117184</v>
      </c>
      <c r="L11" s="26"/>
      <c r="N11" s="26"/>
    </row>
    <row r="12" spans="2:14">
      <c r="B12" s="17" t="s">
        <v>46</v>
      </c>
      <c r="C12" s="61">
        <v>4407.416666666667</v>
      </c>
      <c r="D12" s="58">
        <v>1.1473914992510936</v>
      </c>
      <c r="E12" s="61">
        <v>2743.8333333333335</v>
      </c>
      <c r="F12" s="58">
        <v>0.30170323417093581</v>
      </c>
      <c r="L12" s="26"/>
      <c r="N12" s="26"/>
    </row>
    <row r="13" spans="2:14">
      <c r="B13" s="17" t="s">
        <v>47</v>
      </c>
      <c r="C13" s="61">
        <v>4683.166666666667</v>
      </c>
      <c r="D13" s="58">
        <v>1.2156394894804023</v>
      </c>
      <c r="E13" s="61">
        <v>2868.75</v>
      </c>
      <c r="F13" s="58">
        <v>0.52844232164195315</v>
      </c>
      <c r="L13" s="26"/>
      <c r="N13" s="26"/>
    </row>
    <row r="14" spans="2:14">
      <c r="B14" s="17" t="s">
        <v>48</v>
      </c>
      <c r="C14" s="61">
        <v>5132.25</v>
      </c>
      <c r="D14" s="58">
        <v>1.6421980738038577</v>
      </c>
      <c r="E14" s="61">
        <v>3104.0833333333335</v>
      </c>
      <c r="F14" s="58">
        <v>0.57229195421664159</v>
      </c>
      <c r="L14" s="26"/>
      <c r="N14" s="26"/>
    </row>
    <row r="15" spans="2:14">
      <c r="B15" s="17" t="s">
        <v>49</v>
      </c>
      <c r="C15" s="61">
        <v>6375.083333333333</v>
      </c>
      <c r="D15" s="58">
        <v>1.0955174965641135</v>
      </c>
      <c r="E15" s="61">
        <v>3419.5833333333335</v>
      </c>
      <c r="F15" s="58">
        <v>0.89498659978854977</v>
      </c>
      <c r="L15" s="26"/>
      <c r="N15" s="26"/>
    </row>
    <row r="16" spans="2:14" ht="29.25" customHeight="1">
      <c r="B16" s="94" t="s">
        <v>101</v>
      </c>
      <c r="C16" s="94"/>
      <c r="D16" s="94"/>
      <c r="E16" s="94"/>
      <c r="F16" s="94"/>
    </row>
    <row r="17" spans="2:6" ht="26.25" customHeight="1">
      <c r="B17" s="92" t="s">
        <v>87</v>
      </c>
      <c r="C17" s="92"/>
      <c r="D17" s="92"/>
      <c r="E17" s="92"/>
      <c r="F17" s="92"/>
    </row>
  </sheetData>
  <mergeCells count="6">
    <mergeCell ref="B3:F3"/>
    <mergeCell ref="B16:F16"/>
    <mergeCell ref="B17:F17"/>
    <mergeCell ref="C5:D5"/>
    <mergeCell ref="E5:F5"/>
    <mergeCell ref="B5:B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4"/>
  <sheetViews>
    <sheetView workbookViewId="0">
      <selection activeCell="L6" sqref="L6"/>
    </sheetView>
  </sheetViews>
  <sheetFormatPr baseColWidth="10" defaultRowHeight="15"/>
  <cols>
    <col min="2" max="2" width="17.140625" customWidth="1"/>
    <col min="4" max="4" width="12.5703125" bestFit="1" customWidth="1"/>
    <col min="5" max="5" width="11.5703125" bestFit="1" customWidth="1"/>
    <col min="6" max="8" width="12.5703125" bestFit="1" customWidth="1"/>
  </cols>
  <sheetData>
    <row r="4" spans="2:13">
      <c r="B4" s="77" t="s">
        <v>90</v>
      </c>
      <c r="C4" s="77"/>
      <c r="D4" s="77"/>
      <c r="E4" s="77"/>
      <c r="F4" s="77"/>
      <c r="G4" s="77"/>
      <c r="H4" s="77"/>
    </row>
    <row r="5" spans="2:13" ht="15.75" thickBot="1">
      <c r="B5" s="47" t="s">
        <v>51</v>
      </c>
      <c r="C5" s="3"/>
      <c r="D5" s="3"/>
      <c r="E5" s="3"/>
      <c r="F5" s="3"/>
      <c r="G5" s="3"/>
      <c r="H5" s="3"/>
    </row>
    <row r="6" spans="2:13" ht="15.75" thickBot="1">
      <c r="B6" s="83"/>
      <c r="C6" s="83" t="s">
        <v>55</v>
      </c>
      <c r="D6" s="83" t="s">
        <v>56</v>
      </c>
      <c r="E6" s="90" t="s">
        <v>31</v>
      </c>
      <c r="F6" s="91"/>
      <c r="G6" s="90" t="s">
        <v>32</v>
      </c>
      <c r="H6" s="91"/>
    </row>
    <row r="7" spans="2:13" ht="45.75" customHeight="1">
      <c r="B7" s="84"/>
      <c r="C7" s="84"/>
      <c r="D7" s="84"/>
      <c r="E7" s="21">
        <v>2021</v>
      </c>
      <c r="F7" s="21" t="s">
        <v>57</v>
      </c>
      <c r="G7" s="21">
        <v>2021</v>
      </c>
      <c r="H7" s="21" t="s">
        <v>57</v>
      </c>
    </row>
    <row r="8" spans="2:13">
      <c r="B8" s="5" t="s">
        <v>1</v>
      </c>
      <c r="C8" s="6">
        <v>6038</v>
      </c>
      <c r="D8" s="7">
        <v>7.8</v>
      </c>
      <c r="E8" s="61">
        <v>5699.4944166666673</v>
      </c>
      <c r="F8" s="58">
        <v>2.6504699999999999</v>
      </c>
      <c r="G8" s="61">
        <v>4613.4116666666669</v>
      </c>
      <c r="H8" s="55">
        <v>2.6220451247570775</v>
      </c>
    </row>
    <row r="9" spans="2:13">
      <c r="B9" s="8" t="s">
        <v>0</v>
      </c>
      <c r="C9" s="9">
        <v>71379</v>
      </c>
      <c r="D9" s="10">
        <v>92.2</v>
      </c>
      <c r="E9" s="62">
        <v>3437.8799999999997</v>
      </c>
      <c r="F9" s="59">
        <v>2.77536</v>
      </c>
      <c r="G9" s="62">
        <v>2759.4585000000002</v>
      </c>
      <c r="H9" s="56">
        <v>2.8714694018947107</v>
      </c>
    </row>
    <row r="10" spans="2:13" ht="15.75" thickBot="1">
      <c r="B10" s="11" t="s">
        <v>2</v>
      </c>
      <c r="C10" s="12">
        <v>77417</v>
      </c>
      <c r="D10" s="13">
        <v>100</v>
      </c>
      <c r="E10" s="63">
        <v>3614.2705000000001</v>
      </c>
      <c r="F10" s="60">
        <v>2.7599900000000002</v>
      </c>
      <c r="G10" s="63">
        <v>2904.0542499999997</v>
      </c>
      <c r="H10" s="57">
        <v>2.8404996311763631</v>
      </c>
    </row>
    <row r="11" spans="2:13">
      <c r="B11" s="14" t="s">
        <v>16</v>
      </c>
      <c r="C11" s="15"/>
      <c r="D11" s="16"/>
      <c r="E11" s="16"/>
      <c r="F11" s="3"/>
      <c r="G11" s="3"/>
      <c r="H11" s="3"/>
    </row>
    <row r="12" spans="2:13" s="26" customFormat="1">
      <c r="B12" s="42" t="s">
        <v>59</v>
      </c>
      <c r="C12" s="15"/>
      <c r="D12" s="16"/>
      <c r="E12" s="16"/>
      <c r="F12" s="28"/>
      <c r="G12" s="28"/>
      <c r="H12" s="28"/>
    </row>
    <row r="13" spans="2:13">
      <c r="B13" s="14" t="s">
        <v>58</v>
      </c>
      <c r="C13" s="3"/>
      <c r="D13" s="3"/>
      <c r="E13" s="3"/>
      <c r="F13" s="3"/>
      <c r="G13" s="3"/>
      <c r="H13" s="3"/>
    </row>
    <row r="15" spans="2:13" ht="15" customHeight="1"/>
    <row r="16" spans="2:13" ht="46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13">
      <c r="B17" s="18"/>
      <c r="C17" s="18"/>
      <c r="D17" s="18"/>
      <c r="E17" s="18"/>
      <c r="F17" s="18"/>
      <c r="G17" s="23"/>
      <c r="H17" s="18"/>
      <c r="I17" s="18"/>
      <c r="J17" s="18"/>
      <c r="K17" s="18"/>
      <c r="L17" s="23"/>
      <c r="M17" s="18"/>
    </row>
    <row r="18" spans="2:13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2" spans="2:13">
      <c r="C22" s="1"/>
      <c r="D22" s="1"/>
    </row>
    <row r="23" spans="2:13">
      <c r="C23" s="1"/>
      <c r="D23" s="1"/>
    </row>
    <row r="24" spans="2:13">
      <c r="C24" s="1"/>
      <c r="D24" s="1"/>
    </row>
  </sheetData>
  <mergeCells count="6">
    <mergeCell ref="B4:H4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2"/>
  <sheetViews>
    <sheetView topLeftCell="A13" workbookViewId="0">
      <selection activeCell="I24" sqref="I24"/>
    </sheetView>
  </sheetViews>
  <sheetFormatPr baseColWidth="10" defaultRowHeight="15"/>
  <sheetData>
    <row r="5" spans="2:8" ht="75">
      <c r="B5" s="22" t="s">
        <v>29</v>
      </c>
      <c r="C5" s="22" t="s">
        <v>39</v>
      </c>
      <c r="D5" s="22" t="s">
        <v>40</v>
      </c>
      <c r="G5" s="22" t="s">
        <v>30</v>
      </c>
    </row>
    <row r="6" spans="2:8">
      <c r="B6" s="25" t="s">
        <v>1</v>
      </c>
      <c r="C6" s="24">
        <v>1.55396</v>
      </c>
      <c r="D6" s="24">
        <v>1.0965130000000001</v>
      </c>
      <c r="E6" s="46"/>
      <c r="G6" s="24">
        <v>2.6504699999999999</v>
      </c>
    </row>
    <row r="7" spans="2:8" ht="30">
      <c r="B7" s="25" t="s">
        <v>0</v>
      </c>
      <c r="C7" s="24">
        <v>0.99363000000000001</v>
      </c>
      <c r="D7" s="24">
        <v>1.781738</v>
      </c>
      <c r="E7" s="46"/>
      <c r="G7" s="24">
        <v>2.77536</v>
      </c>
    </row>
    <row r="8" spans="2:8">
      <c r="B8" s="25" t="s">
        <v>2</v>
      </c>
      <c r="C8" s="24">
        <v>1.0626199999999999</v>
      </c>
      <c r="D8" s="24">
        <v>1.697365</v>
      </c>
      <c r="E8" s="46"/>
      <c r="G8" s="24">
        <v>2.7599900000000002</v>
      </c>
    </row>
    <row r="13" spans="2:8" ht="35.25" customHeight="1">
      <c r="B13" s="77" t="s">
        <v>91</v>
      </c>
      <c r="C13" s="77"/>
      <c r="D13" s="77"/>
      <c r="E13" s="77"/>
      <c r="F13" s="77"/>
      <c r="G13" s="77"/>
      <c r="H13" s="26"/>
    </row>
    <row r="31" spans="2:7">
      <c r="B31" s="42" t="s">
        <v>16</v>
      </c>
      <c r="C31" s="28"/>
      <c r="D31" s="28"/>
      <c r="E31" s="28"/>
      <c r="F31" s="28"/>
      <c r="G31" s="28"/>
    </row>
    <row r="32" spans="2:7">
      <c r="B32" s="42" t="s">
        <v>58</v>
      </c>
      <c r="C32" s="28"/>
      <c r="D32" s="28"/>
      <c r="E32" s="28"/>
      <c r="F32" s="28"/>
      <c r="G32" s="28"/>
    </row>
  </sheetData>
  <mergeCells count="1">
    <mergeCell ref="B13:G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"/>
  <sheetViews>
    <sheetView topLeftCell="A2" workbookViewId="0">
      <selection activeCell="B4" sqref="B4:H11"/>
    </sheetView>
  </sheetViews>
  <sheetFormatPr baseColWidth="10" defaultRowHeight="15"/>
  <cols>
    <col min="2" max="2" width="18.85546875" customWidth="1"/>
  </cols>
  <sheetData>
    <row r="4" spans="2:9" ht="30" customHeight="1">
      <c r="B4" s="77" t="s">
        <v>97</v>
      </c>
      <c r="C4" s="77"/>
      <c r="D4" s="77"/>
      <c r="E4" s="77"/>
      <c r="F4" s="77"/>
      <c r="G4" s="77"/>
      <c r="H4" s="77"/>
      <c r="I4" s="26"/>
    </row>
    <row r="5" spans="2:9" ht="15.75" thickBot="1">
      <c r="B5" s="28"/>
      <c r="C5" s="28"/>
      <c r="D5" s="28"/>
      <c r="E5" s="28"/>
      <c r="F5" s="28"/>
      <c r="G5" s="28"/>
      <c r="H5" s="28"/>
    </row>
    <row r="6" spans="2:9" ht="90">
      <c r="B6" s="75"/>
      <c r="C6" s="66" t="s">
        <v>77</v>
      </c>
      <c r="D6" s="66" t="s">
        <v>78</v>
      </c>
      <c r="E6" s="66" t="s">
        <v>73</v>
      </c>
      <c r="F6" s="66" t="s">
        <v>75</v>
      </c>
      <c r="G6" s="66" t="s">
        <v>76</v>
      </c>
      <c r="H6" s="66" t="s">
        <v>74</v>
      </c>
    </row>
    <row r="7" spans="2:9">
      <c r="B7" s="35" t="s">
        <v>1</v>
      </c>
      <c r="C7" s="61">
        <v>1132</v>
      </c>
      <c r="D7" s="61">
        <v>1544</v>
      </c>
      <c r="E7" s="58">
        <f>(D7/C7-1)*100</f>
        <v>36.395759717314476</v>
      </c>
      <c r="F7" s="61">
        <v>1689.5</v>
      </c>
      <c r="G7" s="61">
        <v>2455</v>
      </c>
      <c r="H7" s="58">
        <v>45.309263095590403</v>
      </c>
    </row>
    <row r="8" spans="2:9">
      <c r="B8" s="35" t="s">
        <v>27</v>
      </c>
      <c r="C8" s="61">
        <v>3529</v>
      </c>
      <c r="D8" s="61">
        <v>7067</v>
      </c>
      <c r="E8" s="58">
        <f t="shared" ref="E8:E9" si="0">(D8/C8-1)*100</f>
        <v>100.25502975347122</v>
      </c>
      <c r="F8" s="61">
        <v>1083</v>
      </c>
      <c r="G8" s="61">
        <v>1334</v>
      </c>
      <c r="H8" s="58">
        <v>23.176361957525394</v>
      </c>
    </row>
    <row r="9" spans="2:9">
      <c r="B9" s="71" t="s">
        <v>2</v>
      </c>
      <c r="C9" s="73">
        <v>4661</v>
      </c>
      <c r="D9" s="73">
        <v>8611</v>
      </c>
      <c r="E9" s="58">
        <f t="shared" si="0"/>
        <v>84.745762711864401</v>
      </c>
      <c r="F9" s="73">
        <v>1238</v>
      </c>
      <c r="G9" s="73">
        <v>1334</v>
      </c>
      <c r="H9" s="58">
        <v>7.7544426494345675</v>
      </c>
    </row>
    <row r="10" spans="2:9">
      <c r="B10" s="94" t="s">
        <v>16</v>
      </c>
      <c r="C10" s="94"/>
      <c r="D10" s="94"/>
      <c r="E10" s="94"/>
      <c r="F10" s="94"/>
      <c r="G10" s="28"/>
      <c r="H10" s="28"/>
    </row>
    <row r="11" spans="2:9">
      <c r="B11" s="42" t="s">
        <v>58</v>
      </c>
      <c r="C11" s="28"/>
      <c r="D11" s="28"/>
      <c r="E11" s="28"/>
      <c r="F11" s="28"/>
      <c r="G11" s="28"/>
      <c r="H11" s="28"/>
    </row>
  </sheetData>
  <mergeCells count="2">
    <mergeCell ref="B10:F10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Liste des figures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PEROUMAL Charles M.</dc:creator>
  <cp:lastModifiedBy>CHOPIN-XIONG Maite SA CE MINDEF</cp:lastModifiedBy>
  <dcterms:created xsi:type="dcterms:W3CDTF">2021-08-30T08:57:59Z</dcterms:created>
  <dcterms:modified xsi:type="dcterms:W3CDTF">2023-03-14T15:02:42Z</dcterms:modified>
</cp:coreProperties>
</file>