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6495" yWindow="1110" windowWidth="8820" windowHeight="7845" tabRatio="838" firstSheet="2" activeTab="2"/>
  </bookViews>
  <sheets>
    <sheet name="couverture" sheetId="1" r:id="rId1"/>
    <sheet name="Vierge" sheetId="34" r:id="rId2"/>
    <sheet name="Sommaire" sheetId="33" r:id="rId3"/>
    <sheet name="feuilleA" sheetId="2" r:id="rId4"/>
    <sheet name="T1" sheetId="3" r:id="rId5"/>
    <sheet name="T2_3" sheetId="38" r:id="rId6"/>
    <sheet name="T4a-4b" sheetId="39" r:id="rId7"/>
    <sheet name="T5" sheetId="54" r:id="rId8"/>
    <sheet name="feuilleB" sheetId="36" r:id="rId9"/>
    <sheet name="T6" sheetId="35" r:id="rId10"/>
    <sheet name="T7" sheetId="8" r:id="rId11"/>
    <sheet name="T8" sheetId="9" r:id="rId12"/>
    <sheet name="T9_10" sheetId="10" r:id="rId13"/>
    <sheet name="T11_12" sheetId="11" r:id="rId14"/>
    <sheet name="T13" sheetId="12" r:id="rId15"/>
    <sheet name="T14_15" sheetId="40" r:id="rId16"/>
    <sheet name="T16_17" sheetId="41" r:id="rId17"/>
    <sheet name="T18_19" sheetId="42" r:id="rId18"/>
    <sheet name="T20_21" sheetId="43" r:id="rId19"/>
    <sheet name="T22_23" sheetId="44" r:id="rId20"/>
    <sheet name="T24_25" sheetId="51" r:id="rId21"/>
    <sheet name="feuilleC" sheetId="37" r:id="rId22"/>
    <sheet name="T26" sheetId="19" r:id="rId23"/>
    <sheet name="T27" sheetId="20" r:id="rId24"/>
    <sheet name="T28" sheetId="21" r:id="rId25"/>
    <sheet name="fr1" sheetId="22" r:id="rId26"/>
    <sheet name="fr2" sheetId="48" r:id="rId27"/>
    <sheet name="fr3" sheetId="52" r:id="rId28"/>
    <sheet name="fr4" sheetId="53" r:id="rId29"/>
  </sheets>
  <definedNames>
    <definedName name="_xlnm._FilterDatabase" localSheetId="11" hidden="1">'T8'!#REF!</definedName>
    <definedName name="_xlnm.Print_Area" localSheetId="0">couverture!$A$1:$I$79</definedName>
    <definedName name="_xlnm.Print_Area" localSheetId="3">feuilleA!$A$1:$I$85</definedName>
    <definedName name="_xlnm.Print_Area" localSheetId="8">feuilleB!$A$1:$I$84</definedName>
    <definedName name="_xlnm.Print_Area" localSheetId="21">feuilleC!$A$1:$I$84</definedName>
    <definedName name="_xlnm.Print_Area" localSheetId="25">'fr1'!$A$1:$K$36</definedName>
    <definedName name="_xlnm.Print_Area" localSheetId="26">'fr2'!$A$1:$K$36</definedName>
    <definedName name="_xlnm.Print_Area" localSheetId="27">'fr3'!$A$1:$K$36</definedName>
    <definedName name="_xlnm.Print_Area" localSheetId="28">'fr4'!$A$1:$K$36</definedName>
    <definedName name="_xlnm.Print_Area" localSheetId="2">Sommaire!$A$3:$J$63</definedName>
    <definedName name="_xlnm.Print_Area" localSheetId="4">'T1'!$A$1:$H$23</definedName>
    <definedName name="_xlnm.Print_Area" localSheetId="13">T11_12!$A$1:$J$40</definedName>
    <definedName name="_xlnm.Print_Area" localSheetId="14">'T13'!$A$1:$H$60</definedName>
    <definedName name="_xlnm.Print_Area" localSheetId="15">T14_15!$A$1:$G$69</definedName>
    <definedName name="_xlnm.Print_Area" localSheetId="16">T16_17!$A$1:$I$64</definedName>
    <definedName name="_xlnm.Print_Area" localSheetId="17">T18_19!$A$1:$H$57</definedName>
    <definedName name="_xlnm.Print_Area" localSheetId="5">T2_3!$A$1:$K$42</definedName>
    <definedName name="_xlnm.Print_Area" localSheetId="18">T20_21!$A$1:$L$58</definedName>
    <definedName name="_xlnm.Print_Area" localSheetId="19">T22_23!$A$1:$M$67</definedName>
    <definedName name="_xlnm.Print_Area" localSheetId="20">T24_25!$A$1:$N$72</definedName>
    <definedName name="_xlnm.Print_Area" localSheetId="22">'T26'!$A$1:$J$24</definedName>
    <definedName name="_xlnm.Print_Area" localSheetId="23">'T27'!$A$1:$N$30</definedName>
    <definedName name="_xlnm.Print_Area" localSheetId="24">'T28'!$A$1:$N$28</definedName>
    <definedName name="_xlnm.Print_Area" localSheetId="6">'T4a-4b'!$A$1:$K$43</definedName>
    <definedName name="_xlnm.Print_Area" localSheetId="7">'T5'!$A$1:$J$14</definedName>
    <definedName name="_xlnm.Print_Area" localSheetId="9">'T6'!$A$1:$I$18</definedName>
    <definedName name="_xlnm.Print_Area" localSheetId="10">'T7'!$A$1:$M$28</definedName>
    <definedName name="_xlnm.Print_Area" localSheetId="11">'T8'!$A$1:$M$25</definedName>
    <definedName name="_xlnm.Print_Area" localSheetId="12">T9_10!$A$1:$K$57</definedName>
    <definedName name="_xlnm.Print_Area" localSheetId="1">Vierge!$A$1:$H$97</definedName>
  </definedNames>
  <calcPr calcId="145621"/>
  <customWorkbookViews>
    <customWorkbookView name="trim" guid="{8A9A2853-4CB2-4880-A1AA-171657DD9679}" maximized="1" windowWidth="997" windowHeight="569" activeSheetId="4" showComments="commNone"/>
  </customWorkbookViews>
</workbook>
</file>

<file path=xl/calcChain.xml><?xml version="1.0" encoding="utf-8"?>
<calcChain xmlns="http://schemas.openxmlformats.org/spreadsheetml/2006/main">
  <c r="C34" i="33" l="1"/>
  <c r="C27" i="33"/>
  <c r="C57" i="33" l="1"/>
  <c r="C56" i="33"/>
  <c r="C55" i="33"/>
  <c r="C48" i="33"/>
  <c r="C47" i="33"/>
  <c r="C46" i="33"/>
  <c r="C45" i="33"/>
  <c r="C41" i="33"/>
  <c r="C40" i="33"/>
  <c r="C39" i="33"/>
  <c r="C38" i="33"/>
  <c r="C37" i="33"/>
  <c r="C36" i="33"/>
  <c r="C35" i="33"/>
  <c r="C33" i="33"/>
  <c r="C32" i="33"/>
  <c r="C31" i="33"/>
  <c r="C30" i="33"/>
  <c r="C29" i="33"/>
  <c r="C28" i="33"/>
  <c r="C20" i="33"/>
  <c r="C19" i="33"/>
  <c r="C18" i="33"/>
  <c r="C17" i="33"/>
  <c r="C16" i="33"/>
  <c r="C15" i="33"/>
  <c r="B9" i="20" l="1"/>
  <c r="B11" i="20"/>
  <c r="B13" i="20"/>
  <c r="B15" i="20"/>
  <c r="B17" i="20"/>
  <c r="B19" i="20"/>
  <c r="B21" i="20"/>
  <c r="B23" i="20"/>
  <c r="B7" i="20"/>
  <c r="B23" i="21" l="1"/>
  <c r="L12" i="20" l="1"/>
  <c r="L18" i="20"/>
  <c r="L16" i="20"/>
  <c r="L19" i="20"/>
  <c r="L11" i="20"/>
  <c r="L10" i="20"/>
  <c r="L20" i="20"/>
  <c r="L24" i="20"/>
  <c r="L22" i="20"/>
  <c r="L14" i="20"/>
  <c r="L9" i="21"/>
  <c r="L21" i="20"/>
  <c r="L13" i="20"/>
  <c r="L21" i="21"/>
  <c r="L22" i="21" s="1"/>
  <c r="L17" i="20"/>
  <c r="L23" i="20"/>
  <c r="L15" i="20"/>
  <c r="L23" i="21"/>
  <c r="L24" i="21" s="1"/>
  <c r="G7" i="35" l="1"/>
  <c r="H8" i="10" l="1"/>
  <c r="D7" i="35"/>
  <c r="F7" i="35"/>
  <c r="C29" i="39" l="1"/>
  <c r="G33" i="39"/>
  <c r="G37" i="39"/>
  <c r="H23" i="41"/>
  <c r="H21" i="41"/>
  <c r="L19" i="21"/>
  <c r="G36" i="39"/>
  <c r="H53" i="41"/>
  <c r="G21" i="42"/>
  <c r="G53" i="42"/>
  <c r="G23" i="42"/>
  <c r="H51" i="41"/>
  <c r="G51" i="42"/>
  <c r="G31" i="39"/>
  <c r="G38" i="39"/>
  <c r="G35" i="39"/>
  <c r="E32" i="39"/>
  <c r="G30" i="39"/>
  <c r="G39" i="39"/>
  <c r="G34" i="39"/>
  <c r="G40" i="39"/>
  <c r="E29" i="39"/>
  <c r="C32" i="39"/>
  <c r="G8" i="54"/>
  <c r="G6" i="54"/>
  <c r="G7" i="54"/>
  <c r="E10" i="54"/>
  <c r="F7" i="54" s="1"/>
  <c r="G9" i="54"/>
  <c r="C10" i="54"/>
  <c r="D9" i="54" s="1"/>
  <c r="F9" i="54" l="1"/>
  <c r="D8" i="54"/>
  <c r="D7" i="54"/>
  <c r="D10" i="54"/>
  <c r="F10" i="54"/>
  <c r="F6" i="54"/>
  <c r="D6" i="54"/>
  <c r="F8" i="54"/>
  <c r="G32" i="39"/>
  <c r="E41" i="39"/>
  <c r="C41" i="39"/>
  <c r="D32" i="39" s="1"/>
  <c r="G29" i="39"/>
  <c r="G10" i="54"/>
  <c r="H10" i="54" s="1"/>
  <c r="H7" i="54" l="1"/>
  <c r="H6" i="54"/>
  <c r="F36" i="39"/>
  <c r="F31" i="39"/>
  <c r="F40" i="39"/>
  <c r="F41" i="39"/>
  <c r="F33" i="39"/>
  <c r="F30" i="39"/>
  <c r="F37" i="39"/>
  <c r="F39" i="39"/>
  <c r="F38" i="39"/>
  <c r="F35" i="39"/>
  <c r="F34" i="39"/>
  <c r="H9" i="54"/>
  <c r="F29" i="39"/>
  <c r="F32" i="39"/>
  <c r="D33" i="39"/>
  <c r="D41" i="39"/>
  <c r="D40" i="39"/>
  <c r="D31" i="39"/>
  <c r="D34" i="39"/>
  <c r="D29" i="39"/>
  <c r="D35" i="39"/>
  <c r="D37" i="39"/>
  <c r="D30" i="39"/>
  <c r="D36" i="39"/>
  <c r="D39" i="39"/>
  <c r="D38" i="39"/>
  <c r="H8" i="54"/>
  <c r="G41" i="39"/>
  <c r="H32" i="39" s="1"/>
  <c r="H29" i="39" l="1"/>
  <c r="H41" i="39"/>
  <c r="H37" i="39"/>
  <c r="H33" i="39"/>
  <c r="H36" i="39"/>
  <c r="H30" i="39"/>
  <c r="H31" i="39"/>
  <c r="H38" i="39"/>
  <c r="H40" i="39"/>
  <c r="H34" i="39"/>
  <c r="H35" i="39"/>
  <c r="H39" i="39"/>
  <c r="G22" i="42" l="1"/>
  <c r="G24" i="42"/>
  <c r="G52" i="42"/>
  <c r="G54" i="42"/>
  <c r="B20" i="42"/>
  <c r="B50" i="42" s="1"/>
  <c r="B22" i="42"/>
  <c r="B52" i="42" s="1"/>
  <c r="B24" i="42"/>
  <c r="B54" i="42" s="1"/>
  <c r="H22" i="41"/>
  <c r="H24" i="41"/>
  <c r="H52" i="41"/>
  <c r="H54" i="41"/>
  <c r="B24" i="41"/>
  <c r="B54" i="41" s="1"/>
  <c r="B22" i="41"/>
  <c r="B52" i="41" s="1"/>
  <c r="D14" i="10" l="1"/>
  <c r="F14" i="10"/>
  <c r="D33" i="10" l="1"/>
  <c r="B16" i="3" l="1"/>
  <c r="H16" i="3"/>
  <c r="G20" i="39" s="1"/>
  <c r="H20" i="39" s="1"/>
  <c r="G16" i="3"/>
  <c r="E20" i="39" s="1"/>
  <c r="F20" i="39" s="1"/>
  <c r="F16" i="3"/>
  <c r="C20" i="39" s="1"/>
  <c r="D16" i="3"/>
  <c r="C16" i="3"/>
  <c r="E16" i="3"/>
  <c r="D32" i="10"/>
  <c r="D13" i="10"/>
  <c r="B19" i="12"/>
  <c r="B26" i="1"/>
  <c r="B2" i="54" s="1"/>
  <c r="D13" i="39"/>
  <c r="F17" i="39" l="1"/>
  <c r="F12" i="39"/>
  <c r="F9" i="39"/>
  <c r="K37" i="44"/>
  <c r="B21" i="21"/>
  <c r="D17" i="39"/>
  <c r="F13" i="39"/>
  <c r="F15" i="39"/>
  <c r="H19" i="41"/>
  <c r="F16" i="39"/>
  <c r="B19" i="21"/>
  <c r="D12" i="39"/>
  <c r="D9" i="39"/>
  <c r="D20" i="39"/>
  <c r="D8" i="39"/>
  <c r="D14" i="39"/>
  <c r="D11" i="39"/>
  <c r="F11" i="39"/>
  <c r="D16" i="39"/>
  <c r="F8" i="39"/>
  <c r="F14" i="39"/>
  <c r="F18" i="39"/>
  <c r="D18" i="39"/>
  <c r="D15" i="39"/>
  <c r="D26" i="10"/>
  <c r="B21" i="41"/>
  <c r="B51" i="41" s="1"/>
  <c r="B21" i="42"/>
  <c r="B51" i="42" s="1"/>
  <c r="B23" i="41"/>
  <c r="B53" i="41" s="1"/>
  <c r="B23" i="42"/>
  <c r="B53" i="42" s="1"/>
  <c r="D7" i="10"/>
  <c r="D9" i="10"/>
  <c r="D11" i="10"/>
  <c r="M23" i="51"/>
  <c r="D30" i="10"/>
  <c r="D28" i="10"/>
  <c r="D27" i="10"/>
  <c r="D29" i="10"/>
  <c r="D31" i="10"/>
  <c r="F30" i="10"/>
  <c r="F7" i="10"/>
  <c r="F9" i="10"/>
  <c r="F11" i="10"/>
  <c r="F13" i="10"/>
  <c r="D8" i="10"/>
  <c r="D10" i="10"/>
  <c r="D12" i="10"/>
  <c r="F26" i="10"/>
  <c r="F32" i="10"/>
  <c r="F8" i="10"/>
  <c r="F10" i="10"/>
  <c r="F12" i="10"/>
  <c r="B54" i="51" l="1"/>
  <c r="B52" i="51"/>
  <c r="B50" i="51"/>
  <c r="B48" i="51"/>
  <c r="B46" i="51"/>
  <c r="B44" i="51"/>
  <c r="B42" i="51"/>
  <c r="B40" i="51"/>
  <c r="B38" i="51"/>
  <c r="M53" i="51" l="1"/>
  <c r="M54" i="51" s="1"/>
  <c r="M45" i="51"/>
  <c r="M46" i="51" s="1"/>
  <c r="M49" i="51"/>
  <c r="M50" i="51" s="1"/>
  <c r="C17" i="53"/>
  <c r="G17" i="53"/>
  <c r="D32" i="53"/>
  <c r="H32" i="53"/>
  <c r="M7" i="51"/>
  <c r="M8" i="51" s="1"/>
  <c r="C17" i="52"/>
  <c r="G17" i="52"/>
  <c r="C24" i="52"/>
  <c r="B24" i="52"/>
  <c r="F24" i="52"/>
  <c r="J24" i="52"/>
  <c r="D32" i="52"/>
  <c r="H32" i="52"/>
  <c r="M43" i="51"/>
  <c r="M44" i="51" s="1"/>
  <c r="M47" i="51"/>
  <c r="M48" i="51" s="1"/>
  <c r="M51" i="51"/>
  <c r="M52" i="51" s="1"/>
  <c r="E17" i="52"/>
  <c r="I17" i="52"/>
  <c r="K12" i="52"/>
  <c r="E24" i="52"/>
  <c r="I24" i="52"/>
  <c r="K22" i="52"/>
  <c r="B32" i="52"/>
  <c r="F32" i="52"/>
  <c r="J32" i="52"/>
  <c r="K28" i="52"/>
  <c r="E17" i="53"/>
  <c r="I17" i="53"/>
  <c r="K11" i="53"/>
  <c r="K15" i="53"/>
  <c r="E24" i="53"/>
  <c r="I24" i="53"/>
  <c r="B32" i="53"/>
  <c r="F32" i="53"/>
  <c r="K27" i="53"/>
  <c r="M39" i="51"/>
  <c r="M40" i="51" s="1"/>
  <c r="B17" i="52"/>
  <c r="F17" i="52"/>
  <c r="J17" i="52"/>
  <c r="K11" i="52"/>
  <c r="K15" i="52"/>
  <c r="K21" i="52"/>
  <c r="C32" i="52"/>
  <c r="G32" i="52"/>
  <c r="B17" i="53"/>
  <c r="F17" i="53"/>
  <c r="K6" i="53"/>
  <c r="K12" i="53"/>
  <c r="B24" i="53"/>
  <c r="F24" i="53"/>
  <c r="J24" i="53"/>
  <c r="C32" i="53"/>
  <c r="G32" i="53"/>
  <c r="K28" i="53"/>
  <c r="K10" i="52"/>
  <c r="K14" i="52"/>
  <c r="K20" i="52"/>
  <c r="K30" i="52"/>
  <c r="K9" i="53"/>
  <c r="K13" i="53"/>
  <c r="K21" i="53"/>
  <c r="K29" i="53"/>
  <c r="D17" i="52"/>
  <c r="H17" i="52"/>
  <c r="K9" i="52"/>
  <c r="K13" i="52"/>
  <c r="D24" i="52"/>
  <c r="H24" i="52"/>
  <c r="E32" i="52"/>
  <c r="I32" i="52"/>
  <c r="K29" i="52"/>
  <c r="D17" i="53"/>
  <c r="H17" i="53"/>
  <c r="K10" i="53"/>
  <c r="K14" i="53"/>
  <c r="D24" i="53"/>
  <c r="H24" i="53"/>
  <c r="C24" i="53"/>
  <c r="G24" i="53"/>
  <c r="K22" i="53"/>
  <c r="E32" i="53"/>
  <c r="I32" i="53"/>
  <c r="K30" i="53"/>
  <c r="K8" i="52"/>
  <c r="G24" i="52"/>
  <c r="J32" i="53"/>
  <c r="K20" i="53"/>
  <c r="K27" i="52"/>
  <c r="J17" i="53"/>
  <c r="M11" i="51"/>
  <c r="M9" i="51"/>
  <c r="M37" i="51"/>
  <c r="F38" i="51" s="1"/>
  <c r="M41" i="51"/>
  <c r="M42" i="51" s="1"/>
  <c r="M13" i="51"/>
  <c r="M15" i="51"/>
  <c r="M17" i="51"/>
  <c r="M19" i="51"/>
  <c r="M21" i="51"/>
  <c r="C33" i="52" l="1"/>
  <c r="E8" i="51"/>
  <c r="B33" i="52"/>
  <c r="J8" i="51"/>
  <c r="K24" i="53"/>
  <c r="F33" i="52"/>
  <c r="F33" i="53"/>
  <c r="G8" i="51"/>
  <c r="I8" i="51"/>
  <c r="C8" i="51"/>
  <c r="H8" i="51"/>
  <c r="G33" i="53"/>
  <c r="D8" i="51"/>
  <c r="C33" i="53"/>
  <c r="L8" i="51"/>
  <c r="K8" i="51"/>
  <c r="F8" i="51"/>
  <c r="K24" i="52"/>
  <c r="B33" i="53"/>
  <c r="E33" i="52"/>
  <c r="I38" i="51"/>
  <c r="K32" i="52"/>
  <c r="K17" i="52"/>
  <c r="K17" i="53"/>
  <c r="J33" i="52"/>
  <c r="K38" i="51"/>
  <c r="H38" i="51"/>
  <c r="H33" i="53"/>
  <c r="I33" i="53"/>
  <c r="G38" i="51"/>
  <c r="D33" i="53"/>
  <c r="H33" i="52"/>
  <c r="K32" i="53"/>
  <c r="E33" i="53"/>
  <c r="C38" i="51"/>
  <c r="E38" i="51"/>
  <c r="G33" i="52"/>
  <c r="D33" i="52"/>
  <c r="I33" i="52"/>
  <c r="J33" i="53"/>
  <c r="M16" i="51"/>
  <c r="M22" i="51"/>
  <c r="M14" i="51"/>
  <c r="M38" i="51"/>
  <c r="L38" i="51"/>
  <c r="D38" i="51"/>
  <c r="J38" i="51"/>
  <c r="M24" i="51"/>
  <c r="M10" i="51"/>
  <c r="M12" i="51"/>
  <c r="M20" i="51"/>
  <c r="M18" i="51"/>
  <c r="M18" i="20"/>
  <c r="M20" i="20" s="1"/>
  <c r="M19" i="20" l="1"/>
  <c r="K33" i="52"/>
  <c r="K33" i="53"/>
  <c r="D11" i="22"/>
  <c r="H23" i="22"/>
  <c r="I31" i="22"/>
  <c r="B31" i="48"/>
  <c r="J31" i="48"/>
  <c r="E31" i="22"/>
  <c r="F31" i="48"/>
  <c r="B31" i="22"/>
  <c r="F31" i="22"/>
  <c r="J31" i="22"/>
  <c r="C31" i="48"/>
  <c r="G31" i="48"/>
  <c r="B11" i="22"/>
  <c r="K20" i="22"/>
  <c r="C31" i="22"/>
  <c r="G31" i="22"/>
  <c r="D31" i="48"/>
  <c r="H31" i="48"/>
  <c r="C11" i="22"/>
  <c r="D31" i="22"/>
  <c r="H31" i="22"/>
  <c r="E31" i="48"/>
  <c r="I31" i="48"/>
  <c r="K31" i="22" l="1"/>
  <c r="H15" i="41" l="1"/>
  <c r="H37" i="41"/>
  <c r="H41" i="41"/>
  <c r="H49" i="41"/>
  <c r="L7" i="44"/>
  <c r="J8" i="44" s="1"/>
  <c r="H45" i="41"/>
  <c r="H39" i="41"/>
  <c r="H47" i="41"/>
  <c r="K53" i="43"/>
  <c r="H43" i="41"/>
  <c r="I8" i="44" l="1"/>
  <c r="H8" i="44"/>
  <c r="G8" i="44"/>
  <c r="F8" i="44"/>
  <c r="E8" i="44"/>
  <c r="D8" i="44"/>
  <c r="K8" i="44"/>
  <c r="K31" i="48" l="1"/>
  <c r="K30" i="48"/>
  <c r="K29" i="48"/>
  <c r="K28" i="48"/>
  <c r="K27" i="48"/>
  <c r="K22" i="48"/>
  <c r="J23" i="48"/>
  <c r="J33" i="48" s="1"/>
  <c r="H23" i="48"/>
  <c r="H33" i="48" s="1"/>
  <c r="F23" i="48"/>
  <c r="F33" i="48" s="1"/>
  <c r="D23" i="48"/>
  <c r="D33" i="48" s="1"/>
  <c r="B23" i="48"/>
  <c r="K19" i="48"/>
  <c r="K18" i="48"/>
  <c r="K17" i="48"/>
  <c r="I23" i="48"/>
  <c r="I33" i="48" s="1"/>
  <c r="G23" i="48"/>
  <c r="G33" i="48" s="1"/>
  <c r="E23" i="48"/>
  <c r="E33" i="48" s="1"/>
  <c r="K16" i="48"/>
  <c r="K10" i="48"/>
  <c r="K9" i="48"/>
  <c r="K8" i="48"/>
  <c r="J11" i="48"/>
  <c r="I11" i="48"/>
  <c r="H11" i="48"/>
  <c r="G11" i="48"/>
  <c r="F11" i="48"/>
  <c r="E11" i="48"/>
  <c r="D11" i="48"/>
  <c r="C11" i="48"/>
  <c r="B11" i="48"/>
  <c r="B17" i="21"/>
  <c r="B15" i="21"/>
  <c r="B13" i="21"/>
  <c r="B11" i="21"/>
  <c r="B9" i="21"/>
  <c r="B7" i="21"/>
  <c r="I34" i="48" l="1"/>
  <c r="E34" i="48"/>
  <c r="B23" i="22"/>
  <c r="K21" i="22"/>
  <c r="K17" i="22"/>
  <c r="K18" i="22"/>
  <c r="K19" i="22"/>
  <c r="K22" i="22"/>
  <c r="G34" i="48"/>
  <c r="K16" i="22"/>
  <c r="B33" i="48"/>
  <c r="B34" i="48" s="1"/>
  <c r="K11" i="48"/>
  <c r="D34" i="48"/>
  <c r="F34" i="48"/>
  <c r="H34" i="48"/>
  <c r="J34" i="48"/>
  <c r="K21" i="48"/>
  <c r="C23" i="48"/>
  <c r="C33" i="48" s="1"/>
  <c r="C34" i="48" s="1"/>
  <c r="K7" i="48"/>
  <c r="K23" i="48" l="1"/>
  <c r="K33" i="48" s="1"/>
  <c r="K34" i="48" s="1"/>
  <c r="L13" i="21"/>
  <c r="L17" i="21"/>
  <c r="L11" i="21"/>
  <c r="L7" i="21"/>
  <c r="L15" i="21"/>
  <c r="L16" i="21" l="1"/>
  <c r="L8" i="21"/>
  <c r="I8" i="21"/>
  <c r="C8" i="21"/>
  <c r="K8" i="21"/>
  <c r="G8" i="21"/>
  <c r="E8" i="21"/>
  <c r="F8" i="21"/>
  <c r="J8" i="21"/>
  <c r="D8" i="21"/>
  <c r="H8" i="21"/>
  <c r="L18" i="21"/>
  <c r="L20" i="21"/>
  <c r="L10" i="21"/>
  <c r="L12" i="21"/>
  <c r="L14" i="21"/>
  <c r="L49" i="44"/>
  <c r="L39" i="44"/>
  <c r="L41" i="44"/>
  <c r="L43" i="44"/>
  <c r="L45" i="44"/>
  <c r="L47" i="44"/>
  <c r="L51" i="44"/>
  <c r="L53" i="44"/>
  <c r="B24" i="43"/>
  <c r="B22" i="43"/>
  <c r="B20" i="43"/>
  <c r="B18" i="43"/>
  <c r="B16" i="43"/>
  <c r="B14" i="43"/>
  <c r="B12" i="43"/>
  <c r="B10" i="43"/>
  <c r="B8" i="43"/>
  <c r="B44" i="43" l="1"/>
  <c r="B14" i="44"/>
  <c r="B44" i="44" s="1"/>
  <c r="B46" i="43"/>
  <c r="B16" i="44"/>
  <c r="B46" i="44" s="1"/>
  <c r="B50" i="43"/>
  <c r="B20" i="44"/>
  <c r="B50" i="44" s="1"/>
  <c r="B54" i="43"/>
  <c r="B24" i="44"/>
  <c r="B54" i="44" s="1"/>
  <c r="B42" i="43"/>
  <c r="B12" i="44"/>
  <c r="B42" i="44" s="1"/>
  <c r="B48" i="43"/>
  <c r="B18" i="44"/>
  <c r="B48" i="44" s="1"/>
  <c r="B52" i="43"/>
  <c r="B22" i="44"/>
  <c r="B52" i="44" s="1"/>
  <c r="B38" i="43"/>
  <c r="B8" i="44"/>
  <c r="B38" i="44" s="1"/>
  <c r="B40" i="43"/>
  <c r="B10" i="44"/>
  <c r="B40" i="44" s="1"/>
  <c r="L54" i="44"/>
  <c r="L48" i="44"/>
  <c r="L44" i="44"/>
  <c r="L40" i="44"/>
  <c r="L38" i="44"/>
  <c r="F38" i="44"/>
  <c r="J38" i="44"/>
  <c r="G38" i="44"/>
  <c r="K38" i="44"/>
  <c r="D38" i="44"/>
  <c r="H38" i="44"/>
  <c r="E38" i="44"/>
  <c r="I38" i="44"/>
  <c r="L52" i="44"/>
  <c r="L46" i="44"/>
  <c r="L42" i="44"/>
  <c r="L50" i="44"/>
  <c r="C38" i="44"/>
  <c r="B18" i="42"/>
  <c r="B48" i="42" s="1"/>
  <c r="B16" i="42"/>
  <c r="B46" i="42" s="1"/>
  <c r="B14" i="42"/>
  <c r="B44" i="42" s="1"/>
  <c r="B12" i="42"/>
  <c r="B42" i="42" s="1"/>
  <c r="B10" i="42"/>
  <c r="B40" i="42" s="1"/>
  <c r="B8" i="42"/>
  <c r="B38" i="42" s="1"/>
  <c r="H13" i="41"/>
  <c r="B20" i="41"/>
  <c r="B50" i="41" s="1"/>
  <c r="B18" i="41"/>
  <c r="B48" i="41" s="1"/>
  <c r="B16" i="41"/>
  <c r="B46" i="41" s="1"/>
  <c r="B14" i="41"/>
  <c r="B44" i="41" s="1"/>
  <c r="B12" i="41"/>
  <c r="B42" i="41" s="1"/>
  <c r="B10" i="41"/>
  <c r="B40" i="41" s="1"/>
  <c r="B8" i="41"/>
  <c r="B38" i="41" s="1"/>
  <c r="G11" i="42" l="1"/>
  <c r="G19" i="42"/>
  <c r="G9" i="42"/>
  <c r="G10" i="42" s="1"/>
  <c r="G13" i="42"/>
  <c r="G17" i="42"/>
  <c r="G7" i="42"/>
  <c r="G8" i="42" s="1"/>
  <c r="G15" i="42"/>
  <c r="G16" i="42" s="1"/>
  <c r="H17" i="41"/>
  <c r="H9" i="41"/>
  <c r="H7" i="41"/>
  <c r="H11" i="41"/>
  <c r="B53" i="40"/>
  <c r="B51" i="40"/>
  <c r="B49" i="40"/>
  <c r="B47" i="40"/>
  <c r="B45" i="40"/>
  <c r="B43" i="40"/>
  <c r="B41" i="40"/>
  <c r="B39" i="40"/>
  <c r="B37" i="40"/>
  <c r="G14" i="42" l="1"/>
  <c r="G20" i="42"/>
  <c r="G12" i="42"/>
  <c r="F8" i="42"/>
  <c r="G18" i="42"/>
  <c r="E9" i="40"/>
  <c r="C10" i="40" s="1"/>
  <c r="E11" i="40"/>
  <c r="E15" i="40"/>
  <c r="E19" i="40"/>
  <c r="E23" i="40"/>
  <c r="E13" i="40"/>
  <c r="E7" i="40"/>
  <c r="D8" i="40" s="1"/>
  <c r="E17" i="40"/>
  <c r="E21" i="40"/>
  <c r="H34" i="10"/>
  <c r="J34" i="10" s="1"/>
  <c r="H32" i="10"/>
  <c r="H30" i="10"/>
  <c r="B23" i="43"/>
  <c r="B21" i="43"/>
  <c r="B19" i="43"/>
  <c r="B17" i="43"/>
  <c r="B15" i="43"/>
  <c r="B13" i="43"/>
  <c r="B11" i="43"/>
  <c r="B9" i="43"/>
  <c r="B7" i="43"/>
  <c r="J30" i="10" l="1"/>
  <c r="J32" i="10"/>
  <c r="A3" i="53"/>
  <c r="A3" i="52"/>
  <c r="E12" i="40"/>
  <c r="A3" i="48"/>
  <c r="B37" i="43"/>
  <c r="B7" i="44"/>
  <c r="B37" i="44" s="1"/>
  <c r="B41" i="43"/>
  <c r="B11" i="44"/>
  <c r="B41" i="44" s="1"/>
  <c r="B45" i="43"/>
  <c r="B15" i="44"/>
  <c r="B45" i="44" s="1"/>
  <c r="B49" i="43"/>
  <c r="B19" i="44"/>
  <c r="B49" i="44" s="1"/>
  <c r="B53" i="43"/>
  <c r="B23" i="44"/>
  <c r="B53" i="44" s="1"/>
  <c r="B39" i="43"/>
  <c r="B9" i="44"/>
  <c r="B39" i="44" s="1"/>
  <c r="B43" i="43"/>
  <c r="B13" i="44"/>
  <c r="B43" i="44" s="1"/>
  <c r="B47" i="43"/>
  <c r="B17" i="44"/>
  <c r="B47" i="44" s="1"/>
  <c r="B51" i="43"/>
  <c r="B21" i="44"/>
  <c r="B51" i="44" s="1"/>
  <c r="E18" i="40"/>
  <c r="E14" i="40"/>
  <c r="E16" i="40"/>
  <c r="E22" i="40"/>
  <c r="E8" i="40"/>
  <c r="D9" i="35"/>
  <c r="D11" i="35"/>
  <c r="D13" i="35"/>
  <c r="F6" i="35"/>
  <c r="F8" i="35"/>
  <c r="F10" i="35"/>
  <c r="F12" i="35"/>
  <c r="E10" i="40"/>
  <c r="E24" i="40"/>
  <c r="C8" i="40"/>
  <c r="B9" i="42"/>
  <c r="B39" i="42" s="1"/>
  <c r="B9" i="41"/>
  <c r="B39" i="41" s="1"/>
  <c r="B13" i="42"/>
  <c r="B43" i="42" s="1"/>
  <c r="B13" i="41"/>
  <c r="B43" i="41" s="1"/>
  <c r="B17" i="41"/>
  <c r="B47" i="41" s="1"/>
  <c r="B17" i="42"/>
  <c r="B47" i="42" s="1"/>
  <c r="E20" i="40"/>
  <c r="B7" i="41"/>
  <c r="B37" i="41" s="1"/>
  <c r="B7" i="42"/>
  <c r="B37" i="42" s="1"/>
  <c r="B11" i="42"/>
  <c r="B41" i="42" s="1"/>
  <c r="B11" i="41"/>
  <c r="B41" i="41" s="1"/>
  <c r="B15" i="42"/>
  <c r="B45" i="42" s="1"/>
  <c r="B15" i="41"/>
  <c r="B45" i="41" s="1"/>
  <c r="B19" i="42"/>
  <c r="B49" i="42" s="1"/>
  <c r="B19" i="41"/>
  <c r="B49" i="41" s="1"/>
  <c r="B9" i="12"/>
  <c r="B9" i="40"/>
  <c r="B38" i="40" s="1"/>
  <c r="B13" i="12"/>
  <c r="B13" i="40"/>
  <c r="B42" i="40" s="1"/>
  <c r="B17" i="12"/>
  <c r="B17" i="40"/>
  <c r="B46" i="40" s="1"/>
  <c r="B21" i="12"/>
  <c r="B21" i="40"/>
  <c r="B50" i="40" s="1"/>
  <c r="B7" i="12"/>
  <c r="B7" i="40"/>
  <c r="B36" i="40" s="1"/>
  <c r="B11" i="12"/>
  <c r="B11" i="40"/>
  <c r="B40" i="40" s="1"/>
  <c r="B15" i="12"/>
  <c r="B15" i="40"/>
  <c r="B44" i="40" s="1"/>
  <c r="B19" i="40"/>
  <c r="B48" i="40" s="1"/>
  <c r="B23" i="12"/>
  <c r="B23" i="40"/>
  <c r="B52" i="40" s="1"/>
  <c r="B25" i="1"/>
  <c r="D34" i="38"/>
  <c r="D6" i="35"/>
  <c r="D8" i="35"/>
  <c r="D10" i="35"/>
  <c r="D12" i="35"/>
  <c r="F9" i="35"/>
  <c r="F11" i="35"/>
  <c r="F13" i="35"/>
  <c r="L23" i="9"/>
  <c r="L13" i="9"/>
  <c r="F31" i="10"/>
  <c r="F34" i="38"/>
  <c r="E7" i="39"/>
  <c r="F7" i="39" s="1"/>
  <c r="L9" i="9"/>
  <c r="L15" i="9"/>
  <c r="L19" i="9"/>
  <c r="H27" i="10"/>
  <c r="H29" i="10"/>
  <c r="H31" i="10"/>
  <c r="H33" i="10"/>
  <c r="F27" i="10"/>
  <c r="F29" i="10"/>
  <c r="F33" i="10"/>
  <c r="H28" i="10"/>
  <c r="H26" i="10"/>
  <c r="F28" i="10"/>
  <c r="L7" i="9"/>
  <c r="L11" i="9"/>
  <c r="L17" i="9"/>
  <c r="L21" i="9"/>
  <c r="E10" i="39"/>
  <c r="F10" i="39" s="1"/>
  <c r="A3" i="22"/>
  <c r="K30" i="22"/>
  <c r="K29" i="22"/>
  <c r="K28" i="22"/>
  <c r="K27" i="22"/>
  <c r="K8" i="22"/>
  <c r="K7" i="22"/>
  <c r="J23" i="22"/>
  <c r="J33" i="22" s="1"/>
  <c r="I23" i="22"/>
  <c r="I33" i="22" s="1"/>
  <c r="H33" i="22"/>
  <c r="G23" i="22"/>
  <c r="G33" i="22" s="1"/>
  <c r="F23" i="22"/>
  <c r="F33" i="22" s="1"/>
  <c r="E23" i="22"/>
  <c r="E33" i="22" s="1"/>
  <c r="D23" i="22"/>
  <c r="D33" i="22" s="1"/>
  <c r="C23" i="22"/>
  <c r="B33" i="22"/>
  <c r="J11" i="22"/>
  <c r="I11" i="22"/>
  <c r="H11" i="22"/>
  <c r="G11" i="22"/>
  <c r="F11" i="22"/>
  <c r="E11" i="22"/>
  <c r="K10" i="22"/>
  <c r="K9" i="22"/>
  <c r="L9" i="20"/>
  <c r="L7" i="20"/>
  <c r="L23" i="44"/>
  <c r="L21" i="44"/>
  <c r="L19" i="44"/>
  <c r="L17" i="44"/>
  <c r="L15" i="44"/>
  <c r="L13" i="44"/>
  <c r="L11" i="44"/>
  <c r="L9" i="44"/>
  <c r="K51" i="43"/>
  <c r="K49" i="43"/>
  <c r="K47" i="43"/>
  <c r="K45" i="43"/>
  <c r="K43" i="43"/>
  <c r="K41" i="43"/>
  <c r="K39" i="43"/>
  <c r="K37" i="43"/>
  <c r="J38" i="43" s="1"/>
  <c r="K23" i="43"/>
  <c r="K24" i="43" s="1"/>
  <c r="K21" i="43"/>
  <c r="K22" i="43" s="1"/>
  <c r="K19" i="43"/>
  <c r="K20" i="43" s="1"/>
  <c r="K17" i="43"/>
  <c r="K18" i="43" s="1"/>
  <c r="K15" i="43"/>
  <c r="K16" i="43" s="1"/>
  <c r="K13" i="43"/>
  <c r="K14" i="43" s="1"/>
  <c r="K11" i="43"/>
  <c r="K12" i="43" s="1"/>
  <c r="K9" i="43"/>
  <c r="K10" i="43" s="1"/>
  <c r="K7" i="43"/>
  <c r="G49" i="42"/>
  <c r="G47" i="42"/>
  <c r="G45" i="42"/>
  <c r="G43" i="42"/>
  <c r="G41" i="42"/>
  <c r="G39" i="42"/>
  <c r="G37" i="42"/>
  <c r="F38" i="42" s="1"/>
  <c r="H20" i="41"/>
  <c r="H18" i="41"/>
  <c r="H16" i="41"/>
  <c r="H14" i="41"/>
  <c r="H12" i="41"/>
  <c r="H10" i="41"/>
  <c r="E52" i="40"/>
  <c r="E50" i="40"/>
  <c r="E48" i="40"/>
  <c r="E46" i="40"/>
  <c r="E44" i="40"/>
  <c r="E42" i="40"/>
  <c r="E40" i="40"/>
  <c r="E38" i="40"/>
  <c r="E36" i="40"/>
  <c r="G23" i="12"/>
  <c r="F24" i="12" s="1"/>
  <c r="G21" i="12"/>
  <c r="F22" i="12" s="1"/>
  <c r="G19" i="12"/>
  <c r="F20" i="12" s="1"/>
  <c r="G17" i="12"/>
  <c r="F18" i="12" s="1"/>
  <c r="G15" i="12"/>
  <c r="F16" i="12" s="1"/>
  <c r="G13" i="12"/>
  <c r="F14" i="12" s="1"/>
  <c r="G11" i="12"/>
  <c r="F12" i="12" s="1"/>
  <c r="G9" i="12"/>
  <c r="F10" i="12" s="1"/>
  <c r="G35" i="11"/>
  <c r="G34" i="11"/>
  <c r="F34" i="11"/>
  <c r="D34" i="11"/>
  <c r="G33" i="11"/>
  <c r="F33" i="11"/>
  <c r="D33" i="11"/>
  <c r="G32" i="11"/>
  <c r="F32" i="11"/>
  <c r="D32" i="11"/>
  <c r="G31" i="11"/>
  <c r="F31" i="11"/>
  <c r="D31" i="11"/>
  <c r="G30" i="11"/>
  <c r="F30" i="11"/>
  <c r="D30" i="11"/>
  <c r="G29" i="11"/>
  <c r="F29" i="11"/>
  <c r="D29" i="11"/>
  <c r="G28" i="11"/>
  <c r="F28" i="11"/>
  <c r="D28" i="11"/>
  <c r="G27" i="11"/>
  <c r="F27" i="11"/>
  <c r="D27" i="11"/>
  <c r="F14" i="11"/>
  <c r="F13" i="11"/>
  <c r="F12" i="11"/>
  <c r="F11" i="11"/>
  <c r="F10" i="11"/>
  <c r="F9" i="11"/>
  <c r="F8" i="11"/>
  <c r="F7" i="11"/>
  <c r="G7" i="11"/>
  <c r="D14" i="11"/>
  <c r="D13" i="11"/>
  <c r="D12" i="11"/>
  <c r="D11" i="11"/>
  <c r="D10" i="11"/>
  <c r="D9" i="11"/>
  <c r="D8" i="11"/>
  <c r="D7" i="11"/>
  <c r="G15" i="11"/>
  <c r="G14" i="11"/>
  <c r="G13" i="11"/>
  <c r="G12" i="11"/>
  <c r="G11" i="11"/>
  <c r="G10" i="11"/>
  <c r="G9" i="11"/>
  <c r="G8" i="11"/>
  <c r="H15" i="10"/>
  <c r="J15" i="10" s="1"/>
  <c r="H14" i="10"/>
  <c r="H13" i="10"/>
  <c r="H12" i="10"/>
  <c r="H11" i="10"/>
  <c r="H10" i="10"/>
  <c r="H9" i="10"/>
  <c r="L7" i="8"/>
  <c r="G14" i="35"/>
  <c r="G13" i="35"/>
  <c r="G12" i="35"/>
  <c r="G11" i="35"/>
  <c r="G10" i="35"/>
  <c r="G9" i="35"/>
  <c r="G8" i="35"/>
  <c r="H7" i="35" s="1"/>
  <c r="G8" i="39"/>
  <c r="H8" i="39" s="1"/>
  <c r="G18" i="39"/>
  <c r="H18" i="39" s="1"/>
  <c r="G17" i="39"/>
  <c r="H17" i="39" s="1"/>
  <c r="G16" i="39"/>
  <c r="H16" i="39" s="1"/>
  <c r="G15" i="39"/>
  <c r="H15" i="39" s="1"/>
  <c r="G14" i="39"/>
  <c r="H14" i="39" s="1"/>
  <c r="G13" i="39"/>
  <c r="H13" i="39" s="1"/>
  <c r="G12" i="39"/>
  <c r="H12" i="39" s="1"/>
  <c r="G11" i="39"/>
  <c r="H11" i="39" s="1"/>
  <c r="G9" i="39"/>
  <c r="H9" i="39" s="1"/>
  <c r="C10" i="39"/>
  <c r="D10" i="39" s="1"/>
  <c r="C7" i="39"/>
  <c r="D7" i="39" s="1"/>
  <c r="L8" i="9" l="1"/>
  <c r="F8" i="9"/>
  <c r="D8" i="9"/>
  <c r="I8" i="9"/>
  <c r="C8" i="9"/>
  <c r="G8" i="9"/>
  <c r="E8" i="9"/>
  <c r="H8" i="9"/>
  <c r="J8" i="9"/>
  <c r="K8" i="9"/>
  <c r="L22" i="9"/>
  <c r="F22" i="9"/>
  <c r="K22" i="9"/>
  <c r="G22" i="9"/>
  <c r="C22" i="9"/>
  <c r="I22" i="9"/>
  <c r="H22" i="9"/>
  <c r="E22" i="9"/>
  <c r="D22" i="9"/>
  <c r="J22" i="9"/>
  <c r="L18" i="9"/>
  <c r="G18" i="9"/>
  <c r="J18" i="9"/>
  <c r="I18" i="9"/>
  <c r="C18" i="9"/>
  <c r="H18" i="9"/>
  <c r="E18" i="9"/>
  <c r="D18" i="9"/>
  <c r="F18" i="9"/>
  <c r="K18" i="9"/>
  <c r="L12" i="9"/>
  <c r="J12" i="9"/>
  <c r="D12" i="9"/>
  <c r="K12" i="9"/>
  <c r="G12" i="9"/>
  <c r="F12" i="9"/>
  <c r="I12" i="9"/>
  <c r="E12" i="9"/>
  <c r="H12" i="9"/>
  <c r="C12" i="9"/>
  <c r="L10" i="9"/>
  <c r="I10" i="9"/>
  <c r="D10" i="9"/>
  <c r="G10" i="9"/>
  <c r="H10" i="9"/>
  <c r="K10" i="9"/>
  <c r="J10" i="9"/>
  <c r="F10" i="9"/>
  <c r="E10" i="9"/>
  <c r="C10" i="9"/>
  <c r="L14" i="9"/>
  <c r="D14" i="9"/>
  <c r="F14" i="9"/>
  <c r="I14" i="9"/>
  <c r="E14" i="9"/>
  <c r="C14" i="9"/>
  <c r="H14" i="9"/>
  <c r="K14" i="9"/>
  <c r="G14" i="9"/>
  <c r="J14" i="9"/>
  <c r="L24" i="9"/>
  <c r="H24" i="9"/>
  <c r="G24" i="9"/>
  <c r="J24" i="9"/>
  <c r="C24" i="9"/>
  <c r="F24" i="9"/>
  <c r="I24" i="9"/>
  <c r="E24" i="9"/>
  <c r="D24" i="9"/>
  <c r="K24" i="9"/>
  <c r="L20" i="9"/>
  <c r="F20" i="9"/>
  <c r="E20" i="9"/>
  <c r="C20" i="9"/>
  <c r="I20" i="9"/>
  <c r="H20" i="9"/>
  <c r="K20" i="9"/>
  <c r="J20" i="9"/>
  <c r="G20" i="9"/>
  <c r="D20" i="9"/>
  <c r="L16" i="9"/>
  <c r="D16" i="9"/>
  <c r="C16" i="9"/>
  <c r="K16" i="9"/>
  <c r="E16" i="9"/>
  <c r="J16" i="9"/>
  <c r="F16" i="9"/>
  <c r="I16" i="9"/>
  <c r="H16" i="9"/>
  <c r="G16" i="9"/>
  <c r="G34" i="38"/>
  <c r="G26" i="38"/>
  <c r="G25" i="38"/>
  <c r="G33" i="38"/>
  <c r="G28" i="38"/>
  <c r="G32" i="38"/>
  <c r="G30" i="38"/>
  <c r="G27" i="38"/>
  <c r="G31" i="38"/>
  <c r="G29" i="38"/>
  <c r="L8" i="8"/>
  <c r="K8" i="8"/>
  <c r="H8" i="8"/>
  <c r="E8" i="8"/>
  <c r="I8" i="8"/>
  <c r="D8" i="8"/>
  <c r="C8" i="8"/>
  <c r="G8" i="8"/>
  <c r="F8" i="8"/>
  <c r="J8" i="8"/>
  <c r="E34" i="38"/>
  <c r="E32" i="38"/>
  <c r="E31" i="38"/>
  <c r="E26" i="38"/>
  <c r="E25" i="38"/>
  <c r="E28" i="38"/>
  <c r="E29" i="38"/>
  <c r="E27" i="38"/>
  <c r="E33" i="38"/>
  <c r="E30" i="38"/>
  <c r="I14" i="10"/>
  <c r="J14" i="10"/>
  <c r="I12" i="10"/>
  <c r="J12" i="10"/>
  <c r="I28" i="10"/>
  <c r="J28" i="10"/>
  <c r="I11" i="10"/>
  <c r="J11" i="10"/>
  <c r="I13" i="10"/>
  <c r="J13" i="10"/>
  <c r="I33" i="10"/>
  <c r="J33" i="10"/>
  <c r="I26" i="10"/>
  <c r="J26" i="10"/>
  <c r="I31" i="10"/>
  <c r="J31" i="10"/>
  <c r="I32" i="10"/>
  <c r="I9" i="10"/>
  <c r="J9" i="10"/>
  <c r="I29" i="10"/>
  <c r="J29" i="10"/>
  <c r="I8" i="10"/>
  <c r="J8" i="10"/>
  <c r="I27" i="10"/>
  <c r="J27" i="10"/>
  <c r="I10" i="10"/>
  <c r="J10" i="10"/>
  <c r="I30" i="10"/>
  <c r="K11" i="22"/>
  <c r="J8" i="43"/>
  <c r="I8" i="43"/>
  <c r="C33" i="22"/>
  <c r="C34" i="22" s="1"/>
  <c r="K23" i="22"/>
  <c r="K33" i="22" s="1"/>
  <c r="B34" i="22"/>
  <c r="E34" i="22"/>
  <c r="G34" i="22"/>
  <c r="I34" i="22"/>
  <c r="D34" i="22"/>
  <c r="F34" i="22"/>
  <c r="H34" i="22"/>
  <c r="J34" i="22"/>
  <c r="G7" i="39"/>
  <c r="H7" i="39" s="1"/>
  <c r="G10" i="39"/>
  <c r="H10" i="39" s="1"/>
  <c r="L8" i="20"/>
  <c r="C8" i="20"/>
  <c r="C8" i="44"/>
  <c r="L8" i="44"/>
  <c r="L10" i="44"/>
  <c r="L12" i="44"/>
  <c r="L14" i="44"/>
  <c r="L16" i="44"/>
  <c r="L18" i="44"/>
  <c r="L20" i="44"/>
  <c r="L22" i="44"/>
  <c r="L24" i="44"/>
  <c r="E38" i="43"/>
  <c r="I38" i="43"/>
  <c r="C38" i="43"/>
  <c r="G38" i="43"/>
  <c r="K38" i="43"/>
  <c r="K40" i="43"/>
  <c r="K42" i="43"/>
  <c r="K44" i="43"/>
  <c r="K46" i="43"/>
  <c r="K48" i="43"/>
  <c r="K50" i="43"/>
  <c r="K52" i="43"/>
  <c r="K54" i="43"/>
  <c r="D8" i="43"/>
  <c r="F8" i="43"/>
  <c r="H8" i="43"/>
  <c r="C8" i="43"/>
  <c r="E8" i="43"/>
  <c r="G8" i="43"/>
  <c r="K8" i="43"/>
  <c r="D8" i="42"/>
  <c r="C8" i="42"/>
  <c r="E8" i="42"/>
  <c r="C38" i="42"/>
  <c r="G38" i="42"/>
  <c r="G40" i="42"/>
  <c r="G42" i="42"/>
  <c r="G44" i="42"/>
  <c r="G46" i="42"/>
  <c r="G48" i="42"/>
  <c r="G50" i="42"/>
  <c r="E38" i="42"/>
  <c r="H44" i="41"/>
  <c r="H48" i="41"/>
  <c r="H38" i="41"/>
  <c r="G38" i="41"/>
  <c r="F38" i="41"/>
  <c r="E38" i="41"/>
  <c r="D38" i="41"/>
  <c r="H42" i="41"/>
  <c r="H46" i="41"/>
  <c r="H50" i="41"/>
  <c r="H40" i="41"/>
  <c r="H34" i="38"/>
  <c r="I34" i="38" s="1"/>
  <c r="D37" i="40"/>
  <c r="C37" i="40"/>
  <c r="E41" i="40"/>
  <c r="E45" i="40"/>
  <c r="E53" i="40"/>
  <c r="E39" i="40"/>
  <c r="E43" i="40"/>
  <c r="E47" i="40"/>
  <c r="E51" i="40"/>
  <c r="E49" i="40"/>
  <c r="E37" i="40"/>
  <c r="H9" i="35"/>
  <c r="H11" i="35"/>
  <c r="H13" i="35"/>
  <c r="H8" i="35"/>
  <c r="H10" i="35"/>
  <c r="H12" i="35"/>
  <c r="E19" i="39"/>
  <c r="H9" i="11"/>
  <c r="C16" i="12"/>
  <c r="G14" i="12"/>
  <c r="C14" i="12"/>
  <c r="G12" i="12"/>
  <c r="E18" i="12"/>
  <c r="E20" i="12"/>
  <c r="E22" i="12"/>
  <c r="E24" i="12"/>
  <c r="E16" i="12"/>
  <c r="C12" i="12"/>
  <c r="E14" i="12"/>
  <c r="G16" i="12"/>
  <c r="C18" i="12"/>
  <c r="G18" i="12"/>
  <c r="C20" i="12"/>
  <c r="G20" i="12"/>
  <c r="C22" i="12"/>
  <c r="G22" i="12"/>
  <c r="C24" i="12"/>
  <c r="G24" i="12"/>
  <c r="E10" i="12"/>
  <c r="C10" i="12"/>
  <c r="G10" i="12"/>
  <c r="H34" i="11"/>
  <c r="H30" i="11"/>
  <c r="H28" i="11"/>
  <c r="H32" i="11"/>
  <c r="H8" i="11"/>
  <c r="H12" i="11"/>
  <c r="H14" i="11"/>
  <c r="H13" i="11"/>
  <c r="H7" i="11"/>
  <c r="H10" i="11"/>
  <c r="H11" i="11"/>
  <c r="E8" i="20"/>
  <c r="G8" i="20"/>
  <c r="I8" i="20"/>
  <c r="K8" i="20"/>
  <c r="D8" i="20"/>
  <c r="F8" i="20"/>
  <c r="H8" i="20"/>
  <c r="J8" i="20"/>
  <c r="D38" i="43"/>
  <c r="F38" i="43"/>
  <c r="H38" i="43"/>
  <c r="D38" i="42"/>
  <c r="C38" i="41"/>
  <c r="E12" i="12"/>
  <c r="D24" i="12"/>
  <c r="D16" i="12"/>
  <c r="D18" i="12"/>
  <c r="D20" i="12"/>
  <c r="D22" i="12"/>
  <c r="D14" i="12"/>
  <c r="D12" i="12"/>
  <c r="D10" i="12"/>
  <c r="H27" i="11"/>
  <c r="H29" i="11"/>
  <c r="H31" i="11"/>
  <c r="H33" i="11"/>
  <c r="L23" i="8"/>
  <c r="L21" i="8"/>
  <c r="L19" i="8"/>
  <c r="L17" i="8"/>
  <c r="L15" i="8"/>
  <c r="L13" i="8"/>
  <c r="L11" i="8"/>
  <c r="L9" i="8"/>
  <c r="C19" i="39"/>
  <c r="D19" i="39" s="1"/>
  <c r="L12" i="8" l="1"/>
  <c r="C12" i="8"/>
  <c r="I12" i="8"/>
  <c r="D12" i="8"/>
  <c r="K12" i="8"/>
  <c r="F12" i="8"/>
  <c r="J12" i="8"/>
  <c r="E12" i="8"/>
  <c r="G12" i="8"/>
  <c r="H12" i="8"/>
  <c r="L14" i="8"/>
  <c r="K14" i="8"/>
  <c r="E14" i="8"/>
  <c r="C14" i="8"/>
  <c r="F14" i="8"/>
  <c r="D14" i="8"/>
  <c r="J14" i="8"/>
  <c r="H14" i="8"/>
  <c r="I14" i="8"/>
  <c r="G14" i="8"/>
  <c r="L18" i="8"/>
  <c r="K18" i="8"/>
  <c r="E18" i="8"/>
  <c r="C18" i="8"/>
  <c r="H18" i="8"/>
  <c r="D18" i="8"/>
  <c r="G18" i="8"/>
  <c r="I18" i="8"/>
  <c r="F18" i="8"/>
  <c r="J18" i="8"/>
  <c r="L20" i="8"/>
  <c r="C20" i="8"/>
  <c r="H20" i="8"/>
  <c r="I20" i="8"/>
  <c r="F20" i="8"/>
  <c r="K20" i="8"/>
  <c r="J20" i="8"/>
  <c r="D20" i="8"/>
  <c r="G20" i="8"/>
  <c r="E20" i="8"/>
  <c r="L16" i="8"/>
  <c r="F16" i="8"/>
  <c r="D16" i="8"/>
  <c r="H16" i="8"/>
  <c r="I16" i="8"/>
  <c r="E16" i="8"/>
  <c r="C16" i="8"/>
  <c r="G16" i="8"/>
  <c r="J16" i="8"/>
  <c r="K16" i="8"/>
  <c r="L22" i="8"/>
  <c r="E22" i="8"/>
  <c r="F22" i="8"/>
  <c r="G22" i="8"/>
  <c r="C22" i="8"/>
  <c r="I22" i="8"/>
  <c r="K22" i="8"/>
  <c r="J22" i="8"/>
  <c r="H22" i="8"/>
  <c r="D22" i="8"/>
  <c r="L24" i="8"/>
  <c r="I24" i="8"/>
  <c r="D24" i="8"/>
  <c r="F24" i="8"/>
  <c r="H24" i="8"/>
  <c r="G24" i="8"/>
  <c r="E24" i="8"/>
  <c r="J24" i="8"/>
  <c r="C24" i="8"/>
  <c r="K24" i="8"/>
  <c r="L10" i="8"/>
  <c r="J10" i="8"/>
  <c r="G10" i="8"/>
  <c r="E10" i="8"/>
  <c r="D10" i="8"/>
  <c r="I10" i="8"/>
  <c r="F10" i="8"/>
  <c r="H10" i="8"/>
  <c r="K10" i="8"/>
  <c r="C10" i="8"/>
  <c r="C6" i="39"/>
  <c r="D6" i="39" s="1"/>
  <c r="F19" i="39"/>
  <c r="E6" i="39"/>
  <c r="F6" i="39" s="1"/>
  <c r="K34" i="22"/>
  <c r="G19" i="39"/>
  <c r="H19" i="39" s="1"/>
  <c r="G7" i="12"/>
  <c r="G6" i="39" l="1"/>
  <c r="H6" i="39" s="1"/>
  <c r="G8" i="41"/>
  <c r="E8" i="41"/>
  <c r="C8" i="41"/>
  <c r="H8" i="41"/>
  <c r="F8" i="41"/>
  <c r="D8" i="41"/>
  <c r="G8" i="12"/>
  <c r="E8" i="12"/>
  <c r="C8" i="12"/>
  <c r="F8" i="12"/>
  <c r="D8" i="12"/>
  <c r="A32" i="37"/>
  <c r="H7" i="10"/>
  <c r="G6" i="35"/>
  <c r="H6" i="35" s="1"/>
  <c r="A32" i="36"/>
  <c r="B25" i="39"/>
  <c r="B2" i="39"/>
  <c r="H33" i="38"/>
  <c r="I33" i="38" s="1"/>
  <c r="H32" i="38"/>
  <c r="I32" i="38" s="1"/>
  <c r="H31" i="38"/>
  <c r="I31" i="38" s="1"/>
  <c r="H30" i="38"/>
  <c r="I30" i="38" s="1"/>
  <c r="H29" i="38"/>
  <c r="I29" i="38" s="1"/>
  <c r="H28" i="38"/>
  <c r="I28" i="38" s="1"/>
  <c r="H27" i="38"/>
  <c r="I27" i="38" s="1"/>
  <c r="H26" i="38"/>
  <c r="I26" i="38" s="1"/>
  <c r="H25" i="38"/>
  <c r="I25" i="38" s="1"/>
  <c r="B21" i="38"/>
  <c r="F15" i="38"/>
  <c r="G6" i="38" s="1"/>
  <c r="D15" i="38"/>
  <c r="H14" i="38"/>
  <c r="H13" i="38"/>
  <c r="H12" i="38"/>
  <c r="H11" i="38"/>
  <c r="H10" i="38"/>
  <c r="H9" i="38"/>
  <c r="H8" i="38"/>
  <c r="H7" i="38"/>
  <c r="H6" i="38"/>
  <c r="B2" i="38"/>
  <c r="B3" i="3"/>
  <c r="A31" i="2"/>
  <c r="G15" i="38" l="1"/>
  <c r="G12" i="38"/>
  <c r="G13" i="38"/>
  <c r="G7" i="38"/>
  <c r="G14" i="38"/>
  <c r="G10" i="38"/>
  <c r="G9" i="38"/>
  <c r="G11" i="38"/>
  <c r="G8" i="38"/>
  <c r="E15" i="38"/>
  <c r="E13" i="38"/>
  <c r="E11" i="38"/>
  <c r="E7" i="38"/>
  <c r="E6" i="38"/>
  <c r="E14" i="38"/>
  <c r="E8" i="38"/>
  <c r="E9" i="38"/>
  <c r="E12" i="38"/>
  <c r="E10" i="38"/>
  <c r="I7" i="10"/>
  <c r="J7" i="10"/>
  <c r="H15" i="38"/>
  <c r="I15" i="38" s="1"/>
  <c r="I11" i="38" l="1"/>
  <c r="I9" i="38"/>
  <c r="I14" i="38"/>
  <c r="I12" i="38"/>
  <c r="I7" i="38"/>
  <c r="I6" i="38"/>
  <c r="I10" i="38"/>
  <c r="I8" i="38"/>
  <c r="I13" i="38"/>
  <c r="B41" i="51"/>
  <c r="B43" i="51"/>
  <c r="B51" i="51"/>
  <c r="B37" i="51"/>
  <c r="B45" i="51"/>
  <c r="B53" i="51"/>
  <c r="B49" i="51"/>
  <c r="B39" i="51"/>
  <c r="B47" i="51"/>
</calcChain>
</file>

<file path=xl/sharedStrings.xml><?xml version="1.0" encoding="utf-8"?>
<sst xmlns="http://schemas.openxmlformats.org/spreadsheetml/2006/main" count="769" uniqueCount="352">
  <si>
    <t>%</t>
  </si>
  <si>
    <t>Bordeaux</t>
  </si>
  <si>
    <t>Dijon</t>
  </si>
  <si>
    <t>Lille</t>
  </si>
  <si>
    <t>Lyon</t>
  </si>
  <si>
    <t>Marseille</t>
  </si>
  <si>
    <t>Paris</t>
  </si>
  <si>
    <t>Rennes</t>
  </si>
  <si>
    <t>Strasbourg</t>
  </si>
  <si>
    <t>Toulouse</t>
  </si>
  <si>
    <t xml:space="preserve">Outre-mer </t>
  </si>
  <si>
    <t>16 ans -18 ans</t>
  </si>
  <si>
    <t>18 ans - 21 ans</t>
  </si>
  <si>
    <t>21 ans - 25 ans</t>
  </si>
  <si>
    <t>25 ans - 30 ans</t>
  </si>
  <si>
    <t>30 ans - 40 ans</t>
  </si>
  <si>
    <t>40 ans - 50 ans</t>
  </si>
  <si>
    <t>50 ans - 60 ans</t>
  </si>
  <si>
    <t>60 ans et plus</t>
  </si>
  <si>
    <t>Europe</t>
  </si>
  <si>
    <t>Afrique</t>
  </si>
  <si>
    <t>Algérie</t>
  </si>
  <si>
    <t>Maroc</t>
  </si>
  <si>
    <t>Tunisie</t>
  </si>
  <si>
    <t>Asie</t>
  </si>
  <si>
    <t>Ensemble</t>
  </si>
  <si>
    <t xml:space="preserve">Tableau 1 : </t>
  </si>
  <si>
    <t xml:space="preserve">Tableau 2 : </t>
  </si>
  <si>
    <t xml:space="preserve">Tableau 3 : </t>
  </si>
  <si>
    <t xml:space="preserve">Tableau 5 : </t>
  </si>
  <si>
    <t xml:space="preserve">Tableau 9 : </t>
  </si>
  <si>
    <t xml:space="preserve">Tableau 10 : </t>
  </si>
  <si>
    <t xml:space="preserve">Tableau 11 : </t>
  </si>
  <si>
    <t xml:space="preserve">Tableau 12 : </t>
  </si>
  <si>
    <t xml:space="preserve">Tableau 13 : </t>
  </si>
  <si>
    <t xml:space="preserve">Tableau 17 : </t>
  </si>
  <si>
    <t>Illettrés déclarés</t>
  </si>
  <si>
    <t>Instruction primaire</t>
  </si>
  <si>
    <t>Instruction secondaire ou supérieure</t>
  </si>
  <si>
    <t>Niveau d'instruction</t>
  </si>
  <si>
    <t>Comparution immédiate</t>
  </si>
  <si>
    <t>Tranches d'âge</t>
  </si>
  <si>
    <t>Moins de 16 ans</t>
  </si>
  <si>
    <t>Apatrides et nationalités mal définies</t>
  </si>
  <si>
    <t>Statistiques trimestrielles</t>
  </si>
  <si>
    <t>A</t>
  </si>
  <si>
    <t>B</t>
  </si>
  <si>
    <t xml:space="preserve">Tableau 7 : </t>
  </si>
  <si>
    <t xml:space="preserve">Tableau 16 : </t>
  </si>
  <si>
    <t>Directions interrégionales</t>
  </si>
  <si>
    <t>autres pays d'Afrique</t>
  </si>
  <si>
    <t>Union européenne</t>
  </si>
  <si>
    <t>Amériques</t>
  </si>
  <si>
    <t xml:space="preserve">Tableau 6 : </t>
  </si>
  <si>
    <t xml:space="preserve">Tableau 8 : </t>
  </si>
  <si>
    <t xml:space="preserve">Tableau 14 : </t>
  </si>
  <si>
    <t xml:space="preserve">Tableau 15 : </t>
  </si>
  <si>
    <t xml:space="preserve">Tableau 18 : </t>
  </si>
  <si>
    <t xml:space="preserve">Tableau 21 : </t>
  </si>
  <si>
    <t>C</t>
  </si>
  <si>
    <t xml:space="preserve">Tableau 22 : </t>
  </si>
  <si>
    <t>CATEGORIE PENALE</t>
  </si>
  <si>
    <t>- 16 ans</t>
  </si>
  <si>
    <t xml:space="preserve">de 16 à - de 18 </t>
  </si>
  <si>
    <t>de 18 à - de 21</t>
  </si>
  <si>
    <t>de 21 à - de 25</t>
  </si>
  <si>
    <t>de 25 à - de 30</t>
  </si>
  <si>
    <t>de 30 à - de 40</t>
  </si>
  <si>
    <t>de 40 à - de 50</t>
  </si>
  <si>
    <t>de 50 à - de 60</t>
  </si>
  <si>
    <t>+ 60 ans</t>
  </si>
  <si>
    <t>TOTAL</t>
  </si>
  <si>
    <t>Appel ou pourvoi</t>
  </si>
  <si>
    <t>Ensemble prévenus</t>
  </si>
  <si>
    <t>A. PEINE CORRECTIONNELLE</t>
  </si>
  <si>
    <t>Sous-total (a)</t>
  </si>
  <si>
    <t>B. PEINE CRIMINELLE</t>
  </si>
  <si>
    <t>B.1 Réclusion criminelle</t>
  </si>
  <si>
    <t>Perpétuité</t>
  </si>
  <si>
    <t>Sous-total (b)</t>
  </si>
  <si>
    <t>TOTAL GENERAL</t>
  </si>
  <si>
    <t>NATURE DE L'INFRACTION</t>
  </si>
  <si>
    <t>Autres</t>
  </si>
  <si>
    <t>Autres infractions</t>
  </si>
  <si>
    <t xml:space="preserve">Tableau 20 : </t>
  </si>
  <si>
    <t xml:space="preserve">Tableau 24 : </t>
  </si>
  <si>
    <t xml:space="preserve">Tableau 23 : </t>
  </si>
  <si>
    <t>Autres pays et inconnue</t>
  </si>
  <si>
    <t>hors UE (Conseil de l'Europe)</t>
  </si>
  <si>
    <t>Inconnu ou non déclaré</t>
  </si>
  <si>
    <t xml:space="preserve">Tableau 25 : </t>
  </si>
  <si>
    <t>Comparutions immédiates</t>
  </si>
  <si>
    <t>Nationalités</t>
  </si>
  <si>
    <t>Océanie (et Océan Pacifique)</t>
  </si>
  <si>
    <t xml:space="preserve">Tableau 19 : </t>
  </si>
  <si>
    <t>Mouvements au cours du trimestre</t>
  </si>
  <si>
    <t>en %</t>
  </si>
  <si>
    <t>Direction de l'Administration Pénitentiaire</t>
  </si>
  <si>
    <t>Sommaire</t>
  </si>
  <si>
    <t>Partie A</t>
  </si>
  <si>
    <t>Page 5</t>
  </si>
  <si>
    <t>Partie B</t>
  </si>
  <si>
    <t>Page 6</t>
  </si>
  <si>
    <t>Partie C</t>
  </si>
  <si>
    <t>Page 10</t>
  </si>
  <si>
    <t>Page 11</t>
  </si>
  <si>
    <t>Page 12</t>
  </si>
  <si>
    <t>Page 13</t>
  </si>
  <si>
    <t>Page 14</t>
  </si>
  <si>
    <t>Page 15</t>
  </si>
  <si>
    <t>Page 16</t>
  </si>
  <si>
    <t>Page 17</t>
  </si>
  <si>
    <t>Page 18</t>
  </si>
  <si>
    <t>Page 19</t>
  </si>
  <si>
    <t>Page 23</t>
  </si>
  <si>
    <t>Page 24</t>
  </si>
  <si>
    <t>Effectifs</t>
  </si>
  <si>
    <t>Variation * en %</t>
  </si>
  <si>
    <t>* Variation trimestrielle</t>
  </si>
  <si>
    <t>]6 mois - 1 an]</t>
  </si>
  <si>
    <t>&gt; 5 ans</t>
  </si>
  <si>
    <r>
      <rPr>
        <sz val="12"/>
        <rFont val="Calibri"/>
        <family val="2"/>
      </rPr>
      <t>≤</t>
    </r>
    <r>
      <rPr>
        <sz val="9"/>
        <rFont val="Times New Roman"/>
        <family val="1"/>
      </rPr>
      <t xml:space="preserve"> </t>
    </r>
    <r>
      <rPr>
        <sz val="12"/>
        <rFont val="Times New Roman"/>
        <family val="1"/>
      </rPr>
      <t>6 mois</t>
    </r>
  </si>
  <si>
    <t>Prévenu.e.s</t>
  </si>
  <si>
    <t>De 5 à 10 ans</t>
  </si>
  <si>
    <t>De plus de 10 ans à 20 ans</t>
  </si>
  <si>
    <t>De plus de 20 ans à 30 ans</t>
  </si>
  <si>
    <t>De plus de 6 mois à 1 an</t>
  </si>
  <si>
    <t>De plus de 1 an à 2 ans</t>
  </si>
  <si>
    <t>De plus de 2 ans à 5 ans</t>
  </si>
  <si>
    <t>Nouvelles mises sous écrou</t>
  </si>
  <si>
    <t>Levées d'écrou</t>
  </si>
  <si>
    <t xml:space="preserve">Tableau 28 : </t>
  </si>
  <si>
    <t xml:space="preserve">Tableau 27 : </t>
  </si>
  <si>
    <t>Répartition des personnes écrouées selon la catégorie pénale et l'âge</t>
  </si>
  <si>
    <t>60 ans et +</t>
  </si>
  <si>
    <t>Etranger.e.s</t>
  </si>
  <si>
    <t>≤ 6 mois</t>
  </si>
  <si>
    <t>Répartition des personnes écrouées selon la modalité de nouvelle mise sous écrou</t>
  </si>
  <si>
    <t>Annexe</t>
  </si>
  <si>
    <t>Condamné.e.s</t>
  </si>
  <si>
    <t>Part des étranger.e.s (en %)</t>
  </si>
  <si>
    <t>1. PREVENU.E.S</t>
  </si>
  <si>
    <t>2. CONDAMNE.E.S</t>
  </si>
  <si>
    <t>]1 mois - 2 mois]</t>
  </si>
  <si>
    <t>]2 mois - 6 mois]</t>
  </si>
  <si>
    <t>Plus de 20 ans</t>
  </si>
  <si>
    <t>&gt; 20 ans</t>
  </si>
  <si>
    <t>Inférieur ou égal à 1 mois</t>
  </si>
  <si>
    <t>De 2 à 6 mois</t>
  </si>
  <si>
    <t>De 1 à 2 mois</t>
  </si>
  <si>
    <t>De 6 mois à 1 an</t>
  </si>
  <si>
    <t>De 1 à 2 ans</t>
  </si>
  <si>
    <t>De 2 à 5 ans</t>
  </si>
  <si>
    <t>De 10 à 20 ans</t>
  </si>
  <si>
    <t>(Toutes affaires confondues, hors personnes condamnées à perpétuité)</t>
  </si>
  <si>
    <t xml:space="preserve"> </t>
  </si>
  <si>
    <t>Méthode</t>
  </si>
  <si>
    <t>En attente de jugement</t>
  </si>
  <si>
    <t>(Affaire en cours d'exécution)</t>
  </si>
  <si>
    <t>Homicide et atteinte volontaire ayant entrainé la mort</t>
  </si>
  <si>
    <t>Viol et agression sexuelle</t>
  </si>
  <si>
    <t>Autre atteinte à la personne</t>
  </si>
  <si>
    <t>Autre atteinte aux biens</t>
  </si>
  <si>
    <t>Atteinte à la personne humaine</t>
  </si>
  <si>
    <t>Viol sur mineur</t>
  </si>
  <si>
    <t>Viol sur majeur</t>
  </si>
  <si>
    <t>Agression sexuelle sur mineur</t>
  </si>
  <si>
    <t>Agression sexuelle sur majeur</t>
  </si>
  <si>
    <t>Violence volontaire</t>
  </si>
  <si>
    <t>Autres atteintes à la personne</t>
  </si>
  <si>
    <t>Vol Criminel</t>
  </si>
  <si>
    <t>Vol simple ou vol aggravé</t>
  </si>
  <si>
    <t xml:space="preserve">Infraction à la régulation de la circulation </t>
  </si>
  <si>
    <t xml:space="preserve">Tableau 26 : </t>
  </si>
  <si>
    <t xml:space="preserve">Atteinte aux biens </t>
  </si>
  <si>
    <t xml:space="preserve">Sources </t>
  </si>
  <si>
    <t>Pour plus de détail, cf. annexe 3</t>
  </si>
  <si>
    <t>Autres atteintes aux biens *</t>
  </si>
  <si>
    <t>* dont recel, détournement, escroquerie, destruction…</t>
  </si>
  <si>
    <t>** dont terrorisme, acquisition et transport d'armes et explosifs, outrage…</t>
  </si>
  <si>
    <t>Redressement sur la statistique mensuelle</t>
  </si>
  <si>
    <t>Affaire en cours d'exécution/ Toutes affaires confondues</t>
  </si>
  <si>
    <t xml:space="preserve">Les personnes écrouées peuvent avoir plusieurs affaires jugées ou en cours de jugement.  Un échéancement de l'exécution des peines est alors calculé. Le terme affaire en cours d'exécution,  dans cette publication, signifie donc affaire pour laquelle la personne écrouée, à l'instant t, est en train d'exécuter la peine (ou la mesure de détention provisoire). En cas de condamnation, l'affaire comporte alors une peine (qui peut être une peine privative de liberté telle que la réclusion criminelle ou l'emprisonnement correctionnel), un quantum de peine prononcé, des infractions...
</t>
  </si>
  <si>
    <t>Quantum et reliquat</t>
  </si>
  <si>
    <t>Infraction principale</t>
  </si>
  <si>
    <t>Flux de placement sous écrou et de libération</t>
  </si>
  <si>
    <t>Ici, lorsqu'il est question de quantum, il s'agit de quantum de peine prononcé et les réductions de peines ne sont pas incluses. Ces réductions de peine sont incluses dans le reliquat qui est calculé à partir de la date de libération prévisionnelle. Toutes les affaires échéancées sont prises en compte dans le calcul de la date de libération prévisionnelle et donc du reliquat de peine. 
Dans cette publication, de nouvelles catégories, notamment pour le quantum de peine sont introduites : il paraissait plus judicieux d'inclure la borne supérieure, ex. jusqu'à deux ans inclus, correspondant à la même logique que les encourus de peine.</t>
  </si>
  <si>
    <t>Personnes écrouées en France - Evolutions trimestrielles depuis 2 ans</t>
  </si>
  <si>
    <t>Personnes écrouées en France - Mouvements au cours du trimestre précédent</t>
  </si>
  <si>
    <t>Personnes écrouées en France</t>
  </si>
  <si>
    <t>Plus de 20 ans
(hors perpétuité)</t>
  </si>
  <si>
    <t>Violence contre les personnes</t>
  </si>
  <si>
    <t>produites à partir de l'Infocentre Pénitentiaire</t>
  </si>
  <si>
    <t>Circulation, autre que homicide et blessure involontaire</t>
  </si>
  <si>
    <t>Evolution au cours des 2 dernières années du nombre de personnes écrouées, par groupe d'âge</t>
  </si>
  <si>
    <t>Evolution au cours des 2 dernières années du nombre de personnes écrouées, selon la nationalité</t>
  </si>
  <si>
    <t>Prévenus</t>
  </si>
  <si>
    <t>Evolution de la durée de peine prononcée pour les personnes condamnées à une peine correctionnelle (Affaire en cours)</t>
  </si>
  <si>
    <t>Evolution de la durée de peine prononcée pour les personnes condamnées à une peine de réclusion ou de détention criminelle (Affaire en cours)</t>
  </si>
  <si>
    <t>Nouveaux placements sous écrou, et levées d'écrou au cours des 3 dernières années</t>
  </si>
  <si>
    <t>Evolution trimestrielle au cours des 2 dernières années</t>
  </si>
  <si>
    <t xml:space="preserve">Les statistiques trimestrielles étaient jusqu'à présent issues d’enquêtes régulières réalisées auprès des établissements pénitentiaires. Les établissements pouvaient utiliser une requête pré-formatée sous l'applicatif de gestion GIDE (Gestion Informatisées des Détenus en Etablissement) et corriger le résultat si besoin. Avec le remplacement de GIDE par GENESIS (Gestion Nationale des personnes Ecrouées pour le Suivi Individualisé et la Sécurité), il a été décidé de produire la statistique à partir de données directement récupérées, au niveau national, du nouvel applicatif. </t>
  </si>
  <si>
    <t xml:space="preserve">L'infocentre pénitentiaire est un système d'information décisionnel qui contient un ensemble de bases de données issues des applicatifs de gestion de la détention GIDE et GENESIS. Sur la période de 2014 à 2016, une migration progressive sur GENESIS a été mise en place. Certains établissements fonctionnaient alors avec GIDE, d'autres avec GENESIS. Les deux applicatifs n'étant pas exactement similaires, une harmonisation est nécessaire sur l'infocentre et pour la statistique trimestrielle. La statistique trimestrielle au 1ᵉʳ octobre 2017 est donc produite, en reprenant les statistiques déjà publiées pour la période allant jusqu'à avril 2015 (janvier pour les flux) et en utilisant les données de l'infocentre pénitentiaire pour les périodes suivantes. Lorsque les tableaux n'étaient pas publiés dans les statistiques de janvier et avril 2015, dans cette publication ils sont réalisés à partir des données de l'infocentre pénitentiaire.  </t>
  </si>
  <si>
    <t xml:space="preserve">Suite à un travail de fiabilisation des données sur l'infocentre pénitentiaire, les flux de nouveau placement sous écrou et ceux de libération ne sont plus redressés sur l'équation flux stock. D'autres types d'entrées et de sorties d'écrou, impactant le stock d'écroués, ne sont pas comptabilisées dans ces flux : les flux d'entrées et sorties lors de suspension de peine, de fractionnement de peine, d'évasion... </t>
  </si>
  <si>
    <t>Détenus</t>
  </si>
  <si>
    <t>Non détenus</t>
  </si>
  <si>
    <t>Evolution au cours des 2 dernières années du nombre de personnes détenues, par groupe d'âge</t>
  </si>
  <si>
    <t>Evolution au cours des 2 dernières années du nombre de personnes détenues, selon la nationalité</t>
  </si>
  <si>
    <t>Evolution au cours des 2 dernières années du nombre de personnes détenues, selon la catégorie pénale</t>
  </si>
  <si>
    <t>Répartition selon la durée de peine prononcée pour les personnes condamnées, détenues uniquement (Toutes affaires confondues)</t>
  </si>
  <si>
    <t>Répartition selon le reliquat de peine pour les personnes condamnées, détenues uniquement</t>
  </si>
  <si>
    <t>Condamnés détenus</t>
  </si>
  <si>
    <t>Condamnés non détenus</t>
  </si>
  <si>
    <t>Total condamnés</t>
  </si>
  <si>
    <t>Total détenus</t>
  </si>
  <si>
    <t>Total non détenus</t>
  </si>
  <si>
    <t>Total</t>
  </si>
  <si>
    <t>Source: Infocentre pénitentiaire, alimenté par les données GIDE et GENESIS</t>
  </si>
  <si>
    <t xml:space="preserve">Source : Infocentre pénitentiaire, alimenté par les données GIDE et GENESIS </t>
  </si>
  <si>
    <t>Français.e.s</t>
  </si>
  <si>
    <t>Condamné.e.s correctionnel.le.s</t>
  </si>
  <si>
    <t>Condamné.e.s criminel.le.s</t>
  </si>
  <si>
    <t>Inférieure ou égale à 6 mois</t>
  </si>
  <si>
    <t>Supérieure à 5 ans</t>
  </si>
  <si>
    <t>]1 an - 2 ans]</t>
  </si>
  <si>
    <t>]2 ans - 5 ans]</t>
  </si>
  <si>
    <t>]10 - 20 ans]</t>
  </si>
  <si>
    <t>[5 - 10 ans]</t>
  </si>
  <si>
    <t>]20 - 30 ans]</t>
  </si>
  <si>
    <r>
      <t>≤</t>
    </r>
    <r>
      <rPr>
        <sz val="9"/>
        <rFont val="Times New Roman"/>
        <family val="1"/>
      </rPr>
      <t xml:space="preserve"> </t>
    </r>
    <r>
      <rPr>
        <sz val="12"/>
        <rFont val="Times New Roman"/>
        <family val="1"/>
      </rPr>
      <t>6 mois</t>
    </r>
  </si>
  <si>
    <t>[5 ans - 10 ans]</t>
  </si>
  <si>
    <t>]10 ans - 20 ans]</t>
  </si>
  <si>
    <t>]20 ans et plus]</t>
  </si>
  <si>
    <t>≤ 1 mois</t>
  </si>
  <si>
    <t>Autre</t>
  </si>
  <si>
    <t>Prévenu.e.s faisant l'objet d'une information</t>
  </si>
  <si>
    <t>Plus de 6 mois à 1 an</t>
  </si>
  <si>
    <t>TOTAL GENERAL(a)+(b)+(c )</t>
  </si>
  <si>
    <t>Sous-total (c )</t>
  </si>
  <si>
    <t>Ensemble prévenu.e.s</t>
  </si>
  <si>
    <t>Appel ou pourvoi après procédure de CI</t>
  </si>
  <si>
    <t>De plus de 5 ans à 7 ans</t>
  </si>
  <si>
    <t>De plus de 7 ans à 10 ans</t>
  </si>
  <si>
    <t>Supérieure à 10 ans</t>
  </si>
  <si>
    <t>De 5 ans à 10 ans</t>
  </si>
  <si>
    <t>Ensemble condamné.e.s (a)+(b)</t>
  </si>
  <si>
    <t>Supérieure  à 10 ans</t>
  </si>
  <si>
    <t>Homicide et atteinte volontaires ayant entrainé la mort</t>
  </si>
  <si>
    <t>Infraction à la législation sur les stupéfiants</t>
  </si>
  <si>
    <t>Atteinte à l'autorité de l'Etat **</t>
  </si>
  <si>
    <t>Accident de la circulation : Homicide et atteinte involontaires</t>
  </si>
  <si>
    <t>Infraction à la régulation de la circulation</t>
  </si>
  <si>
    <t xml:space="preserve">Tableau 4b : </t>
  </si>
  <si>
    <t xml:space="preserve">Tableau 4a : </t>
  </si>
  <si>
    <t>Détenu.e.s</t>
  </si>
  <si>
    <t>Non détenu.e.s</t>
  </si>
  <si>
    <t>France (a)</t>
  </si>
  <si>
    <t>Ensemble des étrangers (b)</t>
  </si>
  <si>
    <t>Ensemble (a) + (b)</t>
  </si>
  <si>
    <t xml:space="preserve">Condamné.e.s </t>
  </si>
  <si>
    <t>Répartition des personnes condamnées selon la nature de l'infraction et l'âge</t>
  </si>
  <si>
    <t xml:space="preserve">Atteinte à l'autorité de l'Etat </t>
  </si>
  <si>
    <t>Prévenus en attente de jugement (hors CI)</t>
  </si>
  <si>
    <t>Prévenus en délai ou en procédure d'appel, de pourvoi ou d'opposition (hors CI)</t>
  </si>
  <si>
    <t>Prévenus en délai ou en procédure d'appel, de pourvoi ou d'opposition après CI*</t>
  </si>
  <si>
    <t>Page 7</t>
  </si>
  <si>
    <t>Page 20</t>
  </si>
  <si>
    <t>Rectification et rupture statistique à partir d'avril 2017</t>
  </si>
  <si>
    <t xml:space="preserve">Les statistiques mensuelles des personnes écrouées (détenues et non détenues) sont publiées chaque mois et proviennent de tableaux renseignés par chaque établissement. Ainsi, les effectifs donnés par les établissements au 1ᵉʳ du mois sont considérés comme les effectifs de référence. Pour la statistique trimestrielle, les données au 1ᵉʳ du mois de l'infocentre pénitentiaire sont redressées, au niveau national, sur les effectifs publiés dans la mensuelle. </t>
  </si>
  <si>
    <r>
      <t xml:space="preserve">Les catégories statistiques regroupant les infractions ont été retravaillées à partir de la classification des natures d'affaires (Table Nataff). L'algorithme de détermination de l'infraction principale a également été changé : 
- Dans les publications jusqu'à avril 2015, chaque infraction était classée par le greffier, lors de son inscription sur la fiche pénale, dans une catégorie statistique. Ces catégories statistiques avaient auparavant été hierarchisées et l'infraction appartenant à la catégorie la plus grave était alors considérée comme l'infraction principale. 
- A présent, l'infraction principale est déterminée à partir d'un ensemble de règles de priorisation sur la nature de l'infraction : crime/délit/contravention, l'encouru, l'appartenance à une famille de Nataff (atteintes aux personnes, atteintes aux biens)...
</t>
    </r>
    <r>
      <rPr>
        <b/>
        <sz val="12"/>
        <rFont val="Times New Roman"/>
        <family val="1"/>
      </rPr>
      <t xml:space="preserve">Une rupture statistique est donc introduite de par le changement de classification (automatique à partir des Nataff et non plus au cas par cas par le greffier), et le changement d'algorithme. </t>
    </r>
  </si>
  <si>
    <t>Les statistiques de flux étaient auparavant redressées afin de respecter une équation flux stock :</t>
  </si>
  <si>
    <t>Vocabulaire</t>
  </si>
  <si>
    <t>Est considérée comme écrouée toute personne placée sous la responsabilité d'un chef d'établissement pénitentiaire.</t>
  </si>
  <si>
    <t>Est considérée comme détenue toute personne hébergée dans un établissement pénitentiaire.</t>
  </si>
  <si>
    <t>Ecroués</t>
  </si>
  <si>
    <t>Condamnés</t>
  </si>
  <si>
    <t>Définitions</t>
  </si>
  <si>
    <t>Evolution au cours des 2 dernières années du nombre de personnes écrouées</t>
  </si>
  <si>
    <t>Evolution au cours des 2 dernières années du nombre de personnes écrouées, selon la catégorie pénale</t>
  </si>
  <si>
    <t>Structure par âges des personnes écrouées, selon la catégorie pénale</t>
  </si>
  <si>
    <t>Personnes écrouées, selon la nationalité</t>
  </si>
  <si>
    <t>Personnes étrangères écrouées, selon la nationalité</t>
  </si>
  <si>
    <t>Personnes écrouées, par niveau d'instruction</t>
  </si>
  <si>
    <t>Evolution au cours des 2 dernières années des personnes prévenues, selon la situation pénale détaillée</t>
  </si>
  <si>
    <t>Evolution au cours des 2 dernières années des personnes condamnées, détenues uniquement, selon le mode de jugement</t>
  </si>
  <si>
    <t>Evolution au cours des 2 dernières années des personnes condamnées selon le mode de jugement</t>
  </si>
  <si>
    <t>Evolution de la durée de peine prononcée pour les personnes condamnées, détenues uniquement, à une peine correctionnelle (Affaire en cours)</t>
  </si>
  <si>
    <t>Evolution de la durée de peine prononcée pour les personnes condamnées, détenues uniquement, à une peine de réclusion ou de détention criminelle (Affaire en cours)</t>
  </si>
  <si>
    <t>Répartition selon la durée de peine prononcée pour les personnes condamnées (Toutes affaires confondues)</t>
  </si>
  <si>
    <t>Répartition selon le reliquat de peine pour les personnes condamnées</t>
  </si>
  <si>
    <t>Répartition selon l'infraction principale pour les personnes condamnées</t>
  </si>
  <si>
    <t>Répartition selon l'infraction principale pour les personnes condamnées, détenues uniquement</t>
  </si>
  <si>
    <t>Répartition des personnes détenues selon la modalité de nouvelle mise sous écrou</t>
  </si>
  <si>
    <t>Répartition des personnes détenues selon la catégorie pénale et l'âge</t>
  </si>
  <si>
    <t>Répartition des personnes condamnées, détenues uniquement, selon la nature de l'infraction et l'âge</t>
  </si>
  <si>
    <t>Personnes écrouées* par direction interrégionale, selon la catégorie pénale</t>
  </si>
  <si>
    <t>* Pour rappel, est considérée comme écrouée toute personne placée sous la responsabilité d'un chef d'établissement pénitentiaire.</t>
  </si>
  <si>
    <t>Prévenu.e.s **</t>
  </si>
  <si>
    <t>Condamné.e.s ***</t>
  </si>
  <si>
    <t>Prévenu.e.s *</t>
  </si>
  <si>
    <t>Condamné.e.s **</t>
  </si>
  <si>
    <t>*** l'âge médian sépare l'effectif cumulé de l'ensemble des personnes écrouées en 2 parties égales</t>
  </si>
  <si>
    <t>Age médian ***</t>
  </si>
  <si>
    <t>Structure par âges des personnes détenues*, selon la catégorie pénale</t>
  </si>
  <si>
    <t>* Pour rappel, est considérée comme détenue toute personne hébergée dans un établissement pénitentiaire.</t>
  </si>
  <si>
    <t>Age médian ****</t>
  </si>
  <si>
    <t>**** l'âge médian sépare l'effectif cumulé de l'ensemble des personnes écrouées en 2 parties égales</t>
  </si>
  <si>
    <t>Page 8</t>
  </si>
  <si>
    <t>Page 21</t>
  </si>
  <si>
    <t>Page 25</t>
  </si>
  <si>
    <t>Pages 26 à 29 : Récapitulatifs France entière</t>
  </si>
  <si>
    <t>Vol *</t>
  </si>
  <si>
    <t>Atteinte à la législation sur les substances illicites **</t>
  </si>
  <si>
    <t>** sont compris les stupéfiants et les substances vénéneuses.</t>
  </si>
  <si>
    <t>* sont compris le vol criminel, le vol aggravé et le vol simple.</t>
  </si>
  <si>
    <t>Inférieure ou égale à 6 mois *</t>
  </si>
  <si>
    <t>Autres **</t>
  </si>
  <si>
    <t>* Il s'agit de la durée de peine (affaire en cours)</t>
  </si>
  <si>
    <t>** Catégorie pénale ou quantum manquant, contrainte judiciaire…</t>
  </si>
  <si>
    <t>** Catégorie pénale ou quantum manquant, contrainte judiciaire...</t>
  </si>
  <si>
    <t>des personnes écrouées et détenues</t>
  </si>
  <si>
    <t>Bureau des Statistiques et des Etudes (Me5)</t>
  </si>
  <si>
    <t>Prévenus (déténus)</t>
  </si>
  <si>
    <t>Est considérée comme prévenue toute personne poursuivie pour une ou plusieurs infractions, en attente de jugement. En milieu fermé, toute personne prévenue est également détenue.</t>
  </si>
  <si>
    <t>Est considérée comme condamnée toute personne déclarée coupable d'un délit ou d'un crime et infligée d'une peine dans le cadre d'un jugement. Une personne condamnée peut être détenue ou non détenue, selon les modalités d'aménagement de sa peine. Les statistiques présentées dans cette publication ne concernant que le milieu fermé, les personnes condamnées en milieu ouvert ne seront pas considérées ici.</t>
  </si>
  <si>
    <t>Numéro 3</t>
  </si>
  <si>
    <t>Production de la statistique trimestrielle des personnes écrouées et détenues à partir de l'infocentre pénitentiaire (IP)</t>
  </si>
  <si>
    <t>** Pour rappel, est considérée comme prévenue toute personne poursuivie pour une ou plusieurs infractions, en attente de jugement. En milieu fermé, toute personne prévenue est également détenue.</t>
  </si>
  <si>
    <t>* Pour rappel, est considérée comme prévenue toute personne poursuivie pour une ou plusieurs infractions, en attente de jugement. En milieu fermé, toute personne prévenue est également détenue.</t>
  </si>
  <si>
    <t>** Pour rappel, est considérée comme condamnée toute personne déclarée coupable d'un délit ou d'un crime et infligée d'une peine dans le cadre d'un jugement. Une personne condamnée peut être détenue ou non détenue, selon les modalités d'aménagement de sa peine. Les statistiques présentées dans cette publication ne concernant que le milieu fermé, les personnes condamnées en milieu ouvert ne sont pas considérées ici.</t>
  </si>
  <si>
    <t>*** Pour rappel, est considérée comme condamnée toute personne déclarée coupable d'un délit ou d'un crime et infligée d'une peine dans le cadre d'un jugement. Une personne condamnée peut être détenue ou non détenue, selon les modalités d'aménagement de sa peine. Les statistiques présentées dans cette publication ne concernant que le milieu fermé, les personnes condamnées en milieu ouvert ne seront pas considérées ici.</t>
  </si>
  <si>
    <t>Code couleur</t>
  </si>
  <si>
    <t>Tableau récapitulatif du milieu fermé</t>
  </si>
  <si>
    <t>En accord avec le tableau récapitulatif ci-dessus, les tableaux présentés dans la présente publication adoptent le code couleur suivant :</t>
  </si>
  <si>
    <t xml:space="preserve">       les tableaux de personnes écrouées sont de couleur noire ;</t>
  </si>
  <si>
    <t xml:space="preserve">       les tableaux de personnes condamnées (détenues et non détenues) sont de couleur bleue ;</t>
  </si>
  <si>
    <t xml:space="preserve">       les tableaux de personnes prévenues sont également de couleur noire ;</t>
  </si>
  <si>
    <t xml:space="preserve">       les tableaux de personnes détenues et de personnes condamnées et détenues sont de couleur rouge ;</t>
  </si>
  <si>
    <t xml:space="preserve">       à l'intérieur de chaque tableau d'écroués, les colonnes correspondant aux personnes détenues sont mises en évidence par une couleur rouge.</t>
  </si>
  <si>
    <t>Prévenus en attente de CI*</t>
  </si>
  <si>
    <t>* CI : Comparution immédiate</t>
  </si>
  <si>
    <t>3ème trimestre 2018</t>
  </si>
  <si>
    <t>2nd trimestre 2018</t>
  </si>
  <si>
    <t>1er trimestre 2018</t>
  </si>
  <si>
    <t>4ème trimestre 2017</t>
  </si>
  <si>
    <t>3ème trimestre 2017</t>
  </si>
  <si>
    <t>2nd trimestre 2017</t>
  </si>
  <si>
    <t>1er trimestre 2017</t>
  </si>
  <si>
    <t>4ème trimestre 2016</t>
  </si>
  <si>
    <t>3ème trimestre 2016</t>
  </si>
  <si>
    <t>Personnes écrouées en France - Situation au 1er octobre 2018</t>
  </si>
  <si>
    <t>Tableau 21 : Répartition selon la durée de peine prononcée pour les personnes condamnées, détenues uniquement (Toutes affaires confondues)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</si>
</sst>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quot; ans&quot;"/>
    <numFmt numFmtId="165" formatCode="0.0"/>
    <numFmt numFmtId="166" formatCode="_-* #,##0\ _€_-;\-* #,##0\ _€_-;_-* &quot;-&quot;??\ _€_-;_-@_-"/>
    <numFmt numFmtId="167" formatCode="0.0%"/>
    <numFmt numFmtId="168" formatCode="[$-40C]d\ mmmm\ yyyy;@"/>
  </numFmts>
  <fonts count="75">
    <font>
      <sz val="10"/>
      <name val="Verdana"/>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sz val="10"/>
      <name val="Geneva"/>
    </font>
    <font>
      <sz val="12"/>
      <name val="Times New Roman"/>
      <family val="1"/>
    </font>
    <font>
      <sz val="8"/>
      <name val="Times New Roman"/>
      <family val="1"/>
    </font>
    <font>
      <b/>
      <sz val="10"/>
      <name val="Times New Roman"/>
      <family val="1"/>
    </font>
    <font>
      <sz val="10"/>
      <name val="Times New Roman"/>
      <family val="1"/>
    </font>
    <font>
      <sz val="18"/>
      <name val="Times New Roman"/>
      <family val="1"/>
    </font>
    <font>
      <b/>
      <sz val="12"/>
      <name val="Times New Roman"/>
      <family val="1"/>
    </font>
    <font>
      <i/>
      <sz val="10"/>
      <name val="Times New Roman"/>
      <family val="1"/>
    </font>
    <font>
      <sz val="11"/>
      <name val="Times New Roman"/>
      <family val="1"/>
    </font>
    <font>
      <i/>
      <sz val="8"/>
      <name val="Times New Roman"/>
      <family val="1"/>
    </font>
    <font>
      <i/>
      <sz val="11"/>
      <name val="Times New Roman"/>
      <family val="1"/>
    </font>
    <font>
      <i/>
      <vertAlign val="superscript"/>
      <sz val="11"/>
      <name val="Times New Roman"/>
      <family val="1"/>
    </font>
    <font>
      <b/>
      <sz val="18"/>
      <name val="Times New Roman"/>
      <family val="1"/>
    </font>
    <font>
      <sz val="22"/>
      <name val="Times New Roman"/>
      <family val="1"/>
    </font>
    <font>
      <b/>
      <sz val="16"/>
      <name val="Times New Roman"/>
      <family val="1"/>
    </font>
    <font>
      <b/>
      <sz val="14"/>
      <name val="Times New Roman"/>
      <family val="1"/>
    </font>
    <font>
      <sz val="14"/>
      <name val="Times New Roman"/>
      <family val="1"/>
    </font>
    <font>
      <b/>
      <sz val="22"/>
      <name val="Times New Roman"/>
      <family val="1"/>
    </font>
    <font>
      <sz val="24"/>
      <name val="Times New Roman"/>
      <family val="1"/>
    </font>
    <font>
      <b/>
      <sz val="26"/>
      <name val="Times New Roman"/>
      <family val="1"/>
    </font>
    <font>
      <i/>
      <sz val="14"/>
      <name val="Times New Roman"/>
      <family val="1"/>
    </font>
    <font>
      <sz val="16"/>
      <name val="Times New Roman"/>
      <family val="1"/>
    </font>
    <font>
      <i/>
      <sz val="16"/>
      <name val="Times New Roman"/>
      <family val="1"/>
    </font>
    <font>
      <b/>
      <i/>
      <sz val="14"/>
      <name val="Times New Roman"/>
      <family val="1"/>
    </font>
    <font>
      <sz val="10"/>
      <name val="Arial"/>
      <family val="2"/>
    </font>
    <font>
      <sz val="10"/>
      <name val="Verdana"/>
      <family val="2"/>
    </font>
    <font>
      <b/>
      <sz val="24"/>
      <color rgb="FF002060"/>
      <name val="Times New Roman"/>
      <family val="1"/>
    </font>
    <font>
      <b/>
      <sz val="14"/>
      <color rgb="FF002060"/>
      <name val="Times New Roman"/>
      <family val="1"/>
    </font>
    <font>
      <b/>
      <sz val="16"/>
      <color rgb="FF002060"/>
      <name val="Times New Roman"/>
      <family val="1"/>
    </font>
    <font>
      <b/>
      <sz val="22"/>
      <color rgb="FF002060"/>
      <name val="Times New Roman"/>
      <family val="1"/>
    </font>
    <font>
      <b/>
      <sz val="36"/>
      <color rgb="FF002060"/>
      <name val="Times New Roman"/>
      <family val="1"/>
    </font>
    <font>
      <b/>
      <sz val="20"/>
      <color rgb="FF002060"/>
      <name val="Times New Roman"/>
      <family val="1"/>
    </font>
    <font>
      <b/>
      <sz val="20"/>
      <name val="Times New Roman"/>
      <family val="1"/>
    </font>
    <font>
      <sz val="20"/>
      <name val="Times New Roman"/>
      <family val="1"/>
    </font>
    <font>
      <sz val="12"/>
      <name val="Calibri"/>
      <family val="2"/>
    </font>
    <font>
      <sz val="9"/>
      <name val="Times New Roman"/>
      <family val="1"/>
    </font>
    <font>
      <b/>
      <i/>
      <sz val="10"/>
      <name val="Times New Roman"/>
      <family val="1"/>
    </font>
    <font>
      <b/>
      <sz val="11"/>
      <color rgb="FF002060"/>
      <name val="Times New Roman"/>
      <family val="1"/>
    </font>
    <font>
      <b/>
      <sz val="1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2"/>
      <name val="Calibri"/>
      <family val="2"/>
      <scheme val="minor"/>
    </font>
    <font>
      <sz val="10"/>
      <name val="MS Sans Serif"/>
      <family val="2"/>
    </font>
    <font>
      <i/>
      <sz val="10"/>
      <name val="Calibri"/>
      <family val="2"/>
      <scheme val="minor"/>
    </font>
    <font>
      <sz val="10"/>
      <color theme="0"/>
      <name val="Times New Roman"/>
      <family val="1"/>
    </font>
    <font>
      <b/>
      <i/>
      <u/>
      <sz val="10"/>
      <name val="Times New Roman"/>
      <family val="1"/>
    </font>
    <font>
      <b/>
      <i/>
      <sz val="8"/>
      <name val="Times New Roman"/>
      <family val="1"/>
    </font>
    <font>
      <i/>
      <sz val="9"/>
      <name val="Times New Roman"/>
      <family val="1"/>
    </font>
    <font>
      <b/>
      <u/>
      <sz val="12"/>
      <color rgb="FF002060"/>
      <name val="Times New Roman"/>
      <family val="1"/>
    </font>
    <font>
      <i/>
      <sz val="12"/>
      <name val="Times New Roman"/>
      <family val="1"/>
    </font>
    <font>
      <b/>
      <sz val="20"/>
      <color theme="5" tint="-0.249977111117893"/>
      <name val="Times New Roman"/>
      <family val="1"/>
    </font>
    <font>
      <sz val="14"/>
      <color theme="5" tint="-0.249977111117893"/>
      <name val="Times New Roman"/>
      <family val="1"/>
    </font>
    <font>
      <b/>
      <sz val="14"/>
      <color theme="5" tint="-0.249977111117893"/>
      <name val="Times New Roman"/>
      <family val="1"/>
    </font>
    <font>
      <b/>
      <sz val="16"/>
      <color theme="5" tint="-0.249977111117893"/>
      <name val="Times New Roman"/>
      <family val="1"/>
    </font>
    <font>
      <b/>
      <sz val="11"/>
      <color theme="5" tint="-0.249977111117893"/>
      <name val="Times New Roman"/>
      <family val="1"/>
    </font>
    <font>
      <sz val="11"/>
      <color theme="5" tint="-0.249977111117893"/>
      <name val="Times New Roman"/>
      <family val="1"/>
    </font>
  </fonts>
  <fills count="4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0070C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8CCE4"/>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249977111117893"/>
        <bgColor indexed="64"/>
      </patternFill>
    </fill>
  </fills>
  <borders count="1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ck">
        <color rgb="FF002060"/>
      </top>
      <bottom/>
      <diagonal/>
    </border>
    <border>
      <left style="thin">
        <color rgb="FF002060"/>
      </left>
      <right style="thin">
        <color rgb="FF002060"/>
      </right>
      <top style="thin">
        <color rgb="FF002060"/>
      </top>
      <bottom style="thin">
        <color rgb="FF002060"/>
      </bottom>
      <diagonal/>
    </border>
    <border>
      <left/>
      <right/>
      <top style="thin">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diagonal/>
    </border>
    <border>
      <left style="thin">
        <color rgb="FF002060"/>
      </left>
      <right style="thin">
        <color rgb="FF002060"/>
      </right>
      <top/>
      <bottom style="hair">
        <color indexed="64"/>
      </bottom>
      <diagonal/>
    </border>
    <border>
      <left style="thin">
        <color rgb="FF002060"/>
      </left>
      <right style="thin">
        <color rgb="FF002060"/>
      </right>
      <top style="hair">
        <color indexed="64"/>
      </top>
      <bottom/>
      <diagonal/>
    </border>
    <border>
      <left style="thin">
        <color rgb="FF002060"/>
      </left>
      <right style="thin">
        <color rgb="FF002060"/>
      </right>
      <top/>
      <bottom style="hair">
        <color rgb="FF002060"/>
      </bottom>
      <diagonal/>
    </border>
    <border>
      <left style="thin">
        <color rgb="FF002060"/>
      </left>
      <right style="thin">
        <color rgb="FF002060"/>
      </right>
      <top style="hair">
        <color rgb="FF00206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2060"/>
      </left>
      <right style="thin">
        <color rgb="FF002060"/>
      </right>
      <top/>
      <bottom style="thin">
        <color indexed="64"/>
      </bottom>
      <diagonal/>
    </border>
    <border>
      <left style="thin">
        <color rgb="FF002060"/>
      </left>
      <right style="thin">
        <color indexed="64"/>
      </right>
      <top/>
      <bottom style="thin">
        <color indexed="64"/>
      </bottom>
      <diagonal/>
    </border>
    <border>
      <left style="thin">
        <color rgb="FF002060"/>
      </left>
      <right style="thin">
        <color indexed="64"/>
      </right>
      <top style="hair">
        <color rgb="FF002060"/>
      </top>
      <bottom/>
      <diagonal/>
    </border>
    <border>
      <left style="thin">
        <color indexed="64"/>
      </left>
      <right style="thin">
        <color rgb="FF002060"/>
      </right>
      <top/>
      <bottom style="thin">
        <color indexed="64"/>
      </bottom>
      <diagonal/>
    </border>
    <border>
      <left style="thin">
        <color rgb="FF002060"/>
      </left>
      <right style="thin">
        <color rgb="FF002060"/>
      </right>
      <top style="thin">
        <color indexed="64"/>
      </top>
      <bottom/>
      <diagonal/>
    </border>
    <border>
      <left style="thin">
        <color rgb="FF002060"/>
      </left>
      <right style="thin">
        <color rgb="FF002060"/>
      </right>
      <top style="thin">
        <color indexed="64"/>
      </top>
      <bottom style="thin">
        <color rgb="FF002060"/>
      </bottom>
      <diagonal/>
    </border>
    <border>
      <left style="thin">
        <color rgb="FF002060"/>
      </left>
      <right style="thin">
        <color indexed="64"/>
      </right>
      <top style="thin">
        <color indexed="64"/>
      </top>
      <bottom style="thin">
        <color rgb="FF002060"/>
      </bottom>
      <diagonal/>
    </border>
    <border>
      <left style="thin">
        <color indexed="64"/>
      </left>
      <right style="thin">
        <color rgb="FF002060"/>
      </right>
      <top style="thin">
        <color rgb="FF002060"/>
      </top>
      <bottom/>
      <diagonal/>
    </border>
    <border>
      <left style="thin">
        <color rgb="FF002060"/>
      </left>
      <right style="thin">
        <color indexed="64"/>
      </right>
      <top/>
      <bottom/>
      <diagonal/>
    </border>
    <border>
      <left style="thin">
        <color indexed="64"/>
      </left>
      <right style="thin">
        <color rgb="FF002060"/>
      </right>
      <top/>
      <bottom/>
      <diagonal/>
    </border>
    <border>
      <left style="thin">
        <color indexed="64"/>
      </left>
      <right style="thin">
        <color rgb="FF002060"/>
      </right>
      <top/>
      <bottom style="hair">
        <color rgb="FF002060"/>
      </bottom>
      <diagonal/>
    </border>
    <border>
      <left style="thin">
        <color rgb="FF002060"/>
      </left>
      <right style="thin">
        <color indexed="64"/>
      </right>
      <top/>
      <bottom style="hair">
        <color rgb="FF002060"/>
      </bottom>
      <diagonal/>
    </border>
    <border>
      <left style="thin">
        <color indexed="64"/>
      </left>
      <right style="thin">
        <color rgb="FF002060"/>
      </right>
      <top style="hair">
        <color rgb="FF002060"/>
      </top>
      <bottom/>
      <diagonal/>
    </border>
    <border>
      <left style="thin">
        <color indexed="64"/>
      </left>
      <right style="dotted">
        <color indexed="64"/>
      </right>
      <top style="thin">
        <color indexed="64"/>
      </top>
      <bottom style="thin">
        <color indexed="64"/>
      </bottom>
      <diagonal/>
    </border>
    <border>
      <left/>
      <right style="thin">
        <color rgb="FF002060"/>
      </right>
      <top/>
      <bottom style="thin">
        <color rgb="FF002060"/>
      </bottom>
      <diagonal/>
    </border>
    <border>
      <left/>
      <right style="thin">
        <color rgb="FF002060"/>
      </right>
      <top/>
      <bottom/>
      <diagonal/>
    </border>
    <border>
      <left style="thin">
        <color rgb="FF002060"/>
      </left>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theme="5" tint="-0.24994659260841701"/>
      </left>
      <right style="thin">
        <color theme="5" tint="-0.24994659260841701"/>
      </right>
      <top style="thin">
        <color theme="5" tint="-0.24994659260841701"/>
      </top>
      <bottom style="thin">
        <color theme="5" tint="-0.24994659260841701"/>
      </bottom>
      <diagonal/>
    </border>
    <border>
      <left style="thin">
        <color theme="5" tint="-0.24994659260841701"/>
      </left>
      <right/>
      <top style="thin">
        <color theme="5" tint="-0.24994659260841701"/>
      </top>
      <bottom style="thin">
        <color theme="5" tint="-0.24994659260841701"/>
      </bottom>
      <diagonal/>
    </border>
    <border>
      <left style="thin">
        <color theme="5" tint="-0.24994659260841701"/>
      </left>
      <right style="dotted">
        <color theme="5" tint="-0.24994659260841701"/>
      </right>
      <top style="thin">
        <color theme="5" tint="-0.24994659260841701"/>
      </top>
      <bottom/>
      <diagonal/>
    </border>
    <border>
      <left style="dotted">
        <color theme="5" tint="-0.24994659260841701"/>
      </left>
      <right style="thin">
        <color theme="5" tint="-0.24994659260841701"/>
      </right>
      <top style="thin">
        <color theme="5" tint="-0.24994659260841701"/>
      </top>
      <bottom/>
      <diagonal/>
    </border>
    <border>
      <left style="thin">
        <color theme="5" tint="-0.24994659260841701"/>
      </left>
      <right style="dotted">
        <color theme="5" tint="-0.24994659260841701"/>
      </right>
      <top style="thin">
        <color theme="5" tint="-0.24994659260841701"/>
      </top>
      <bottom style="thin">
        <color theme="5" tint="-0.24994659260841701"/>
      </bottom>
      <diagonal/>
    </border>
    <border>
      <left style="dotted">
        <color theme="5" tint="-0.24994659260841701"/>
      </left>
      <right style="thin">
        <color theme="5" tint="-0.24994659260841701"/>
      </right>
      <top style="thin">
        <color theme="5" tint="-0.24994659260841701"/>
      </top>
      <bottom style="thin">
        <color theme="5" tint="-0.24994659260841701"/>
      </bottom>
      <diagonal/>
    </border>
    <border>
      <left style="thin">
        <color theme="5" tint="-0.24994659260841701"/>
      </left>
      <right style="thin">
        <color theme="5" tint="-0.24994659260841701"/>
      </right>
      <top style="thin">
        <color theme="5" tint="-0.24994659260841701"/>
      </top>
      <bottom style="thin">
        <color rgb="FF002060"/>
      </bottom>
      <diagonal/>
    </border>
    <border>
      <left style="thin">
        <color theme="5" tint="-0.24994659260841701"/>
      </left>
      <right style="thin">
        <color theme="5" tint="-0.24994659260841701"/>
      </right>
      <top style="thin">
        <color rgb="FF002060"/>
      </top>
      <bottom/>
      <diagonal/>
    </border>
    <border>
      <left style="thin">
        <color theme="5" tint="-0.24994659260841701"/>
      </left>
      <right style="thin">
        <color theme="5" tint="-0.24994659260841701"/>
      </right>
      <top/>
      <bottom/>
      <diagonal/>
    </border>
    <border>
      <left style="thin">
        <color theme="5" tint="-0.24994659260841701"/>
      </left>
      <right style="thin">
        <color theme="5" tint="-0.24994659260841701"/>
      </right>
      <top/>
      <bottom style="thin">
        <color theme="5" tint="-0.24994659260841701"/>
      </bottom>
      <diagonal/>
    </border>
    <border>
      <left style="thin">
        <color theme="5" tint="-0.24994659260841701"/>
      </left>
      <right style="thin">
        <color theme="5" tint="-0.24994659260841701"/>
      </right>
      <top style="thin">
        <color theme="5" tint="-0.24994659260841701"/>
      </top>
      <bottom/>
      <diagonal/>
    </border>
    <border>
      <left style="thin">
        <color theme="5" tint="-0.24994659260841701"/>
      </left>
      <right/>
      <top style="thin">
        <color theme="5" tint="-0.24994659260841701"/>
      </top>
      <bottom/>
      <diagonal/>
    </border>
    <border>
      <left style="thin">
        <color theme="5" tint="-0.24994659260841701"/>
      </left>
      <right/>
      <top/>
      <bottom/>
      <diagonal/>
    </border>
    <border>
      <left style="thin">
        <color theme="5" tint="-0.24994659260841701"/>
      </left>
      <right/>
      <top/>
      <bottom style="thin">
        <color theme="5" tint="-0.24994659260841701"/>
      </bottom>
      <diagonal/>
    </border>
    <border>
      <left style="thin">
        <color theme="5" tint="-0.24994659260841701"/>
      </left>
      <right/>
      <top style="hair">
        <color theme="5" tint="-0.24994659260841701"/>
      </top>
      <bottom/>
      <diagonal/>
    </border>
    <border>
      <left style="thin">
        <color theme="5" tint="-0.24994659260841701"/>
      </left>
      <right style="thin">
        <color theme="5" tint="-0.24994659260841701"/>
      </right>
      <top style="hair">
        <color theme="5" tint="-0.24994659260841701"/>
      </top>
      <bottom/>
      <diagonal/>
    </border>
    <border>
      <left style="thin">
        <color theme="5" tint="-0.24994659260841701"/>
      </left>
      <right/>
      <top/>
      <bottom style="hair">
        <color theme="5" tint="-0.24994659260841701"/>
      </bottom>
      <diagonal/>
    </border>
    <border>
      <left style="thin">
        <color theme="5" tint="-0.24994659260841701"/>
      </left>
      <right style="thin">
        <color theme="5" tint="-0.24994659260841701"/>
      </right>
      <top/>
      <bottom style="hair">
        <color theme="5" tint="-0.24994659260841701"/>
      </bottom>
      <diagonal/>
    </border>
    <border>
      <left style="thin">
        <color theme="5" tint="-0.24994659260841701"/>
      </left>
      <right style="thin">
        <color theme="5" tint="-0.24994659260841701"/>
      </right>
      <top style="thin">
        <color theme="5" tint="-0.24994659260841701"/>
      </top>
      <bottom style="thin">
        <color indexed="64"/>
      </bottom>
      <diagonal/>
    </border>
    <border>
      <left/>
      <right/>
      <top style="thin">
        <color theme="5" tint="-0.24994659260841701"/>
      </top>
      <bottom/>
      <diagonal/>
    </border>
    <border>
      <left style="thin">
        <color theme="5" tint="-0.249977111117893"/>
      </left>
      <right style="thin">
        <color theme="5" tint="-0.249977111117893"/>
      </right>
      <top style="thin">
        <color theme="5" tint="-0.249977111117893"/>
      </top>
      <bottom style="thin">
        <color theme="5" tint="-0.249977111117893"/>
      </bottom>
      <diagonal/>
    </border>
    <border>
      <left style="thin">
        <color theme="5" tint="-0.249977111117893"/>
      </left>
      <right/>
      <top style="thin">
        <color theme="5" tint="-0.249977111117893"/>
      </top>
      <bottom/>
      <diagonal/>
    </border>
    <border>
      <left style="thin">
        <color theme="5" tint="-0.249977111117893"/>
      </left>
      <right/>
      <top/>
      <bottom/>
      <diagonal/>
    </border>
    <border>
      <left style="thin">
        <color theme="5" tint="-0.249977111117893"/>
      </left>
      <right style="thin">
        <color theme="5" tint="-0.249977111117893"/>
      </right>
      <top style="thin">
        <color theme="5" tint="-0.249977111117893"/>
      </top>
      <bottom style="thin">
        <color rgb="FF002060"/>
      </bottom>
      <diagonal/>
    </border>
    <border>
      <left style="thin">
        <color theme="5" tint="-0.249977111117893"/>
      </left>
      <right style="thin">
        <color theme="5" tint="-0.249977111117893"/>
      </right>
      <top/>
      <bottom/>
      <diagonal/>
    </border>
    <border>
      <left style="thin">
        <color theme="5" tint="-0.249977111117893"/>
      </left>
      <right style="thin">
        <color theme="5" tint="-0.249977111117893"/>
      </right>
      <top/>
      <bottom style="thin">
        <color theme="5" tint="-0.249977111117893"/>
      </bottom>
      <diagonal/>
    </border>
    <border>
      <left style="thin">
        <color theme="5" tint="-0.249977111117893"/>
      </left>
      <right style="thin">
        <color theme="5" tint="-0.249977111117893"/>
      </right>
      <top style="thin">
        <color theme="5" tint="-0.249977111117893"/>
      </top>
      <bottom/>
      <diagonal/>
    </border>
    <border>
      <left style="thin">
        <color theme="5" tint="-0.249977111117893"/>
      </left>
      <right style="thin">
        <color theme="5" tint="-0.249977111117893"/>
      </right>
      <top style="thin">
        <color rgb="FF002060"/>
      </top>
      <bottom style="thin">
        <color theme="5" tint="-0.249977111117893"/>
      </bottom>
      <diagonal/>
    </border>
    <border>
      <left/>
      <right/>
      <top style="thin">
        <color theme="5" tint="-0.249977111117893"/>
      </top>
      <bottom/>
      <diagonal/>
    </border>
    <border>
      <left style="thin">
        <color theme="5" tint="-0.249977111117893"/>
      </left>
      <right/>
      <top style="thin">
        <color theme="5" tint="-0.249977111117893"/>
      </top>
      <bottom style="thin">
        <color theme="5" tint="-0.249977111117893"/>
      </bottom>
      <diagonal/>
    </border>
    <border>
      <left style="thin">
        <color theme="5" tint="-0.249977111117893"/>
      </left>
      <right style="thin">
        <color theme="5" tint="-0.249977111117893"/>
      </right>
      <top style="hair">
        <color theme="5"/>
      </top>
      <bottom/>
      <diagonal/>
    </border>
    <border>
      <left style="thin">
        <color theme="5" tint="-0.249977111117893"/>
      </left>
      <right style="thin">
        <color theme="5" tint="-0.249977111117893"/>
      </right>
      <top/>
      <bottom style="hair">
        <color theme="5"/>
      </bottom>
      <diagonal/>
    </border>
    <border>
      <left style="thin">
        <color theme="5" tint="-0.24994659260841701"/>
      </left>
      <right style="thin">
        <color theme="5" tint="-0.24994659260841701"/>
      </right>
      <top style="thin">
        <color indexed="64"/>
      </top>
      <bottom style="thin">
        <color theme="5" tint="-0.24994659260841701"/>
      </bottom>
      <diagonal/>
    </border>
    <border>
      <left style="thin">
        <color theme="5" tint="-0.24994659260841701"/>
      </left>
      <right style="thin">
        <color theme="5" tint="-0.24994659260841701"/>
      </right>
      <top style="dotted">
        <color theme="5" tint="-0.24994659260841701"/>
      </top>
      <bottom style="dotted">
        <color theme="5" tint="-0.24994659260841701"/>
      </bottom>
      <diagonal/>
    </border>
    <border>
      <left style="thin">
        <color theme="5" tint="-0.24994659260841701"/>
      </left>
      <right style="thin">
        <color theme="5" tint="-0.24994659260841701"/>
      </right>
      <top/>
      <bottom style="dotted">
        <color theme="5" tint="-0.24994659260841701"/>
      </bottom>
      <diagonal/>
    </border>
    <border>
      <left style="hair">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rgb="FF002060"/>
      </left>
      <right style="dotted">
        <color rgb="FF002060"/>
      </right>
      <top style="thin">
        <color indexed="64"/>
      </top>
      <bottom style="thin">
        <color indexed="64"/>
      </bottom>
      <diagonal/>
    </border>
    <border>
      <left style="dotted">
        <color rgb="FF002060"/>
      </left>
      <right style="thin">
        <color rgb="FF002060"/>
      </right>
      <top style="thin">
        <color indexed="64"/>
      </top>
      <bottom style="thin">
        <color indexed="64"/>
      </bottom>
      <diagonal/>
    </border>
    <border>
      <left style="dotted">
        <color rgb="FF002060"/>
      </left>
      <right style="thin">
        <color indexed="64"/>
      </right>
      <top style="thin">
        <color indexed="64"/>
      </top>
      <bottom style="thin">
        <color indexed="64"/>
      </bottom>
      <diagonal/>
    </border>
    <border>
      <left style="medium">
        <color auto="1"/>
      </left>
      <right/>
      <top style="thin">
        <color auto="1"/>
      </top>
      <bottom/>
      <diagonal/>
    </border>
    <border>
      <left style="medium">
        <color auto="1"/>
      </left>
      <right/>
      <top/>
      <bottom style="medium">
        <color auto="1"/>
      </bottom>
      <diagonal/>
    </border>
    <border>
      <left style="thin">
        <color auto="1"/>
      </left>
      <right style="hair">
        <color auto="1"/>
      </right>
      <top style="thin">
        <color auto="1"/>
      </top>
      <bottom style="medium">
        <color auto="1"/>
      </bottom>
      <diagonal/>
    </border>
    <border>
      <left/>
      <right style="thin">
        <color indexed="64"/>
      </right>
      <top style="thin">
        <color indexed="64"/>
      </top>
      <bottom/>
      <diagonal/>
    </border>
    <border>
      <left style="thin">
        <color rgb="FFC00000"/>
      </left>
      <right style="dotted">
        <color rgb="FFC00000"/>
      </right>
      <top style="thin">
        <color rgb="FFC00000"/>
      </top>
      <bottom style="thin">
        <color rgb="FFC00000"/>
      </bottom>
      <diagonal/>
    </border>
    <border>
      <left style="dotted">
        <color auto="1"/>
      </left>
      <right style="thin">
        <color auto="1"/>
      </right>
      <top style="thin">
        <color auto="1"/>
      </top>
      <bottom style="thin">
        <color auto="1"/>
      </bottom>
      <diagonal/>
    </border>
    <border>
      <left style="thin">
        <color rgb="FF002060"/>
      </left>
      <right style="thin">
        <color auto="1"/>
      </right>
      <top style="thin">
        <color auto="1"/>
      </top>
      <bottom style="thin">
        <color auto="1"/>
      </bottom>
      <diagonal/>
    </border>
    <border>
      <left style="dotted">
        <color auto="1"/>
      </left>
      <right style="thin">
        <color auto="1"/>
      </right>
      <top style="thin">
        <color auto="1"/>
      </top>
      <bottom/>
      <diagonal/>
    </border>
    <border>
      <left style="thin">
        <color indexed="64"/>
      </left>
      <right style="thin">
        <color theme="5" tint="-0.24994659260841701"/>
      </right>
      <top style="thin">
        <color indexed="64"/>
      </top>
      <bottom style="thin">
        <color indexed="64"/>
      </bottom>
      <diagonal/>
    </border>
    <border>
      <left style="thin">
        <color auto="1"/>
      </left>
      <right style="thin">
        <color auto="1"/>
      </right>
      <top style="thin">
        <color auto="1"/>
      </top>
      <bottom style="thin">
        <color rgb="FF002060"/>
      </bottom>
      <diagonal/>
    </border>
    <border>
      <left style="thin">
        <color auto="1"/>
      </left>
      <right style="thin">
        <color auto="1"/>
      </right>
      <top style="thin">
        <color rgb="FF002060"/>
      </top>
      <bottom/>
      <diagonal/>
    </border>
    <border>
      <left style="thin">
        <color auto="1"/>
      </left>
      <right style="thin">
        <color auto="1"/>
      </right>
      <top/>
      <bottom style="hair">
        <color indexed="64"/>
      </bottom>
      <diagonal/>
    </border>
    <border>
      <left style="thin">
        <color auto="1"/>
      </left>
      <right style="thin">
        <color auto="1"/>
      </right>
      <top/>
      <bottom/>
      <diagonal/>
    </border>
    <border>
      <left style="thin">
        <color auto="1"/>
      </left>
      <right style="thin">
        <color auto="1"/>
      </right>
      <top style="hair">
        <color indexed="64"/>
      </top>
      <bottom/>
      <diagonal/>
    </border>
    <border>
      <left style="thin">
        <color auto="1"/>
      </left>
      <right style="thin">
        <color auto="1"/>
      </right>
      <top/>
      <bottom style="thin">
        <color auto="1"/>
      </bottom>
      <diagonal/>
    </border>
    <border>
      <left style="thin">
        <color auto="1"/>
      </left>
      <right style="dotted">
        <color rgb="FF002060"/>
      </right>
      <top style="thin">
        <color auto="1"/>
      </top>
      <bottom style="thin">
        <color auto="1"/>
      </bottom>
      <diagonal/>
    </border>
    <border>
      <left/>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auto="1"/>
      </top>
      <bottom style="medium">
        <color auto="1"/>
      </bottom>
      <diagonal/>
    </border>
    <border>
      <left/>
      <right/>
      <top style="medium">
        <color auto="1"/>
      </top>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right style="dotted">
        <color indexed="64"/>
      </right>
      <top style="thin">
        <color indexed="64"/>
      </top>
      <bottom style="thin">
        <color indexed="64"/>
      </bottom>
      <diagonal/>
    </border>
    <border>
      <left style="thin">
        <color auto="1"/>
      </left>
      <right style="dotted">
        <color auto="1"/>
      </right>
      <top style="thin">
        <color auto="1"/>
      </top>
      <bottom/>
      <diagonal/>
    </border>
    <border>
      <left style="thin">
        <color indexed="64"/>
      </left>
      <right/>
      <top style="thin">
        <color indexed="64"/>
      </top>
      <bottom style="hair">
        <color theme="5" tint="-0.24994659260841701"/>
      </bottom>
      <diagonal/>
    </border>
    <border>
      <left style="thin">
        <color indexed="64"/>
      </left>
      <right/>
      <top style="hair">
        <color theme="5" tint="-0.24994659260841701"/>
      </top>
      <bottom style="hair">
        <color theme="5" tint="-0.24994659260841701"/>
      </bottom>
      <diagonal/>
    </border>
    <border>
      <left style="thin">
        <color indexed="64"/>
      </left>
      <right/>
      <top style="hair">
        <color theme="5" tint="-0.24994659260841701"/>
      </top>
      <bottom style="thin">
        <color indexed="64"/>
      </bottom>
      <diagonal/>
    </border>
    <border>
      <left style="thin">
        <color auto="1"/>
      </left>
      <right style="thin">
        <color rgb="FFC00000"/>
      </right>
      <top style="thin">
        <color auto="1"/>
      </top>
      <bottom style="thin">
        <color auto="1"/>
      </bottom>
      <diagonal/>
    </border>
    <border>
      <left style="dotted">
        <color rgb="FFC00000"/>
      </left>
      <right/>
      <top style="thin">
        <color rgb="FFC00000"/>
      </top>
      <bottom style="thin">
        <color rgb="FFC00000"/>
      </bottom>
      <diagonal/>
    </border>
    <border>
      <left style="thin">
        <color theme="5" tint="-0.24994659260841701"/>
      </left>
      <right style="thin">
        <color auto="1"/>
      </right>
      <top style="thin">
        <color auto="1"/>
      </top>
      <bottom style="thin">
        <color auto="1"/>
      </bottom>
      <diagonal/>
    </border>
    <border>
      <left/>
      <right/>
      <top style="thin">
        <color theme="5" tint="-0.24994659260841701"/>
      </top>
      <bottom style="thin">
        <color theme="5" tint="-0.24994659260841701"/>
      </bottom>
      <diagonal/>
    </border>
    <border>
      <left style="dotted">
        <color theme="5" tint="-0.24994659260841701"/>
      </left>
      <right/>
      <top style="thin">
        <color theme="5" tint="-0.24994659260841701"/>
      </top>
      <bottom style="thin">
        <color theme="5" tint="-0.24994659260841701"/>
      </bottom>
      <diagonal/>
    </border>
    <border>
      <left style="thin">
        <color rgb="FFC00000"/>
      </left>
      <right style="thin">
        <color rgb="FF002060"/>
      </right>
      <top style="thin">
        <color auto="1"/>
      </top>
      <bottom style="thin">
        <color auto="1"/>
      </bottom>
      <diagonal/>
    </border>
    <border>
      <left style="thin">
        <color theme="5" tint="-0.24994659260841701"/>
      </left>
      <right style="dotted">
        <color auto="1"/>
      </right>
      <top style="thin">
        <color auto="1"/>
      </top>
      <bottom style="thin">
        <color auto="1"/>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thin">
        <color theme="5" tint="-0.24994659260841701"/>
      </top>
      <bottom/>
      <diagonal/>
    </border>
    <border>
      <left style="hair">
        <color indexed="64"/>
      </left>
      <right style="hair">
        <color indexed="64"/>
      </right>
      <top style="thin">
        <color theme="5" tint="-0.24994659260841701"/>
      </top>
      <bottom/>
      <diagonal/>
    </border>
    <border>
      <left style="hair">
        <color indexed="64"/>
      </left>
      <right/>
      <top style="thin">
        <color theme="5" tint="-0.24994659260841701"/>
      </top>
      <bottom/>
      <diagonal/>
    </border>
    <border>
      <left style="thin">
        <color theme="5" tint="-0.24994659260841701"/>
      </left>
      <right style="hair">
        <color theme="5" tint="-0.24994659260841701"/>
      </right>
      <top style="hair">
        <color theme="5" tint="-0.24994659260841701"/>
      </top>
      <bottom style="thin">
        <color theme="5" tint="-0.24994659260841701"/>
      </bottom>
      <diagonal/>
    </border>
    <border>
      <left style="hair">
        <color theme="5" tint="-0.24994659260841701"/>
      </left>
      <right style="hair">
        <color theme="5" tint="-0.24994659260841701"/>
      </right>
      <top style="hair">
        <color theme="5" tint="-0.24994659260841701"/>
      </top>
      <bottom style="thin">
        <color theme="5" tint="-0.24994659260841701"/>
      </bottom>
      <diagonal/>
    </border>
    <border>
      <left style="hair">
        <color theme="5" tint="-0.24994659260841701"/>
      </left>
      <right style="thin">
        <color theme="5" tint="-0.24994659260841701"/>
      </right>
      <top style="hair">
        <color theme="5" tint="-0.24994659260841701"/>
      </top>
      <bottom style="thin">
        <color theme="5" tint="-0.24994659260841701"/>
      </bottom>
      <diagonal/>
    </border>
    <border>
      <left style="dotted">
        <color theme="5" tint="-0.24994659260841701"/>
      </left>
      <right style="dotted">
        <color theme="5" tint="-0.24994659260841701"/>
      </right>
      <top style="thin">
        <color rgb="FFC00000"/>
      </top>
      <bottom style="thin">
        <color theme="5" tint="-0.24994659260841701"/>
      </bottom>
      <diagonal/>
    </border>
    <border>
      <left style="dotted">
        <color theme="5" tint="-0.24994659260841701"/>
      </left>
      <right style="thin">
        <color rgb="FFC00000"/>
      </right>
      <top style="thin">
        <color theme="5" tint="-0.24994659260841701"/>
      </top>
      <bottom style="thin">
        <color theme="5" tint="-0.24994659260841701"/>
      </bottom>
      <diagonal/>
    </border>
    <border>
      <left style="thin">
        <color rgb="FFC00000"/>
      </left>
      <right style="dotted">
        <color auto="1"/>
      </right>
      <top style="thin">
        <color auto="1"/>
      </top>
      <bottom style="thin">
        <color auto="1"/>
      </bottom>
      <diagonal/>
    </border>
  </borders>
  <cellStyleXfs count="85">
    <xf numFmtId="0" fontId="0" fillId="0" borderId="0"/>
    <xf numFmtId="43" fontId="4" fillId="0" borderId="0" applyFont="0" applyFill="0" applyBorder="0" applyProtection="0">
      <alignment horizontal="right"/>
    </xf>
    <xf numFmtId="43" fontId="30" fillId="0" borderId="0" applyFont="0" applyFill="0" applyBorder="0" applyProtection="0">
      <alignment horizontal="right"/>
    </xf>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0" fontId="30" fillId="0" borderId="0"/>
    <xf numFmtId="0" fontId="5" fillId="0" borderId="0"/>
    <xf numFmtId="0" fontId="29" fillId="0" borderId="0"/>
    <xf numFmtId="0" fontId="5" fillId="0" borderId="0"/>
    <xf numFmtId="0" fontId="5" fillId="0" borderId="0"/>
    <xf numFmtId="0" fontId="5" fillId="0" borderId="0"/>
    <xf numFmtId="0" fontId="5" fillId="0" borderId="0"/>
    <xf numFmtId="0" fontId="5" fillId="0" borderId="0"/>
    <xf numFmtId="9" fontId="4" fillId="0" borderId="0" applyFont="0" applyFill="0" applyBorder="0" applyAlignment="0" applyProtection="0"/>
    <xf numFmtId="9" fontId="30" fillId="0" borderId="0" applyFont="0" applyFill="0" applyBorder="0" applyAlignment="0" applyProtection="0"/>
    <xf numFmtId="0" fontId="3" fillId="0" borderId="0"/>
    <xf numFmtId="0" fontId="4" fillId="0" borderId="0"/>
    <xf numFmtId="43" fontId="4" fillId="0" borderId="0" applyFont="0" applyFill="0" applyBorder="0" applyProtection="0">
      <alignment horizontal="right"/>
    </xf>
    <xf numFmtId="43" fontId="4" fillId="0" borderId="0" applyFont="0" applyFill="0" applyBorder="0" applyProtection="0">
      <alignment horizontal="right"/>
    </xf>
    <xf numFmtId="0" fontId="4" fillId="0" borderId="0"/>
    <xf numFmtId="9" fontId="4" fillId="0" borderId="0" applyFont="0" applyFill="0" applyBorder="0" applyAlignment="0" applyProtection="0"/>
    <xf numFmtId="9" fontId="4" fillId="0" borderId="0" applyFont="0" applyFill="0" applyBorder="0" applyAlignment="0" applyProtection="0"/>
    <xf numFmtId="0" fontId="44" fillId="0" borderId="0" applyNumberFormat="0" applyFill="0" applyBorder="0" applyAlignment="0" applyProtection="0"/>
    <xf numFmtId="0" fontId="45" fillId="0" borderId="19" applyNumberFormat="0" applyFill="0" applyAlignment="0" applyProtection="0"/>
    <xf numFmtId="0" fontId="46" fillId="0" borderId="20" applyNumberFormat="0" applyFill="0" applyAlignment="0" applyProtection="0"/>
    <xf numFmtId="0" fontId="47" fillId="0" borderId="21" applyNumberFormat="0" applyFill="0" applyAlignment="0" applyProtection="0"/>
    <xf numFmtId="0" fontId="47" fillId="0" borderId="0" applyNumberFormat="0" applyFill="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22" applyNumberFormat="0" applyAlignment="0" applyProtection="0"/>
    <xf numFmtId="0" fontId="52" fillId="11" borderId="23" applyNumberFormat="0" applyAlignment="0" applyProtection="0"/>
    <xf numFmtId="0" fontId="53" fillId="11" borderId="22" applyNumberFormat="0" applyAlignment="0" applyProtection="0"/>
    <xf numFmtId="0" fontId="54" fillId="0" borderId="24" applyNumberFormat="0" applyFill="0" applyAlignment="0" applyProtection="0"/>
    <xf numFmtId="0" fontId="55" fillId="12" borderId="2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27" applyNumberFormat="0" applyFill="0" applyAlignment="0" applyProtection="0"/>
    <xf numFmtId="0" fontId="59"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59" fillId="33" borderId="0" applyNumberFormat="0" applyBorder="0" applyAlignment="0" applyProtection="0"/>
    <xf numFmtId="0" fontId="59"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59" fillId="37" borderId="0" applyNumberFormat="0" applyBorder="0" applyAlignment="0" applyProtection="0"/>
    <xf numFmtId="9" fontId="4" fillId="0" borderId="0" applyFont="0" applyFill="0" applyBorder="0" applyAlignment="0" applyProtection="0"/>
    <xf numFmtId="43" fontId="4" fillId="0" borderId="0" applyFont="0" applyFill="0" applyBorder="0" applyProtection="0">
      <alignment horizontal="right"/>
    </xf>
    <xf numFmtId="0" fontId="4" fillId="0" borderId="0"/>
    <xf numFmtId="0" fontId="2" fillId="13" borderId="26" applyNumberFormat="0" applyFont="0" applyAlignment="0" applyProtection="0"/>
    <xf numFmtId="0" fontId="2" fillId="0" borderId="0"/>
    <xf numFmtId="0" fontId="61" fillId="0" borderId="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26" applyNumberFormat="0" applyFont="0" applyAlignment="0" applyProtection="0"/>
    <xf numFmtId="0" fontId="1" fillId="0" borderId="0"/>
  </cellStyleXfs>
  <cellXfs count="964">
    <xf numFmtId="0" fontId="0" fillId="0" borderId="0" xfId="0"/>
    <xf numFmtId="0" fontId="9" fillId="2" borderId="0" xfId="0" applyFont="1" applyFill="1"/>
    <xf numFmtId="0" fontId="9" fillId="0" borderId="0" xfId="0" applyFont="1"/>
    <xf numFmtId="0" fontId="9" fillId="2" borderId="0" xfId="0" applyFont="1" applyFill="1" applyAlignment="1">
      <alignment vertical="center"/>
    </xf>
    <xf numFmtId="0" fontId="9" fillId="0" borderId="0" xfId="0" applyFont="1" applyAlignment="1">
      <alignment vertical="center"/>
    </xf>
    <xf numFmtId="0" fontId="11" fillId="2" borderId="0" xfId="0" applyFont="1" applyFill="1" applyAlignment="1">
      <alignment vertical="center"/>
    </xf>
    <xf numFmtId="0" fontId="13" fillId="2"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9" fillId="2" borderId="0" xfId="0" applyFont="1" applyFill="1" applyBorder="1" applyAlignment="1">
      <alignment vertical="center"/>
    </xf>
    <xf numFmtId="0" fontId="9" fillId="0" borderId="0" xfId="0" applyFont="1" applyFill="1" applyAlignment="1">
      <alignment vertical="center"/>
    </xf>
    <xf numFmtId="0" fontId="11" fillId="2" borderId="0" xfId="0" applyFont="1" applyFill="1" applyAlignment="1"/>
    <xf numFmtId="0" fontId="26" fillId="2" borderId="0" xfId="0" applyFont="1" applyFill="1" applyAlignment="1">
      <alignment vertical="center"/>
    </xf>
    <xf numFmtId="0" fontId="10" fillId="2"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horizontal="center" vertical="center"/>
    </xf>
    <xf numFmtId="0" fontId="21" fillId="0" borderId="0" xfId="0" applyFont="1" applyFill="1" applyAlignment="1">
      <alignment vertical="center"/>
    </xf>
    <xf numFmtId="0" fontId="6" fillId="2" borderId="0" xfId="0" applyFont="1" applyFill="1" applyBorder="1" applyAlignment="1">
      <alignment vertical="center"/>
    </xf>
    <xf numFmtId="3" fontId="9" fillId="2" borderId="0" xfId="0" applyNumberFormat="1" applyFont="1" applyFill="1" applyAlignment="1">
      <alignment vertical="center"/>
    </xf>
    <xf numFmtId="0" fontId="12" fillId="0" borderId="0" xfId="7" applyFont="1" applyFill="1" applyAlignment="1">
      <alignment vertical="center"/>
    </xf>
    <xf numFmtId="0" fontId="7" fillId="2" borderId="0" xfId="7" applyFont="1" applyFill="1" applyProtection="1"/>
    <xf numFmtId="0" fontId="9" fillId="2" borderId="0" xfId="7" applyFont="1" applyFill="1"/>
    <xf numFmtId="0" fontId="11" fillId="2" borderId="0" xfId="7" applyFont="1" applyFill="1" applyProtection="1"/>
    <xf numFmtId="0" fontId="9" fillId="3" borderId="0" xfId="0" applyFont="1" applyFill="1"/>
    <xf numFmtId="0" fontId="9" fillId="3" borderId="0" xfId="0" applyFont="1" applyFill="1" applyBorder="1"/>
    <xf numFmtId="0" fontId="26" fillId="3" borderId="0" xfId="0" applyFont="1" applyFill="1" applyBorder="1"/>
    <xf numFmtId="0" fontId="9" fillId="3" borderId="0" xfId="0" applyFont="1" applyFill="1" applyBorder="1" applyAlignment="1">
      <alignment horizontal="center" vertical="center"/>
    </xf>
    <xf numFmtId="0" fontId="9" fillId="3" borderId="0" xfId="0" applyFont="1" applyFill="1" applyAlignment="1">
      <alignment vertical="center"/>
    </xf>
    <xf numFmtId="0" fontId="18" fillId="3" borderId="0" xfId="0" applyFont="1" applyFill="1" applyAlignment="1">
      <alignment horizontal="center" vertical="center"/>
    </xf>
    <xf numFmtId="0" fontId="17" fillId="3" borderId="0" xfId="8" applyFont="1" applyFill="1" applyBorder="1" applyAlignment="1">
      <alignment horizontal="center" vertical="center"/>
    </xf>
    <xf numFmtId="0" fontId="9" fillId="3" borderId="0" xfId="0" applyFont="1" applyFill="1" applyAlignment="1">
      <alignment horizontal="center" vertical="center"/>
    </xf>
    <xf numFmtId="0" fontId="0" fillId="3" borderId="0" xfId="0" applyFill="1" applyBorder="1" applyAlignment="1">
      <alignment horizontal="center" vertical="center"/>
    </xf>
    <xf numFmtId="0" fontId="9" fillId="3" borderId="6" xfId="0" applyFont="1" applyFill="1" applyBorder="1" applyAlignment="1">
      <alignment horizontal="center" vertical="center"/>
    </xf>
    <xf numFmtId="0" fontId="21" fillId="3" borderId="0" xfId="0" applyFont="1" applyFill="1" applyBorder="1"/>
    <xf numFmtId="0" fontId="33" fillId="3" borderId="0" xfId="0" applyFont="1" applyFill="1" applyBorder="1"/>
    <xf numFmtId="0" fontId="21" fillId="3" borderId="0" xfId="0" applyFont="1" applyFill="1" applyBorder="1" applyAlignment="1">
      <alignment vertical="top" wrapText="1"/>
    </xf>
    <xf numFmtId="0" fontId="31" fillId="3" borderId="0" xfId="8" applyFont="1" applyFill="1" applyBorder="1" applyAlignment="1"/>
    <xf numFmtId="0" fontId="9" fillId="3" borderId="0" xfId="0" applyFont="1" applyFill="1" applyAlignment="1">
      <alignment horizontal="center" vertical="center"/>
    </xf>
    <xf numFmtId="0" fontId="37" fillId="2" borderId="0" xfId="0" applyFont="1" applyFill="1" applyAlignment="1">
      <alignment horizontal="right"/>
    </xf>
    <xf numFmtId="0" fontId="38" fillId="2" borderId="0" xfId="0" applyFont="1" applyFill="1"/>
    <xf numFmtId="0" fontId="21" fillId="2" borderId="0" xfId="7" applyFont="1" applyFill="1" applyAlignment="1">
      <alignment vertical="center"/>
    </xf>
    <xf numFmtId="0" fontId="21" fillId="2" borderId="0" xfId="7" applyFont="1" applyFill="1" applyAlignment="1">
      <alignment vertical="center"/>
    </xf>
    <xf numFmtId="0" fontId="21" fillId="3" borderId="0" xfId="0" applyFont="1" applyFill="1" applyAlignment="1">
      <alignment vertical="center"/>
    </xf>
    <xf numFmtId="0" fontId="33" fillId="2" borderId="0" xfId="0" applyFont="1" applyFill="1"/>
    <xf numFmtId="0" fontId="26" fillId="2" borderId="0" xfId="0" applyFont="1" applyFill="1"/>
    <xf numFmtId="0" fontId="21" fillId="2" borderId="0" xfId="0" applyFont="1" applyFill="1"/>
    <xf numFmtId="0" fontId="9" fillId="2" borderId="7" xfId="7" applyFont="1" applyFill="1" applyBorder="1" applyAlignment="1" applyProtection="1">
      <alignment horizontal="center" vertical="center"/>
    </xf>
    <xf numFmtId="0" fontId="9" fillId="2" borderId="7" xfId="7" quotePrefix="1" applyFont="1" applyFill="1" applyBorder="1" applyAlignment="1" applyProtection="1">
      <alignment horizontal="center" vertical="center" wrapText="1"/>
    </xf>
    <xf numFmtId="0" fontId="9" fillId="2" borderId="7" xfId="7" applyFont="1" applyFill="1" applyBorder="1" applyAlignment="1" applyProtection="1">
      <alignment horizontal="center" vertical="center" wrapText="1"/>
    </xf>
    <xf numFmtId="0" fontId="9" fillId="2" borderId="11" xfId="7" applyFont="1" applyFill="1" applyBorder="1" applyProtection="1"/>
    <xf numFmtId="0" fontId="9" fillId="2" borderId="9" xfId="7" applyFont="1" applyFill="1" applyBorder="1" applyAlignment="1" applyProtection="1">
      <alignment horizontal="right"/>
    </xf>
    <xf numFmtId="0" fontId="8" fillId="2" borderId="9" xfId="7" applyFont="1" applyFill="1" applyBorder="1" applyAlignment="1" applyProtection="1">
      <alignment horizontal="right"/>
    </xf>
    <xf numFmtId="0" fontId="9" fillId="2" borderId="10" xfId="7" applyFont="1" applyFill="1" applyBorder="1" applyProtection="1"/>
    <xf numFmtId="0" fontId="9" fillId="2" borderId="9" xfId="7" applyFont="1" applyFill="1" applyBorder="1" applyProtection="1"/>
    <xf numFmtId="0" fontId="21" fillId="3" borderId="0" xfId="18" applyFont="1" applyFill="1" applyBorder="1"/>
    <xf numFmtId="0" fontId="21" fillId="3" borderId="0" xfId="18" applyFont="1" applyFill="1" applyBorder="1"/>
    <xf numFmtId="0" fontId="21" fillId="3" borderId="0" xfId="18" applyFont="1" applyFill="1" applyBorder="1" applyAlignment="1">
      <alignment vertical="top"/>
    </xf>
    <xf numFmtId="0" fontId="12" fillId="3" borderId="0" xfId="0" applyFont="1" applyFill="1" applyBorder="1" applyAlignment="1">
      <alignment horizontal="right" vertical="center"/>
    </xf>
    <xf numFmtId="167" fontId="12" fillId="3" borderId="0" xfId="15" applyNumberFormat="1" applyFont="1" applyFill="1" applyBorder="1" applyAlignment="1">
      <alignment horizontal="right" vertical="center"/>
    </xf>
    <xf numFmtId="0" fontId="25" fillId="2" borderId="0" xfId="14" applyFont="1" applyFill="1" applyBorder="1" applyAlignment="1">
      <alignment horizontal="left" vertical="center"/>
    </xf>
    <xf numFmtId="0" fontId="21" fillId="2" borderId="0" xfId="14" applyFont="1" applyFill="1" applyBorder="1" applyAlignment="1">
      <alignment horizontal="center" vertical="center"/>
    </xf>
    <xf numFmtId="0" fontId="9" fillId="0" borderId="0" xfId="0" applyFont="1" applyFill="1" applyBorder="1" applyAlignment="1">
      <alignment horizontal="center" vertical="center"/>
    </xf>
    <xf numFmtId="166" fontId="6" fillId="4" borderId="11" xfId="1" applyNumberFormat="1" applyFont="1" applyFill="1" applyBorder="1">
      <alignment horizontal="right"/>
    </xf>
    <xf numFmtId="0" fontId="6" fillId="0" borderId="7" xfId="11" applyFont="1" applyFill="1" applyBorder="1" applyAlignment="1">
      <alignment horizontal="center" vertical="center" wrapText="1"/>
    </xf>
    <xf numFmtId="166" fontId="6" fillId="0" borderId="18" xfId="1" applyNumberFormat="1" applyFont="1" applyFill="1" applyBorder="1">
      <alignment horizontal="right"/>
    </xf>
    <xf numFmtId="167" fontId="12" fillId="0" borderId="9" xfId="15" applyNumberFormat="1" applyFont="1" applyFill="1" applyBorder="1" applyAlignment="1">
      <alignment horizontal="right" vertical="center"/>
    </xf>
    <xf numFmtId="167" fontId="12" fillId="5" borderId="17" xfId="15" applyNumberFormat="1" applyFont="1" applyFill="1" applyBorder="1" applyAlignment="1">
      <alignment horizontal="right" vertical="center"/>
    </xf>
    <xf numFmtId="166" fontId="6" fillId="4" borderId="9" xfId="1" applyNumberFormat="1" applyFont="1" applyFill="1" applyBorder="1">
      <alignment horizontal="right"/>
    </xf>
    <xf numFmtId="0" fontId="6" fillId="0" borderId="7" xfId="0" applyFont="1" applyFill="1" applyBorder="1" applyAlignment="1">
      <alignment horizontal="center" vertical="center"/>
    </xf>
    <xf numFmtId="20" fontId="9" fillId="2" borderId="0" xfId="0" applyNumberFormat="1" applyFont="1" applyFill="1" applyAlignment="1">
      <alignment vertical="center"/>
    </xf>
    <xf numFmtId="0" fontId="9" fillId="6" borderId="0" xfId="0" applyFont="1" applyFill="1" applyBorder="1"/>
    <xf numFmtId="0" fontId="13" fillId="0" borderId="7" xfId="0" applyFont="1" applyFill="1" applyBorder="1" applyAlignment="1">
      <alignment horizontal="center" vertical="center"/>
    </xf>
    <xf numFmtId="166" fontId="13" fillId="0" borderId="18" xfId="1" applyNumberFormat="1" applyFont="1" applyFill="1" applyBorder="1">
      <alignment horizontal="right"/>
    </xf>
    <xf numFmtId="0" fontId="15" fillId="3" borderId="0" xfId="0" applyFont="1" applyFill="1" applyBorder="1" applyAlignment="1">
      <alignment horizontal="right" vertical="center"/>
    </xf>
    <xf numFmtId="167" fontId="15" fillId="3" borderId="0" xfId="15" applyNumberFormat="1" applyFont="1" applyFill="1" applyBorder="1" applyAlignment="1">
      <alignment horizontal="right" vertical="center"/>
    </xf>
    <xf numFmtId="167" fontId="12" fillId="4" borderId="17" xfId="15" applyNumberFormat="1" applyFont="1" applyFill="1" applyBorder="1" applyAlignment="1">
      <alignment horizontal="right" vertical="center"/>
    </xf>
    <xf numFmtId="0" fontId="63" fillId="2" borderId="0" xfId="0" applyFont="1" applyFill="1" applyAlignment="1">
      <alignment vertical="center"/>
    </xf>
    <xf numFmtId="166" fontId="63" fillId="3" borderId="0" xfId="0" applyNumberFormat="1" applyFont="1" applyFill="1" applyAlignment="1">
      <alignment vertical="center"/>
    </xf>
    <xf numFmtId="0" fontId="13" fillId="3" borderId="0" xfId="0" applyFont="1" applyFill="1" applyBorder="1" applyAlignment="1">
      <alignment vertical="top" wrapText="1"/>
    </xf>
    <xf numFmtId="0" fontId="9" fillId="2" borderId="0" xfId="21" applyFont="1" applyFill="1" applyAlignment="1">
      <alignment vertical="center"/>
    </xf>
    <xf numFmtId="0" fontId="9" fillId="0" borderId="0" xfId="21" applyFont="1" applyAlignment="1">
      <alignment vertical="center"/>
    </xf>
    <xf numFmtId="0" fontId="15" fillId="3" borderId="0" xfId="21" applyFont="1" applyFill="1" applyBorder="1" applyAlignment="1">
      <alignment horizontal="right" vertical="center"/>
    </xf>
    <xf numFmtId="0" fontId="9" fillId="0" borderId="0" xfId="21" applyFont="1" applyFill="1" applyAlignment="1">
      <alignment vertical="center"/>
    </xf>
    <xf numFmtId="0" fontId="7" fillId="2" borderId="0" xfId="21" applyFont="1" applyFill="1" applyProtection="1"/>
    <xf numFmtId="0" fontId="9" fillId="2" borderId="0" xfId="21" applyFont="1" applyFill="1"/>
    <xf numFmtId="0" fontId="9" fillId="0" borderId="0" xfId="21" applyFont="1"/>
    <xf numFmtId="0" fontId="21" fillId="2" borderId="0" xfId="21" applyFont="1" applyFill="1"/>
    <xf numFmtId="0" fontId="9" fillId="2" borderId="7" xfId="21" applyFont="1" applyFill="1" applyBorder="1" applyAlignment="1" applyProtection="1">
      <alignment horizontal="center" vertical="center"/>
    </xf>
    <xf numFmtId="0" fontId="9" fillId="2" borderId="7" xfId="21" quotePrefix="1" applyFont="1" applyFill="1" applyBorder="1" applyAlignment="1" applyProtection="1">
      <alignment horizontal="center" vertical="center" wrapText="1"/>
    </xf>
    <xf numFmtId="0" fontId="9" fillId="2" borderId="7" xfId="21" applyFont="1" applyFill="1" applyBorder="1" applyAlignment="1" applyProtection="1">
      <alignment horizontal="center" vertical="center" wrapText="1"/>
    </xf>
    <xf numFmtId="0" fontId="64" fillId="2" borderId="11" xfId="21" applyFont="1" applyFill="1" applyBorder="1" applyProtection="1"/>
    <xf numFmtId="0" fontId="9" fillId="2" borderId="11" xfId="21" applyFont="1" applyFill="1" applyBorder="1" applyProtection="1"/>
    <xf numFmtId="0" fontId="8" fillId="2" borderId="9" xfId="21" applyFont="1" applyFill="1" applyBorder="1" applyProtection="1"/>
    <xf numFmtId="0" fontId="9" fillId="2" borderId="9" xfId="21" applyFont="1" applyFill="1" applyBorder="1" applyProtection="1"/>
    <xf numFmtId="0" fontId="9" fillId="2" borderId="9" xfId="21" applyFont="1" applyFill="1" applyBorder="1" applyAlignment="1" applyProtection="1">
      <alignment horizontal="right" wrapText="1"/>
    </xf>
    <xf numFmtId="3" fontId="9" fillId="2" borderId="12" xfId="21" applyNumberFormat="1" applyFont="1" applyFill="1" applyBorder="1" applyProtection="1"/>
    <xf numFmtId="0" fontId="9" fillId="2" borderId="9" xfId="21" applyFont="1" applyFill="1" applyBorder="1" applyAlignment="1" applyProtection="1">
      <alignment horizontal="right"/>
    </xf>
    <xf numFmtId="3" fontId="8" fillId="2" borderId="14" xfId="21" applyNumberFormat="1" applyFont="1" applyFill="1" applyBorder="1" applyProtection="1"/>
    <xf numFmtId="0" fontId="8" fillId="2" borderId="28" xfId="21" applyFont="1" applyFill="1" applyBorder="1" applyAlignment="1" applyProtection="1">
      <alignment horizontal="right"/>
    </xf>
    <xf numFmtId="3" fontId="8" fillId="2" borderId="10" xfId="21" applyNumberFormat="1" applyFont="1" applyFill="1" applyBorder="1" applyProtection="1"/>
    <xf numFmtId="0" fontId="64" fillId="2" borderId="9" xfId="21" applyFont="1" applyFill="1" applyBorder="1" applyProtection="1"/>
    <xf numFmtId="0" fontId="9" fillId="2" borderId="0" xfId="21" applyFont="1" applyFill="1" applyBorder="1"/>
    <xf numFmtId="0" fontId="64" fillId="2" borderId="9" xfId="21" applyFont="1" applyFill="1" applyBorder="1" applyAlignment="1" applyProtection="1">
      <alignment horizontal="left"/>
    </xf>
    <xf numFmtId="0" fontId="14" fillId="0" borderId="0" xfId="21" applyFont="1" applyFill="1" applyBorder="1" applyAlignment="1">
      <alignment vertical="center"/>
    </xf>
    <xf numFmtId="0" fontId="14" fillId="0" borderId="0" xfId="21" applyFont="1" applyFill="1" applyAlignment="1">
      <alignment vertical="center"/>
    </xf>
    <xf numFmtId="0" fontId="33" fillId="3" borderId="0" xfId="0" applyFont="1" applyFill="1" applyBorder="1" applyAlignment="1">
      <alignment horizontal="center"/>
    </xf>
    <xf numFmtId="0" fontId="6" fillId="3" borderId="0" xfId="0" applyFont="1" applyFill="1" applyBorder="1" applyAlignment="1">
      <alignment vertical="top" wrapText="1"/>
    </xf>
    <xf numFmtId="0" fontId="6" fillId="3" borderId="0" xfId="0" applyFont="1" applyFill="1" applyBorder="1" applyAlignment="1">
      <alignment horizontal="left" vertical="top" wrapText="1"/>
    </xf>
    <xf numFmtId="0" fontId="9" fillId="3" borderId="0" xfId="0" applyFont="1" applyFill="1" applyBorder="1" applyAlignment="1">
      <alignment horizontal="left" vertical="top"/>
    </xf>
    <xf numFmtId="0" fontId="60" fillId="2" borderId="0" xfId="0" applyFont="1" applyFill="1" applyAlignment="1">
      <alignment horizontal="left" vertical="top"/>
    </xf>
    <xf numFmtId="0" fontId="12" fillId="3" borderId="0" xfId="0" applyFont="1" applyFill="1" applyBorder="1" applyAlignment="1">
      <alignment horizontal="left" vertical="center"/>
    </xf>
    <xf numFmtId="38" fontId="9" fillId="2" borderId="0" xfId="0" applyNumberFormat="1" applyFont="1" applyFill="1"/>
    <xf numFmtId="0" fontId="66" fillId="0" borderId="0" xfId="21" applyFont="1" applyFill="1" applyBorder="1" applyAlignment="1">
      <alignment vertical="center"/>
    </xf>
    <xf numFmtId="0" fontId="9" fillId="3" borderId="0" xfId="0" applyFont="1" applyFill="1" applyBorder="1" applyAlignment="1">
      <alignment vertical="center"/>
    </xf>
    <xf numFmtId="0" fontId="9" fillId="3" borderId="0" xfId="0" applyFont="1" applyFill="1" applyAlignment="1">
      <alignment horizontal="center" vertical="center"/>
    </xf>
    <xf numFmtId="0" fontId="37" fillId="2" borderId="0" xfId="0" applyFont="1" applyFill="1" applyAlignment="1">
      <alignment horizontal="right" vertical="center"/>
    </xf>
    <xf numFmtId="0" fontId="0" fillId="3" borderId="0" xfId="0" applyFill="1"/>
    <xf numFmtId="0" fontId="9" fillId="2" borderId="0" xfId="0" applyFont="1" applyFill="1" applyAlignment="1">
      <alignment horizontal="left" vertical="center"/>
    </xf>
    <xf numFmtId="0" fontId="8" fillId="3" borderId="0" xfId="0" applyFont="1" applyFill="1" applyAlignment="1">
      <alignment vertical="center"/>
    </xf>
    <xf numFmtId="0" fontId="33" fillId="3" borderId="0" xfId="0" applyFont="1" applyFill="1" applyAlignment="1">
      <alignment horizontal="right" vertical="center"/>
    </xf>
    <xf numFmtId="0" fontId="9" fillId="3" borderId="0" xfId="0" applyFont="1" applyFill="1" applyAlignment="1">
      <alignment horizontal="left" vertical="center"/>
    </xf>
    <xf numFmtId="0" fontId="8" fillId="3" borderId="0" xfId="0" applyFont="1" applyFill="1" applyAlignment="1">
      <alignment horizontal="left" vertical="center"/>
    </xf>
    <xf numFmtId="0" fontId="60" fillId="3" borderId="0" xfId="0" applyFont="1" applyFill="1" applyAlignment="1">
      <alignment horizontal="left" vertical="top"/>
    </xf>
    <xf numFmtId="0" fontId="19" fillId="3" borderId="0" xfId="0" applyFont="1" applyFill="1" applyAlignment="1">
      <alignment horizontal="right" vertical="center"/>
    </xf>
    <xf numFmtId="0" fontId="33" fillId="3" borderId="0" xfId="0" applyFont="1" applyFill="1" applyAlignment="1">
      <alignment vertical="center"/>
    </xf>
    <xf numFmtId="0" fontId="60" fillId="3" borderId="0" xfId="0" applyFont="1" applyFill="1" applyAlignment="1">
      <alignment horizontal="left" vertical="center"/>
    </xf>
    <xf numFmtId="0" fontId="25" fillId="3" borderId="0" xfId="14" applyFont="1" applyFill="1" applyBorder="1" applyAlignment="1">
      <alignment horizontal="left" vertical="center"/>
    </xf>
    <xf numFmtId="0" fontId="26" fillId="3" borderId="0" xfId="14" applyFont="1" applyFill="1" applyBorder="1" applyAlignment="1">
      <alignment horizontal="center" vertical="center" wrapText="1"/>
    </xf>
    <xf numFmtId="165" fontId="21" fillId="3" borderId="0" xfId="14" applyNumberFormat="1" applyFont="1" applyFill="1" applyBorder="1" applyAlignment="1">
      <alignment horizontal="center" vertical="center"/>
    </xf>
    <xf numFmtId="165" fontId="21" fillId="3" borderId="0" xfId="6" applyNumberFormat="1" applyFont="1" applyFill="1" applyBorder="1" applyAlignment="1">
      <alignment horizontal="center" vertical="center"/>
    </xf>
    <xf numFmtId="0" fontId="32" fillId="3" borderId="0" xfId="0" applyFont="1" applyFill="1" applyAlignment="1">
      <alignment horizontal="left" vertical="center"/>
    </xf>
    <xf numFmtId="0" fontId="12" fillId="3" borderId="0" xfId="7" applyFont="1" applyFill="1" applyAlignment="1">
      <alignment vertical="center"/>
    </xf>
    <xf numFmtId="0" fontId="32" fillId="3" borderId="0" xfId="0" applyFont="1" applyFill="1" applyAlignment="1">
      <alignment horizontal="right" vertical="center"/>
    </xf>
    <xf numFmtId="0" fontId="32" fillId="3" borderId="0" xfId="0" applyFont="1" applyFill="1" applyAlignment="1">
      <alignment horizontal="center" vertical="center"/>
    </xf>
    <xf numFmtId="0" fontId="62" fillId="2" borderId="0" xfId="66" applyFont="1" applyFill="1" applyAlignment="1">
      <alignment horizontal="left" vertical="center"/>
    </xf>
    <xf numFmtId="0" fontId="62" fillId="2" borderId="0" xfId="0" applyFont="1" applyFill="1" applyAlignment="1">
      <alignment horizontal="left" vertical="center"/>
    </xf>
    <xf numFmtId="0" fontId="62" fillId="3" borderId="0" xfId="66" applyFont="1" applyFill="1" applyAlignment="1">
      <alignment horizontal="left" vertical="center"/>
    </xf>
    <xf numFmtId="0" fontId="62" fillId="3" borderId="0" xfId="0" applyFont="1" applyFill="1" applyAlignment="1">
      <alignment horizontal="left" vertical="center"/>
    </xf>
    <xf numFmtId="0" fontId="13" fillId="3" borderId="0" xfId="0" applyFont="1" applyFill="1" applyAlignment="1">
      <alignment vertical="center"/>
    </xf>
    <xf numFmtId="0" fontId="42" fillId="3" borderId="0" xfId="0" applyFont="1" applyFill="1" applyAlignment="1">
      <alignment horizontal="left" vertical="center"/>
    </xf>
    <xf numFmtId="168" fontId="13" fillId="0" borderId="40" xfId="14" applyNumberFormat="1" applyFont="1" applyFill="1" applyBorder="1" applyAlignment="1">
      <alignment horizontal="right" vertical="center"/>
    </xf>
    <xf numFmtId="166" fontId="43" fillId="0" borderId="30" xfId="1" applyNumberFormat="1" applyFont="1" applyFill="1" applyBorder="1">
      <alignment horizontal="right"/>
    </xf>
    <xf numFmtId="168" fontId="13" fillId="0" borderId="37" xfId="14" applyNumberFormat="1" applyFont="1" applyFill="1" applyBorder="1" applyAlignment="1">
      <alignment horizontal="right" vertical="center"/>
    </xf>
    <xf numFmtId="0" fontId="32" fillId="3" borderId="0" xfId="0" applyFont="1" applyFill="1" applyAlignment="1">
      <alignment vertical="center"/>
    </xf>
    <xf numFmtId="0" fontId="9" fillId="3" borderId="0" xfId="21" applyFont="1" applyFill="1" applyAlignment="1">
      <alignment vertical="center"/>
    </xf>
    <xf numFmtId="0" fontId="12" fillId="3" borderId="0" xfId="21" applyFont="1" applyFill="1" applyAlignment="1">
      <alignment vertical="center"/>
    </xf>
    <xf numFmtId="0" fontId="15" fillId="3" borderId="0" xfId="21" applyFont="1" applyFill="1" applyAlignment="1">
      <alignment vertical="center"/>
    </xf>
    <xf numFmtId="0" fontId="13" fillId="3" borderId="0" xfId="21" applyFont="1" applyFill="1" applyAlignment="1">
      <alignment vertical="center"/>
    </xf>
    <xf numFmtId="0" fontId="42" fillId="3" borderId="0" xfId="21" applyFont="1" applyFill="1" applyAlignment="1">
      <alignment horizontal="left" vertical="center"/>
    </xf>
    <xf numFmtId="0" fontId="13" fillId="0" borderId="33" xfId="21" applyFont="1" applyFill="1" applyBorder="1" applyAlignment="1">
      <alignment horizontal="center" vertical="center" wrapText="1"/>
    </xf>
    <xf numFmtId="0" fontId="43" fillId="0" borderId="34" xfId="21" applyFont="1" applyFill="1" applyBorder="1" applyAlignment="1">
      <alignment horizontal="center" vertical="center" wrapText="1"/>
    </xf>
    <xf numFmtId="0" fontId="15" fillId="0" borderId="37" xfId="21" applyFont="1" applyFill="1" applyBorder="1" applyAlignment="1">
      <alignment horizontal="right" vertical="center"/>
    </xf>
    <xf numFmtId="0" fontId="15" fillId="0" borderId="38" xfId="21" applyFont="1" applyFill="1" applyBorder="1" applyAlignment="1">
      <alignment horizontal="right" vertical="center"/>
    </xf>
    <xf numFmtId="168" fontId="13" fillId="0" borderId="37" xfId="21" applyNumberFormat="1" applyFont="1" applyFill="1" applyBorder="1" applyAlignment="1">
      <alignment horizontal="right" vertical="center"/>
    </xf>
    <xf numFmtId="0" fontId="32" fillId="3" borderId="0" xfId="21" applyFont="1" applyFill="1" applyAlignment="1">
      <alignment horizontal="center" vertical="center"/>
    </xf>
    <xf numFmtId="0" fontId="6" fillId="3" borderId="0" xfId="0" applyFont="1" applyFill="1" applyAlignment="1">
      <alignment vertical="center"/>
    </xf>
    <xf numFmtId="0" fontId="19" fillId="3" borderId="0" xfId="0" applyFont="1" applyFill="1" applyAlignment="1">
      <alignment vertical="center" wrapText="1"/>
    </xf>
    <xf numFmtId="0" fontId="30" fillId="3" borderId="0" xfId="7" applyFill="1" applyAlignment="1">
      <alignment horizontal="left"/>
    </xf>
    <xf numFmtId="166" fontId="30" fillId="3" borderId="0" xfId="7" applyNumberFormat="1" applyFill="1" applyAlignment="1">
      <alignment horizontal="left"/>
    </xf>
    <xf numFmtId="0" fontId="10" fillId="3" borderId="0" xfId="0" applyFont="1" applyFill="1" applyAlignment="1">
      <alignment vertical="center"/>
    </xf>
    <xf numFmtId="0" fontId="9" fillId="3" borderId="9" xfId="7" applyFont="1" applyFill="1" applyBorder="1" applyProtection="1"/>
    <xf numFmtId="0" fontId="9" fillId="3" borderId="0" xfId="7" applyFont="1" applyFill="1"/>
    <xf numFmtId="0" fontId="8" fillId="3" borderId="7" xfId="7" applyFont="1" applyFill="1" applyBorder="1" applyProtection="1"/>
    <xf numFmtId="0" fontId="8" fillId="3" borderId="10" xfId="7" applyFont="1" applyFill="1" applyBorder="1" applyAlignment="1" applyProtection="1">
      <alignment horizontal="right"/>
    </xf>
    <xf numFmtId="0" fontId="14" fillId="3" borderId="0" xfId="7" applyFont="1" applyFill="1" applyBorder="1" applyAlignment="1">
      <alignment vertical="center"/>
    </xf>
    <xf numFmtId="0" fontId="14" fillId="3" borderId="0" xfId="7" applyFont="1" applyFill="1" applyAlignment="1">
      <alignment vertical="center"/>
    </xf>
    <xf numFmtId="0" fontId="20" fillId="3" borderId="0" xfId="7" applyFont="1" applyFill="1"/>
    <xf numFmtId="0" fontId="30" fillId="3" borderId="0" xfId="7" applyFill="1"/>
    <xf numFmtId="0" fontId="7" fillId="3" borderId="0" xfId="7" applyFont="1" applyFill="1" applyProtection="1"/>
    <xf numFmtId="0" fontId="9" fillId="3" borderId="0" xfId="21" applyFont="1" applyFill="1"/>
    <xf numFmtId="0" fontId="66" fillId="3" borderId="0" xfId="21" applyFont="1" applyFill="1" applyBorder="1" applyAlignment="1">
      <alignment vertical="center"/>
    </xf>
    <xf numFmtId="0" fontId="14" fillId="3" borderId="0" xfId="21" applyFont="1" applyFill="1" applyBorder="1" applyAlignment="1">
      <alignment vertical="center"/>
    </xf>
    <xf numFmtId="0" fontId="14" fillId="3" borderId="0" xfId="21" applyFont="1" applyFill="1" applyAlignment="1">
      <alignment vertical="center"/>
    </xf>
    <xf numFmtId="0" fontId="20" fillId="3" borderId="0" xfId="21" applyFont="1" applyFill="1"/>
    <xf numFmtId="0" fontId="4" fillId="3" borderId="0" xfId="21" applyFill="1"/>
    <xf numFmtId="0" fontId="21" fillId="2" borderId="0" xfId="0" applyFont="1" applyFill="1" applyAlignment="1">
      <alignment horizontal="left" vertical="center"/>
    </xf>
    <xf numFmtId="0" fontId="42" fillId="3" borderId="0" xfId="21" applyFont="1" applyFill="1" applyAlignment="1">
      <alignment horizontal="left" vertical="center"/>
    </xf>
    <xf numFmtId="0" fontId="68" fillId="2" borderId="0" xfId="0" applyFont="1" applyFill="1" applyAlignment="1">
      <alignment horizontal="left" vertical="top"/>
    </xf>
    <xf numFmtId="0" fontId="68" fillId="2" borderId="0" xfId="66" applyFont="1" applyFill="1" applyAlignment="1">
      <alignment horizontal="left" vertical="center"/>
    </xf>
    <xf numFmtId="0" fontId="68" fillId="2" borderId="0" xfId="66" applyFont="1" applyFill="1" applyAlignment="1">
      <alignment horizontal="left" vertical="top"/>
    </xf>
    <xf numFmtId="166" fontId="6" fillId="38" borderId="18" xfId="1" applyNumberFormat="1" applyFont="1" applyFill="1" applyBorder="1">
      <alignment horizontal="right"/>
    </xf>
    <xf numFmtId="0" fontId="68" fillId="3" borderId="5" xfId="66" applyFont="1" applyFill="1" applyBorder="1" applyAlignment="1">
      <alignment vertical="center"/>
    </xf>
    <xf numFmtId="0" fontId="68" fillId="3" borderId="5" xfId="66" applyFont="1" applyFill="1" applyBorder="1" applyAlignment="1">
      <alignment vertical="top"/>
    </xf>
    <xf numFmtId="0" fontId="68" fillId="3" borderId="0" xfId="66" applyFont="1" applyFill="1" applyBorder="1" applyAlignment="1">
      <alignment vertical="top"/>
    </xf>
    <xf numFmtId="0" fontId="12" fillId="0" borderId="0" xfId="0" applyFont="1" applyFill="1" applyAlignment="1">
      <alignment vertical="center"/>
    </xf>
    <xf numFmtId="0" fontId="9" fillId="2" borderId="9" xfId="7" applyFont="1" applyFill="1" applyBorder="1" applyAlignment="1" applyProtection="1">
      <alignment horizontal="right" wrapText="1"/>
    </xf>
    <xf numFmtId="0" fontId="15" fillId="3" borderId="0" xfId="7" applyFont="1" applyFill="1" applyBorder="1" applyAlignment="1">
      <alignment horizontal="left" vertical="center" wrapText="1"/>
    </xf>
    <xf numFmtId="0" fontId="38" fillId="2" borderId="0" xfId="0" applyFont="1" applyFill="1" applyAlignment="1">
      <alignment vertical="center"/>
    </xf>
    <xf numFmtId="0" fontId="36" fillId="2" borderId="0" xfId="0" applyFont="1" applyFill="1" applyAlignment="1">
      <alignment vertical="center"/>
    </xf>
    <xf numFmtId="0" fontId="9" fillId="0" borderId="42" xfId="0" applyFont="1" applyFill="1" applyBorder="1" applyAlignment="1">
      <alignment vertical="center"/>
    </xf>
    <xf numFmtId="0" fontId="13" fillId="0" borderId="42" xfId="21" applyFont="1" applyFill="1" applyBorder="1" applyAlignment="1">
      <alignment vertical="center"/>
    </xf>
    <xf numFmtId="0" fontId="16" fillId="3" borderId="0" xfId="0" applyFont="1" applyFill="1" applyBorder="1" applyAlignment="1">
      <alignment vertical="center" wrapText="1"/>
    </xf>
    <xf numFmtId="0" fontId="30" fillId="3" borderId="0" xfId="7" applyFill="1" applyBorder="1" applyAlignment="1">
      <alignment horizontal="left"/>
    </xf>
    <xf numFmtId="166" fontId="30" fillId="3" borderId="0" xfId="7" applyNumberFormat="1" applyFill="1" applyBorder="1" applyAlignment="1">
      <alignment horizontal="left"/>
    </xf>
    <xf numFmtId="0" fontId="9" fillId="3" borderId="0" xfId="0" applyFont="1" applyFill="1" applyAlignment="1">
      <alignment horizontal="center" vertical="center"/>
    </xf>
    <xf numFmtId="0" fontId="13" fillId="0" borderId="4" xfId="21" applyFont="1" applyFill="1" applyBorder="1" applyAlignment="1">
      <alignment vertical="center"/>
    </xf>
    <xf numFmtId="0" fontId="13" fillId="0" borderId="0" xfId="21" applyFont="1" applyFill="1" applyAlignment="1">
      <alignment vertical="center"/>
    </xf>
    <xf numFmtId="3" fontId="9" fillId="2" borderId="11" xfId="7" applyNumberFormat="1" applyFont="1" applyFill="1" applyBorder="1" applyProtection="1"/>
    <xf numFmtId="3" fontId="9" fillId="2" borderId="12" xfId="7" applyNumberFormat="1" applyFont="1" applyFill="1" applyBorder="1" applyProtection="1"/>
    <xf numFmtId="3" fontId="9" fillId="2" borderId="13" xfId="7" applyNumberFormat="1" applyFont="1" applyFill="1" applyBorder="1" applyProtection="1"/>
    <xf numFmtId="3" fontId="9" fillId="2" borderId="13" xfId="9" applyNumberFormat="1" applyFont="1" applyFill="1" applyBorder="1" applyProtection="1"/>
    <xf numFmtId="3" fontId="8" fillId="2" borderId="14" xfId="7" applyNumberFormat="1" applyFont="1" applyFill="1" applyBorder="1" applyProtection="1"/>
    <xf numFmtId="3" fontId="9" fillId="2" borderId="10" xfId="7" applyNumberFormat="1" applyFont="1" applyFill="1" applyBorder="1" applyProtection="1"/>
    <xf numFmtId="3" fontId="9" fillId="2" borderId="9" xfId="7" applyNumberFormat="1" applyFont="1" applyFill="1" applyBorder="1" applyProtection="1"/>
    <xf numFmtId="3" fontId="8" fillId="2" borderId="13" xfId="7" applyNumberFormat="1" applyFont="1" applyFill="1" applyBorder="1" applyProtection="1"/>
    <xf numFmtId="3" fontId="9" fillId="2" borderId="14" xfId="7" applyNumberFormat="1" applyFont="1" applyFill="1" applyBorder="1" applyProtection="1"/>
    <xf numFmtId="3" fontId="9" fillId="3" borderId="14" xfId="7" applyNumberFormat="1" applyFont="1" applyFill="1" applyBorder="1" applyProtection="1"/>
    <xf numFmtId="3" fontId="8" fillId="3" borderId="7" xfId="7" applyNumberFormat="1" applyFont="1" applyFill="1" applyBorder="1" applyProtection="1"/>
    <xf numFmtId="3" fontId="9" fillId="2" borderId="11" xfId="21" applyNumberFormat="1" applyFont="1" applyFill="1" applyBorder="1" applyProtection="1"/>
    <xf numFmtId="3" fontId="9" fillId="2" borderId="9" xfId="21" applyNumberFormat="1" applyFont="1" applyFill="1" applyBorder="1" applyProtection="1"/>
    <xf numFmtId="3" fontId="9" fillId="2" borderId="14" xfId="21" applyNumberFormat="1" applyFont="1" applyFill="1" applyBorder="1" applyProtection="1"/>
    <xf numFmtId="3" fontId="8" fillId="2" borderId="28" xfId="21" applyNumberFormat="1" applyFont="1" applyFill="1" applyBorder="1" applyProtection="1"/>
    <xf numFmtId="3" fontId="9" fillId="2" borderId="32" xfId="21" applyNumberFormat="1" applyFont="1" applyFill="1" applyBorder="1" applyProtection="1"/>
    <xf numFmtId="0" fontId="9" fillId="3" borderId="0" xfId="0" applyFont="1" applyFill="1" applyAlignment="1">
      <alignment horizontal="center" vertical="center"/>
    </xf>
    <xf numFmtId="0" fontId="15" fillId="3" borderId="0" xfId="7" applyFont="1" applyFill="1" applyBorder="1" applyAlignment="1">
      <alignment horizontal="left" vertical="center" wrapText="1"/>
    </xf>
    <xf numFmtId="167" fontId="12" fillId="38" borderId="17" xfId="1" applyNumberFormat="1" applyFont="1" applyFill="1" applyBorder="1">
      <alignment horizontal="right"/>
    </xf>
    <xf numFmtId="0" fontId="9" fillId="3" borderId="43" xfId="0" applyFont="1" applyFill="1" applyBorder="1" applyAlignment="1">
      <alignment vertical="center"/>
    </xf>
    <xf numFmtId="0" fontId="9" fillId="3" borderId="42" xfId="0" applyFont="1" applyFill="1" applyBorder="1" applyAlignment="1">
      <alignment vertical="center"/>
    </xf>
    <xf numFmtId="167" fontId="12" fillId="38" borderId="10" xfId="1" applyNumberFormat="1" applyFont="1" applyFill="1" applyBorder="1">
      <alignment horizontal="right"/>
    </xf>
    <xf numFmtId="9" fontId="12" fillId="3" borderId="0" xfId="15" applyNumberFormat="1" applyFont="1" applyFill="1" applyBorder="1" applyAlignment="1">
      <alignment horizontal="right" vertical="center"/>
    </xf>
    <xf numFmtId="9" fontId="9" fillId="2" borderId="0" xfId="0" applyNumberFormat="1" applyFont="1" applyFill="1" applyAlignment="1">
      <alignment vertical="center"/>
    </xf>
    <xf numFmtId="0" fontId="13" fillId="3" borderId="43" xfId="0" applyFont="1" applyFill="1" applyBorder="1" applyAlignment="1">
      <alignment vertical="center"/>
    </xf>
    <xf numFmtId="0" fontId="13" fillId="3" borderId="42" xfId="0" applyFont="1" applyFill="1" applyBorder="1" applyAlignment="1">
      <alignment vertical="center"/>
    </xf>
    <xf numFmtId="0" fontId="12" fillId="3" borderId="0" xfId="0" applyFont="1" applyFill="1" applyAlignment="1">
      <alignment vertical="center"/>
    </xf>
    <xf numFmtId="0" fontId="9" fillId="0" borderId="0" xfId="21" applyFont="1" applyFill="1" applyBorder="1" applyAlignment="1">
      <alignment vertical="center"/>
    </xf>
    <xf numFmtId="9" fontId="15" fillId="0" borderId="39" xfId="15" applyNumberFormat="1" applyFont="1" applyFill="1" applyBorder="1" applyAlignment="1">
      <alignment horizontal="right" vertical="center"/>
    </xf>
    <xf numFmtId="0" fontId="63" fillId="2" borderId="0" xfId="0" applyFont="1" applyFill="1" applyBorder="1" applyAlignment="1">
      <alignment vertical="center"/>
    </xf>
    <xf numFmtId="9" fontId="9" fillId="2" borderId="0" xfId="0" applyNumberFormat="1" applyFont="1" applyFill="1"/>
    <xf numFmtId="0" fontId="34" fillId="3" borderId="0" xfId="0" applyFont="1" applyFill="1" applyBorder="1" applyAlignment="1">
      <alignment horizontal="center" vertical="center"/>
    </xf>
    <xf numFmtId="0" fontId="21" fillId="3" borderId="0" xfId="18" applyFont="1" applyFill="1" applyBorder="1" applyAlignment="1">
      <alignment horizontal="left"/>
    </xf>
    <xf numFmtId="9" fontId="0" fillId="3" borderId="0" xfId="0" applyNumberFormat="1" applyFill="1"/>
    <xf numFmtId="0" fontId="21" fillId="3" borderId="0" xfId="8" applyFont="1" applyFill="1" applyBorder="1" applyAlignment="1"/>
    <xf numFmtId="0" fontId="21" fillId="3" borderId="0" xfId="18" applyFont="1" applyFill="1" applyBorder="1" applyAlignment="1"/>
    <xf numFmtId="167" fontId="12" fillId="0" borderId="17" xfId="1" applyNumberFormat="1" applyFont="1" applyFill="1" applyBorder="1">
      <alignment horizontal="right"/>
    </xf>
    <xf numFmtId="167" fontId="12" fillId="0" borderId="9" xfId="1" applyNumberFormat="1" applyFont="1" applyFill="1" applyBorder="1">
      <alignment horizontal="right"/>
    </xf>
    <xf numFmtId="9" fontId="12" fillId="0" borderId="17" xfId="1" applyNumberFormat="1" applyFont="1" applyFill="1" applyBorder="1">
      <alignment horizontal="right"/>
    </xf>
    <xf numFmtId="0" fontId="9" fillId="0" borderId="44" xfId="21" applyFont="1" applyBorder="1"/>
    <xf numFmtId="0" fontId="65" fillId="0" borderId="10" xfId="21" applyFont="1" applyFill="1" applyBorder="1" applyAlignment="1">
      <alignment vertical="center"/>
    </xf>
    <xf numFmtId="0" fontId="66" fillId="2" borderId="8" xfId="21" applyFont="1" applyFill="1" applyBorder="1" applyAlignment="1" applyProtection="1">
      <alignment horizontal="left" vertical="top"/>
    </xf>
    <xf numFmtId="0" fontId="9" fillId="3" borderId="0" xfId="21" applyFont="1" applyFill="1" applyBorder="1"/>
    <xf numFmtId="0" fontId="21" fillId="3" borderId="0" xfId="18" applyFont="1" applyFill="1" applyBorder="1" applyAlignment="1">
      <alignment horizontal="left" vertical="top"/>
    </xf>
    <xf numFmtId="0" fontId="6" fillId="3" borderId="0" xfId="0" applyFont="1" applyFill="1" applyBorder="1"/>
    <xf numFmtId="0" fontId="21" fillId="3" borderId="0" xfId="0" applyFont="1" applyFill="1" applyBorder="1" applyAlignment="1">
      <alignment vertical="center"/>
    </xf>
    <xf numFmtId="0" fontId="13" fillId="2" borderId="0" xfId="0" applyFont="1" applyFill="1" applyAlignment="1">
      <alignment horizontal="left" vertical="top"/>
    </xf>
    <xf numFmtId="0" fontId="13" fillId="2" borderId="0" xfId="0" applyFont="1" applyFill="1" applyAlignment="1">
      <alignment horizontal="left" vertical="top" wrapText="1"/>
    </xf>
    <xf numFmtId="164" fontId="20" fillId="3" borderId="0" xfId="12" applyNumberFormat="1" applyFont="1" applyFill="1" applyBorder="1" applyAlignment="1">
      <alignment horizontal="center" vertical="center"/>
    </xf>
    <xf numFmtId="0" fontId="13" fillId="2" borderId="0" xfId="12" applyFont="1" applyFill="1" applyBorder="1" applyAlignment="1">
      <alignment horizontal="left" vertical="center"/>
    </xf>
    <xf numFmtId="0" fontId="32" fillId="2" borderId="0" xfId="0" applyFont="1" applyFill="1" applyAlignment="1">
      <alignment vertical="center" wrapText="1"/>
    </xf>
    <xf numFmtId="0" fontId="32" fillId="2" borderId="0" xfId="0" applyFont="1" applyFill="1" applyAlignment="1">
      <alignment horizontal="center" vertical="top"/>
    </xf>
    <xf numFmtId="0" fontId="28" fillId="2" borderId="48" xfId="12" applyFont="1" applyFill="1" applyBorder="1" applyAlignment="1">
      <alignment horizontal="center" vertical="center" wrapText="1"/>
    </xf>
    <xf numFmtId="0" fontId="21" fillId="2" borderId="48" xfId="12" applyFont="1" applyFill="1" applyBorder="1" applyAlignment="1">
      <alignment horizontal="right" vertical="center"/>
    </xf>
    <xf numFmtId="0" fontId="20" fillId="2" borderId="48" xfId="12" applyFont="1" applyFill="1" applyBorder="1" applyAlignment="1">
      <alignment horizontal="right" vertical="center"/>
    </xf>
    <xf numFmtId="0" fontId="21" fillId="2" borderId="51" xfId="0" applyFont="1" applyFill="1" applyBorder="1" applyAlignment="1">
      <alignment horizontal="center" vertical="center"/>
    </xf>
    <xf numFmtId="0" fontId="25" fillId="2" borderId="52" xfId="12" applyFont="1" applyFill="1" applyBorder="1" applyAlignment="1">
      <alignment horizontal="center" vertical="center" wrapText="1"/>
    </xf>
    <xf numFmtId="38" fontId="21" fillId="2" borderId="51" xfId="4" applyNumberFormat="1" applyFont="1" applyFill="1" applyBorder="1" applyAlignment="1">
      <alignment horizontal="right" vertical="center"/>
    </xf>
    <xf numFmtId="167" fontId="25" fillId="2" borderId="52" xfId="15" applyNumberFormat="1" applyFont="1" applyFill="1" applyBorder="1" applyAlignment="1">
      <alignment horizontal="right" vertical="center"/>
    </xf>
    <xf numFmtId="38" fontId="20" fillId="2" borderId="51" xfId="4" applyNumberFormat="1" applyFont="1" applyFill="1" applyBorder="1" applyAlignment="1">
      <alignment horizontal="right" vertical="center"/>
    </xf>
    <xf numFmtId="9" fontId="25" fillId="2" borderId="52" xfId="15" applyNumberFormat="1" applyFont="1" applyFill="1" applyBorder="1" applyAlignment="1">
      <alignment horizontal="right" vertical="center"/>
    </xf>
    <xf numFmtId="0" fontId="20" fillId="2" borderId="47" xfId="12" applyFont="1" applyFill="1" applyBorder="1" applyAlignment="1">
      <alignment horizontal="right" vertical="center"/>
    </xf>
    <xf numFmtId="0" fontId="69" fillId="2" borderId="0" xfId="0" applyFont="1" applyFill="1" applyAlignment="1">
      <alignment horizontal="center" vertical="center"/>
    </xf>
    <xf numFmtId="0" fontId="72" fillId="2" borderId="0" xfId="0" applyFont="1" applyFill="1" applyAlignment="1">
      <alignment horizontal="center" vertical="center"/>
    </xf>
    <xf numFmtId="0" fontId="26" fillId="2" borderId="57" xfId="12" applyFont="1" applyFill="1" applyBorder="1" applyAlignment="1">
      <alignment horizontal="center" vertical="center" wrapText="1"/>
    </xf>
    <xf numFmtId="0" fontId="19" fillId="2" borderId="57" xfId="12" applyFont="1" applyFill="1" applyBorder="1" applyAlignment="1">
      <alignment horizontal="center" vertical="center" wrapText="1"/>
    </xf>
    <xf numFmtId="168" fontId="21" fillId="0" borderId="61" xfId="14" applyNumberFormat="1" applyFont="1" applyFill="1" applyBorder="1" applyAlignment="1">
      <alignment horizontal="right" vertical="center"/>
    </xf>
    <xf numFmtId="166" fontId="21" fillId="0" borderId="62" xfId="1" applyNumberFormat="1" applyFont="1" applyFill="1" applyBorder="1" applyAlignment="1">
      <alignment horizontal="right" vertical="center"/>
    </xf>
    <xf numFmtId="166" fontId="20" fillId="0" borderId="62" xfId="1" applyNumberFormat="1" applyFont="1" applyFill="1" applyBorder="1" applyAlignment="1">
      <alignment horizontal="right" vertical="center"/>
    </xf>
    <xf numFmtId="0" fontId="15" fillId="0" borderId="63" xfId="0" applyFont="1" applyFill="1" applyBorder="1" applyAlignment="1">
      <alignment horizontal="right" vertical="center"/>
    </xf>
    <xf numFmtId="167" fontId="15" fillId="0" borderId="64" xfId="15" applyNumberFormat="1" applyFont="1" applyFill="1" applyBorder="1" applyAlignment="1">
      <alignment horizontal="right" vertical="center"/>
    </xf>
    <xf numFmtId="9" fontId="15" fillId="0" borderId="64" xfId="15" applyNumberFormat="1" applyFont="1" applyFill="1" applyBorder="1" applyAlignment="1">
      <alignment horizontal="right" vertical="center"/>
    </xf>
    <xf numFmtId="166" fontId="21" fillId="0" borderId="62" xfId="15" applyNumberFormat="1" applyFont="1" applyFill="1" applyBorder="1" applyAlignment="1">
      <alignment horizontal="center" vertical="center"/>
    </xf>
    <xf numFmtId="166" fontId="20" fillId="0" borderId="62" xfId="15" applyNumberFormat="1" applyFont="1" applyFill="1" applyBorder="1" applyAlignment="1">
      <alignment horizontal="center" vertical="center"/>
    </xf>
    <xf numFmtId="168" fontId="21" fillId="41" borderId="58" xfId="14" applyNumberFormat="1" applyFont="1" applyFill="1" applyBorder="1" applyAlignment="1">
      <alignment horizontal="right" vertical="center"/>
    </xf>
    <xf numFmtId="166" fontId="21" fillId="41" borderId="57" xfId="1" applyNumberFormat="1" applyFont="1" applyFill="1" applyBorder="1" applyAlignment="1">
      <alignment horizontal="right" vertical="center"/>
    </xf>
    <xf numFmtId="166" fontId="20" fillId="41" borderId="57" xfId="1" applyNumberFormat="1" applyFont="1" applyFill="1" applyBorder="1" applyAlignment="1">
      <alignment horizontal="right" vertical="center"/>
    </xf>
    <xf numFmtId="165" fontId="15" fillId="41" borderId="63" xfId="15" applyNumberFormat="1" applyFont="1" applyFill="1" applyBorder="1" applyAlignment="1">
      <alignment horizontal="right" vertical="center"/>
    </xf>
    <xf numFmtId="167" fontId="15" fillId="41" borderId="64" xfId="15" applyNumberFormat="1" applyFont="1" applyFill="1" applyBorder="1" applyAlignment="1">
      <alignment horizontal="right" vertical="center"/>
    </xf>
    <xf numFmtId="9" fontId="15" fillId="41" borderId="64" xfId="15" applyNumberFormat="1" applyFont="1" applyFill="1" applyBorder="1" applyAlignment="1">
      <alignment horizontal="right" vertical="center"/>
    </xf>
    <xf numFmtId="168" fontId="21" fillId="42" borderId="61" xfId="14" applyNumberFormat="1" applyFont="1" applyFill="1" applyBorder="1" applyAlignment="1">
      <alignment horizontal="right" vertical="center"/>
    </xf>
    <xf numFmtId="166" fontId="21" fillId="42" borderId="62" xfId="15" applyNumberFormat="1" applyFont="1" applyFill="1" applyBorder="1" applyAlignment="1">
      <alignment horizontal="center" vertical="center"/>
    </xf>
    <xf numFmtId="166" fontId="20" fillId="42" borderId="62" xfId="15" applyNumberFormat="1" applyFont="1" applyFill="1" applyBorder="1" applyAlignment="1">
      <alignment horizontal="center" vertical="center"/>
    </xf>
    <xf numFmtId="0" fontId="15" fillId="42" borderId="63" xfId="0" applyFont="1" applyFill="1" applyBorder="1" applyAlignment="1">
      <alignment horizontal="right" vertical="center"/>
    </xf>
    <xf numFmtId="167" fontId="15" fillId="42" borderId="64" xfId="15" applyNumberFormat="1" applyFont="1" applyFill="1" applyBorder="1" applyAlignment="1">
      <alignment horizontal="right" vertical="center"/>
    </xf>
    <xf numFmtId="9" fontId="15" fillId="42" borderId="64" xfId="15" applyNumberFormat="1" applyFont="1" applyFill="1" applyBorder="1" applyAlignment="1">
      <alignment horizontal="right" vertical="center"/>
    </xf>
    <xf numFmtId="166" fontId="21" fillId="42" borderId="62" xfId="1" applyNumberFormat="1" applyFont="1" applyFill="1" applyBorder="1" applyAlignment="1">
      <alignment horizontal="right" vertical="center"/>
    </xf>
    <xf numFmtId="0" fontId="15" fillId="42" borderId="60" xfId="0" applyFont="1" applyFill="1" applyBorder="1" applyAlignment="1">
      <alignment horizontal="right" vertical="center"/>
    </xf>
    <xf numFmtId="167" fontId="15" fillId="42" borderId="56" xfId="15" applyNumberFormat="1" applyFont="1" applyFill="1" applyBorder="1" applyAlignment="1">
      <alignment horizontal="right" vertical="center"/>
    </xf>
    <xf numFmtId="9" fontId="15" fillId="42" borderId="56" xfId="15" applyNumberFormat="1" applyFont="1" applyFill="1" applyBorder="1" applyAlignment="1">
      <alignment horizontal="right" vertical="center"/>
    </xf>
    <xf numFmtId="0" fontId="28" fillId="2" borderId="3" xfId="13" applyFont="1" applyFill="1" applyBorder="1" applyAlignment="1">
      <alignment horizontal="center" vertical="center"/>
    </xf>
    <xf numFmtId="0" fontId="20" fillId="2" borderId="3" xfId="13" applyFont="1" applyFill="1" applyBorder="1" applyAlignment="1">
      <alignment horizontal="right" vertical="center"/>
    </xf>
    <xf numFmtId="166" fontId="6" fillId="39" borderId="18" xfId="1" applyNumberFormat="1" applyFont="1" applyFill="1" applyBorder="1">
      <alignment horizontal="right"/>
    </xf>
    <xf numFmtId="167" fontId="12" fillId="39" borderId="17" xfId="1" applyNumberFormat="1" applyFont="1" applyFill="1" applyBorder="1">
      <alignment horizontal="right"/>
    </xf>
    <xf numFmtId="167" fontId="12" fillId="39" borderId="10" xfId="1" applyNumberFormat="1" applyFont="1" applyFill="1" applyBorder="1">
      <alignment horizontal="right"/>
    </xf>
    <xf numFmtId="168" fontId="13" fillId="39" borderId="40" xfId="14" applyNumberFormat="1" applyFont="1" applyFill="1" applyBorder="1" applyAlignment="1">
      <alignment horizontal="right" vertical="center"/>
    </xf>
    <xf numFmtId="166" fontId="13" fillId="39" borderId="18" xfId="1" applyNumberFormat="1" applyFont="1" applyFill="1" applyBorder="1">
      <alignment horizontal="right"/>
    </xf>
    <xf numFmtId="166" fontId="43" fillId="39" borderId="30" xfId="1" applyNumberFormat="1" applyFont="1" applyFill="1" applyBorder="1">
      <alignment horizontal="right"/>
    </xf>
    <xf numFmtId="168" fontId="13" fillId="5" borderId="35" xfId="14" applyNumberFormat="1" applyFont="1" applyFill="1" applyBorder="1" applyAlignment="1">
      <alignment horizontal="right" vertical="center"/>
    </xf>
    <xf numFmtId="166" fontId="13" fillId="5" borderId="9" xfId="1" applyNumberFormat="1" applyFont="1" applyFill="1" applyBorder="1">
      <alignment horizontal="right"/>
    </xf>
    <xf numFmtId="166" fontId="43" fillId="5" borderId="36" xfId="1" applyNumberFormat="1" applyFont="1" applyFill="1" applyBorder="1">
      <alignment horizontal="right"/>
    </xf>
    <xf numFmtId="165" fontId="15" fillId="5" borderId="38" xfId="15" applyNumberFormat="1" applyFont="1" applyFill="1" applyBorder="1" applyAlignment="1">
      <alignment horizontal="right" vertical="center"/>
    </xf>
    <xf numFmtId="9" fontId="15" fillId="5" borderId="39" xfId="15" applyFont="1" applyFill="1" applyBorder="1" applyAlignment="1">
      <alignment horizontal="right" vertical="center"/>
    </xf>
    <xf numFmtId="167" fontId="13" fillId="39" borderId="17" xfId="1" applyNumberFormat="1" applyFont="1" applyFill="1" applyBorder="1">
      <alignment horizontal="right"/>
    </xf>
    <xf numFmtId="9" fontId="15" fillId="39" borderId="39" xfId="15" applyNumberFormat="1" applyFont="1" applyFill="1" applyBorder="1" applyAlignment="1">
      <alignment horizontal="right" vertical="center"/>
    </xf>
    <xf numFmtId="0" fontId="15" fillId="39" borderId="38" xfId="21" applyFont="1" applyFill="1" applyBorder="1" applyAlignment="1">
      <alignment horizontal="right" vertical="center"/>
    </xf>
    <xf numFmtId="0" fontId="15" fillId="39" borderId="31" xfId="21" applyFont="1" applyFill="1" applyBorder="1" applyAlignment="1">
      <alignment horizontal="right" vertical="center"/>
    </xf>
    <xf numFmtId="9" fontId="15" fillId="39" borderId="29" xfId="15" applyNumberFormat="1" applyFont="1" applyFill="1" applyBorder="1" applyAlignment="1">
      <alignment horizontal="right" vertical="center"/>
    </xf>
    <xf numFmtId="0" fontId="72" fillId="3" borderId="0" xfId="0" applyFont="1" applyFill="1" applyAlignment="1">
      <alignment horizontal="center" vertical="center"/>
    </xf>
    <xf numFmtId="0" fontId="72" fillId="3" borderId="0" xfId="0" applyFont="1" applyFill="1" applyAlignment="1">
      <alignment horizontal="right" vertical="center"/>
    </xf>
    <xf numFmtId="168" fontId="21" fillId="0" borderId="47" xfId="14" applyNumberFormat="1" applyFont="1" applyFill="1" applyBorder="1" applyAlignment="1">
      <alignment horizontal="right" vertical="center"/>
    </xf>
    <xf numFmtId="0" fontId="26" fillId="2" borderId="51" xfId="14" applyFont="1" applyFill="1" applyBorder="1" applyAlignment="1">
      <alignment horizontal="center" vertical="center" wrapText="1"/>
    </xf>
    <xf numFmtId="0" fontId="27" fillId="2" borderId="52" xfId="14" applyFont="1" applyFill="1" applyBorder="1" applyAlignment="1">
      <alignment horizontal="center" vertical="center" wrapText="1"/>
    </xf>
    <xf numFmtId="3" fontId="21" fillId="3" borderId="51" xfId="14" applyNumberFormat="1" applyFont="1" applyFill="1" applyBorder="1" applyAlignment="1">
      <alignment horizontal="center" vertical="center"/>
    </xf>
    <xf numFmtId="167" fontId="25" fillId="3" borderId="52" xfId="15" applyNumberFormat="1" applyFont="1" applyFill="1" applyBorder="1" applyAlignment="1">
      <alignment horizontal="center" vertical="center"/>
    </xf>
    <xf numFmtId="0" fontId="26" fillId="2" borderId="47" xfId="14" applyFont="1" applyFill="1" applyBorder="1" applyAlignment="1">
      <alignment horizontal="center" vertical="center" wrapText="1"/>
    </xf>
    <xf numFmtId="3" fontId="21" fillId="3" borderId="47" xfId="14" applyNumberFormat="1" applyFont="1" applyFill="1" applyBorder="1" applyAlignment="1">
      <alignment horizontal="center" vertical="center"/>
    </xf>
    <xf numFmtId="0" fontId="19" fillId="2" borderId="51" xfId="14" applyFont="1" applyFill="1" applyBorder="1" applyAlignment="1">
      <alignment horizontal="center" vertical="center" wrapText="1"/>
    </xf>
    <xf numFmtId="3" fontId="20" fillId="3" borderId="51" xfId="14" applyNumberFormat="1" applyFont="1" applyFill="1" applyBorder="1" applyAlignment="1">
      <alignment horizontal="center" vertical="center"/>
    </xf>
    <xf numFmtId="3" fontId="20" fillId="3" borderId="51" xfId="6" applyNumberFormat="1" applyFont="1" applyFill="1" applyBorder="1" applyAlignment="1">
      <alignment horizontal="center" vertical="center"/>
    </xf>
    <xf numFmtId="167" fontId="21" fillId="3" borderId="47" xfId="15" applyNumberFormat="1" applyFont="1" applyFill="1" applyBorder="1" applyAlignment="1">
      <alignment horizontal="center" vertical="center"/>
    </xf>
    <xf numFmtId="168" fontId="21" fillId="41" borderId="47" xfId="14" applyNumberFormat="1" applyFont="1" applyFill="1" applyBorder="1" applyAlignment="1">
      <alignment horizontal="right" vertical="center"/>
    </xf>
    <xf numFmtId="3" fontId="21" fillId="41" borderId="51" xfId="14" applyNumberFormat="1" applyFont="1" applyFill="1" applyBorder="1" applyAlignment="1">
      <alignment horizontal="center" vertical="center"/>
    </xf>
    <xf numFmtId="167" fontId="25" fillId="41" borderId="52" xfId="15" applyNumberFormat="1" applyFont="1" applyFill="1" applyBorder="1" applyAlignment="1">
      <alignment horizontal="center" vertical="center"/>
    </xf>
    <xf numFmtId="3" fontId="21" fillId="41" borderId="47" xfId="14" applyNumberFormat="1" applyFont="1" applyFill="1" applyBorder="1" applyAlignment="1">
      <alignment horizontal="center" vertical="center"/>
    </xf>
    <xf numFmtId="3" fontId="20" fillId="41" borderId="51" xfId="14" applyNumberFormat="1" applyFont="1" applyFill="1" applyBorder="1" applyAlignment="1">
      <alignment horizontal="center" vertical="center"/>
    </xf>
    <xf numFmtId="167" fontId="21" fillId="41" borderId="47" xfId="15" applyNumberFormat="1" applyFont="1" applyFill="1" applyBorder="1" applyAlignment="1">
      <alignment horizontal="center" vertical="center"/>
    </xf>
    <xf numFmtId="168" fontId="21" fillId="42" borderId="47" xfId="14" applyNumberFormat="1" applyFont="1" applyFill="1" applyBorder="1" applyAlignment="1">
      <alignment horizontal="right" vertical="center"/>
    </xf>
    <xf numFmtId="3" fontId="21" fillId="42" borderId="51" xfId="14" applyNumberFormat="1" applyFont="1" applyFill="1" applyBorder="1" applyAlignment="1">
      <alignment horizontal="center" vertical="center"/>
    </xf>
    <xf numFmtId="167" fontId="25" fillId="42" borderId="52" xfId="15" applyNumberFormat="1" applyFont="1" applyFill="1" applyBorder="1" applyAlignment="1">
      <alignment horizontal="center" vertical="center"/>
    </xf>
    <xf numFmtId="3" fontId="21" fillId="42" borderId="47" xfId="14" applyNumberFormat="1" applyFont="1" applyFill="1" applyBorder="1" applyAlignment="1">
      <alignment horizontal="center" vertical="center"/>
    </xf>
    <xf numFmtId="167" fontId="21" fillId="42" borderId="47" xfId="15" applyNumberFormat="1" applyFont="1" applyFill="1" applyBorder="1" applyAlignment="1">
      <alignment horizontal="center" vertical="center"/>
    </xf>
    <xf numFmtId="9" fontId="25" fillId="42" borderId="52" xfId="15" applyFont="1" applyFill="1" applyBorder="1" applyAlignment="1">
      <alignment horizontal="center" vertical="center"/>
    </xf>
    <xf numFmtId="3" fontId="20" fillId="42" borderId="51" xfId="6" applyNumberFormat="1" applyFont="1" applyFill="1" applyBorder="1" applyAlignment="1">
      <alignment horizontal="center" vertical="center"/>
    </xf>
    <xf numFmtId="0" fontId="21" fillId="3" borderId="0" xfId="14" applyFont="1" applyFill="1" applyBorder="1" applyAlignment="1">
      <alignment horizontal="center" vertical="center"/>
    </xf>
    <xf numFmtId="168" fontId="21" fillId="3" borderId="47" xfId="14" applyNumberFormat="1" applyFont="1" applyFill="1" applyBorder="1" applyAlignment="1">
      <alignment horizontal="right" vertical="center"/>
    </xf>
    <xf numFmtId="0" fontId="26" fillId="3" borderId="51" xfId="14" applyFont="1" applyFill="1" applyBorder="1" applyAlignment="1">
      <alignment horizontal="center" vertical="center" wrapText="1"/>
    </xf>
    <xf numFmtId="0" fontId="27" fillId="3" borderId="52" xfId="14" applyFont="1" applyFill="1" applyBorder="1" applyAlignment="1">
      <alignment horizontal="center" vertical="center" wrapText="1"/>
    </xf>
    <xf numFmtId="165" fontId="25" fillId="3" borderId="52" xfId="14" applyNumberFormat="1" applyFont="1" applyFill="1" applyBorder="1" applyAlignment="1">
      <alignment horizontal="center" vertical="center"/>
    </xf>
    <xf numFmtId="165" fontId="25" fillId="3" borderId="52" xfId="15" applyNumberFormat="1" applyFont="1" applyFill="1" applyBorder="1" applyAlignment="1">
      <alignment horizontal="center" vertical="center"/>
    </xf>
    <xf numFmtId="0" fontId="19" fillId="3" borderId="51" xfId="14" applyFont="1" applyFill="1" applyBorder="1" applyAlignment="1">
      <alignment horizontal="center" vertical="center" wrapText="1"/>
    </xf>
    <xf numFmtId="165" fontId="25" fillId="41" borderId="52" xfId="14" applyNumberFormat="1" applyFont="1" applyFill="1" applyBorder="1" applyAlignment="1">
      <alignment horizontal="center" vertical="center"/>
    </xf>
    <xf numFmtId="165" fontId="25" fillId="42" borderId="52" xfId="15" applyNumberFormat="1" applyFont="1" applyFill="1" applyBorder="1" applyAlignment="1">
      <alignment horizontal="center" vertical="center"/>
    </xf>
    <xf numFmtId="0" fontId="71" fillId="3" borderId="0" xfId="0" applyFont="1" applyFill="1" applyAlignment="1">
      <alignment horizontal="center" vertical="top"/>
    </xf>
    <xf numFmtId="168" fontId="6" fillId="0" borderId="62" xfId="14" applyNumberFormat="1" applyFont="1" applyFill="1" applyBorder="1" applyAlignment="1">
      <alignment horizontal="right" vertical="center"/>
    </xf>
    <xf numFmtId="166" fontId="6" fillId="0" borderId="62" xfId="1" applyNumberFormat="1" applyFont="1" applyFill="1" applyBorder="1">
      <alignment horizontal="right"/>
    </xf>
    <xf numFmtId="166" fontId="11" fillId="0" borderId="62" xfId="1" applyNumberFormat="1" applyFont="1" applyFill="1" applyBorder="1">
      <alignment horizontal="right"/>
    </xf>
    <xf numFmtId="0" fontId="12" fillId="0" borderId="64" xfId="0" applyFont="1" applyFill="1" applyBorder="1" applyAlignment="1">
      <alignment horizontal="right" vertical="center"/>
    </xf>
    <xf numFmtId="167" fontId="12" fillId="0" borderId="64" xfId="1" applyNumberFormat="1" applyFont="1" applyFill="1" applyBorder="1">
      <alignment horizontal="right"/>
    </xf>
    <xf numFmtId="9" fontId="12" fillId="0" borderId="64" xfId="15" applyNumberFormat="1" applyFont="1" applyFill="1" applyBorder="1" applyAlignment="1">
      <alignment horizontal="right" vertical="center"/>
    </xf>
    <xf numFmtId="168" fontId="6" fillId="0" borderId="62" xfId="0" applyNumberFormat="1" applyFont="1" applyFill="1" applyBorder="1" applyAlignment="1">
      <alignment horizontal="right" vertical="center"/>
    </xf>
    <xf numFmtId="9" fontId="6" fillId="0" borderId="62" xfId="1" applyNumberFormat="1" applyFont="1" applyFill="1" applyBorder="1">
      <alignment horizontal="right"/>
    </xf>
    <xf numFmtId="0" fontId="9" fillId="0" borderId="0" xfId="0" applyFont="1" applyFill="1" applyBorder="1" applyAlignment="1">
      <alignment vertical="center"/>
    </xf>
    <xf numFmtId="0" fontId="6" fillId="0" borderId="47" xfId="11" applyFont="1" applyFill="1" applyBorder="1" applyAlignment="1">
      <alignment horizontal="center" vertical="center" wrapText="1"/>
    </xf>
    <xf numFmtId="0" fontId="11" fillId="0" borderId="47" xfId="11" applyFont="1" applyFill="1" applyBorder="1" applyAlignment="1">
      <alignment horizontal="center" vertical="center" wrapText="1"/>
    </xf>
    <xf numFmtId="168" fontId="6" fillId="42" borderId="62" xfId="14" applyNumberFormat="1" applyFont="1" applyFill="1" applyBorder="1" applyAlignment="1">
      <alignment horizontal="right" vertical="center"/>
    </xf>
    <xf numFmtId="166" fontId="6" fillId="42" borderId="62" xfId="1" applyNumberFormat="1" applyFont="1" applyFill="1" applyBorder="1">
      <alignment horizontal="right"/>
    </xf>
    <xf numFmtId="166" fontId="11" fillId="42" borderId="62" xfId="1" applyNumberFormat="1" applyFont="1" applyFill="1" applyBorder="1">
      <alignment horizontal="right"/>
    </xf>
    <xf numFmtId="0" fontId="12" fillId="42" borderId="64" xfId="0" applyFont="1" applyFill="1" applyBorder="1" applyAlignment="1">
      <alignment horizontal="right" vertical="center"/>
    </xf>
    <xf numFmtId="167" fontId="12" fillId="42" borderId="64" xfId="1" applyNumberFormat="1" applyFont="1" applyFill="1" applyBorder="1">
      <alignment horizontal="right"/>
    </xf>
    <xf numFmtId="9" fontId="12" fillId="42" borderId="64" xfId="15" applyNumberFormat="1" applyFont="1" applyFill="1" applyBorder="1" applyAlignment="1">
      <alignment horizontal="right" vertical="center"/>
    </xf>
    <xf numFmtId="0" fontId="71" fillId="3" borderId="0" xfId="0" applyFont="1" applyFill="1" applyAlignment="1">
      <alignment horizontal="center" vertical="center"/>
    </xf>
    <xf numFmtId="0" fontId="70" fillId="3" borderId="0" xfId="0" applyFont="1" applyFill="1" applyAlignment="1">
      <alignment vertical="center"/>
    </xf>
    <xf numFmtId="168" fontId="6" fillId="0" borderId="61" xfId="14" applyNumberFormat="1" applyFont="1" applyFill="1" applyBorder="1" applyAlignment="1">
      <alignment horizontal="right" vertical="center"/>
    </xf>
    <xf numFmtId="0" fontId="12" fillId="0" borderId="63" xfId="0" applyFont="1" applyFill="1" applyBorder="1" applyAlignment="1">
      <alignment horizontal="right" vertical="center"/>
    </xf>
    <xf numFmtId="168" fontId="6" fillId="0" borderId="61" xfId="0" applyNumberFormat="1" applyFont="1" applyFill="1" applyBorder="1" applyAlignment="1">
      <alignment horizontal="right" vertical="center"/>
    </xf>
    <xf numFmtId="0" fontId="6" fillId="0" borderId="47" xfId="0" applyFont="1" applyFill="1" applyBorder="1" applyAlignment="1">
      <alignment horizontal="center" vertical="center" wrapText="1"/>
    </xf>
    <xf numFmtId="168" fontId="6" fillId="42" borderId="61" xfId="14" applyNumberFormat="1" applyFont="1" applyFill="1" applyBorder="1" applyAlignment="1">
      <alignment horizontal="right" vertical="center"/>
    </xf>
    <xf numFmtId="0" fontId="12" fillId="42" borderId="63" xfId="0" applyFont="1" applyFill="1" applyBorder="1" applyAlignment="1">
      <alignment horizontal="right" vertical="center"/>
    </xf>
    <xf numFmtId="168" fontId="6" fillId="42" borderId="61" xfId="0" applyNumberFormat="1" applyFont="1" applyFill="1" applyBorder="1" applyAlignment="1">
      <alignment horizontal="right" vertical="center"/>
    </xf>
    <xf numFmtId="166" fontId="6" fillId="42" borderId="55" xfId="1" applyNumberFormat="1" applyFont="1" applyFill="1" applyBorder="1">
      <alignment horizontal="right"/>
    </xf>
    <xf numFmtId="166" fontId="11" fillId="42" borderId="55" xfId="1" applyNumberFormat="1" applyFont="1" applyFill="1" applyBorder="1">
      <alignment horizontal="right"/>
    </xf>
    <xf numFmtId="0" fontId="12" fillId="42" borderId="60" xfId="0" applyFont="1" applyFill="1" applyBorder="1" applyAlignment="1">
      <alignment horizontal="right" vertical="center"/>
    </xf>
    <xf numFmtId="167" fontId="12" fillId="42" borderId="56" xfId="1" applyNumberFormat="1" applyFont="1" applyFill="1" applyBorder="1">
      <alignment horizontal="right"/>
    </xf>
    <xf numFmtId="9" fontId="12" fillId="42" borderId="56" xfId="15" applyNumberFormat="1" applyFont="1" applyFill="1" applyBorder="1" applyAlignment="1">
      <alignment horizontal="right" vertical="center"/>
    </xf>
    <xf numFmtId="168" fontId="6" fillId="41" borderId="58" xfId="14" applyNumberFormat="1" applyFont="1" applyFill="1" applyBorder="1" applyAlignment="1">
      <alignment horizontal="right" vertical="center"/>
    </xf>
    <xf numFmtId="166" fontId="6" fillId="41" borderId="57" xfId="1" applyNumberFormat="1" applyFont="1" applyFill="1" applyBorder="1">
      <alignment horizontal="right"/>
    </xf>
    <xf numFmtId="166" fontId="11" fillId="41" borderId="57" xfId="1" applyNumberFormat="1" applyFont="1" applyFill="1" applyBorder="1">
      <alignment horizontal="right"/>
    </xf>
    <xf numFmtId="165" fontId="12" fillId="41" borderId="59" xfId="15" applyNumberFormat="1" applyFont="1" applyFill="1" applyBorder="1" applyAlignment="1">
      <alignment horizontal="right" vertical="center"/>
    </xf>
    <xf numFmtId="167" fontId="12" fillId="41" borderId="55" xfId="15" applyNumberFormat="1" applyFont="1" applyFill="1" applyBorder="1" applyAlignment="1">
      <alignment horizontal="right" vertical="center"/>
    </xf>
    <xf numFmtId="9" fontId="12" fillId="41" borderId="55" xfId="15" applyFont="1" applyFill="1" applyBorder="1" applyAlignment="1">
      <alignment horizontal="right" vertical="center"/>
    </xf>
    <xf numFmtId="168" fontId="12" fillId="0" borderId="64" xfId="14" applyNumberFormat="1" applyFont="1" applyFill="1" applyBorder="1" applyAlignment="1">
      <alignment horizontal="right" vertical="center"/>
    </xf>
    <xf numFmtId="168" fontId="6" fillId="41" borderId="57" xfId="14" applyNumberFormat="1" applyFont="1" applyFill="1" applyBorder="1" applyAlignment="1">
      <alignment horizontal="right" vertical="center"/>
    </xf>
    <xf numFmtId="166" fontId="6" fillId="41" borderId="55" xfId="1" applyNumberFormat="1" applyFont="1" applyFill="1" applyBorder="1">
      <alignment horizontal="right"/>
    </xf>
    <xf numFmtId="166" fontId="11" fillId="41" borderId="55" xfId="1" applyNumberFormat="1" applyFont="1" applyFill="1" applyBorder="1">
      <alignment horizontal="right"/>
    </xf>
    <xf numFmtId="165" fontId="12" fillId="41" borderId="55" xfId="15" applyNumberFormat="1" applyFont="1" applyFill="1" applyBorder="1" applyAlignment="1">
      <alignment horizontal="right" vertical="center"/>
    </xf>
    <xf numFmtId="168" fontId="6" fillId="42" borderId="55" xfId="14" applyNumberFormat="1" applyFont="1" applyFill="1" applyBorder="1" applyAlignment="1">
      <alignment horizontal="right" vertical="center"/>
    </xf>
    <xf numFmtId="168" fontId="12" fillId="42" borderId="56" xfId="14" applyNumberFormat="1" applyFont="1" applyFill="1" applyBorder="1" applyAlignment="1">
      <alignment horizontal="right" vertical="center"/>
    </xf>
    <xf numFmtId="0" fontId="71" fillId="3" borderId="0" xfId="0" applyFont="1" applyFill="1" applyAlignment="1">
      <alignment horizontal="right" vertical="center"/>
    </xf>
    <xf numFmtId="9" fontId="12" fillId="42" borderId="64" xfId="1" applyNumberFormat="1" applyFont="1" applyFill="1" applyBorder="1">
      <alignment horizontal="right"/>
    </xf>
    <xf numFmtId="0" fontId="12" fillId="42" borderId="56" xfId="0" applyFont="1" applyFill="1" applyBorder="1" applyAlignment="1">
      <alignment horizontal="right" vertical="center"/>
    </xf>
    <xf numFmtId="0" fontId="9" fillId="2" borderId="66" xfId="0" applyFont="1" applyFill="1" applyBorder="1" applyAlignment="1">
      <alignment vertical="center"/>
    </xf>
    <xf numFmtId="0" fontId="9" fillId="3" borderId="66" xfId="0" applyFont="1" applyFill="1" applyBorder="1" applyAlignment="1">
      <alignment vertical="center"/>
    </xf>
    <xf numFmtId="0" fontId="6" fillId="0" borderId="47" xfId="0" applyFont="1" applyFill="1" applyBorder="1" applyAlignment="1">
      <alignment horizontal="center" vertical="center"/>
    </xf>
    <xf numFmtId="0" fontId="71" fillId="3" borderId="0" xfId="0" applyFont="1" applyFill="1" applyAlignment="1">
      <alignment horizontal="left" vertical="center"/>
    </xf>
    <xf numFmtId="0" fontId="13" fillId="3" borderId="68" xfId="0" applyFont="1" applyFill="1" applyBorder="1" applyAlignment="1">
      <alignment vertical="center"/>
    </xf>
    <xf numFmtId="0" fontId="13" fillId="3" borderId="69" xfId="0" applyFont="1" applyFill="1" applyBorder="1" applyAlignment="1">
      <alignment vertical="center"/>
    </xf>
    <xf numFmtId="0" fontId="13" fillId="0" borderId="73" xfId="0" applyFont="1" applyFill="1" applyBorder="1" applyAlignment="1">
      <alignment horizontal="center" vertical="center" wrapText="1"/>
    </xf>
    <xf numFmtId="0" fontId="13" fillId="0" borderId="67" xfId="0" applyFont="1" applyFill="1" applyBorder="1" applyAlignment="1">
      <alignment horizontal="center" vertical="center"/>
    </xf>
    <xf numFmtId="0" fontId="13" fillId="0" borderId="75" xfId="0" applyFont="1" applyFill="1" applyBorder="1" applyAlignment="1">
      <alignment horizontal="center" vertical="center" wrapText="1"/>
    </xf>
    <xf numFmtId="0" fontId="13" fillId="0" borderId="76" xfId="0" applyFont="1" applyFill="1" applyBorder="1" applyAlignment="1">
      <alignment horizontal="center" vertical="center"/>
    </xf>
    <xf numFmtId="168" fontId="13" fillId="0" borderId="77" xfId="14" applyNumberFormat="1" applyFont="1" applyFill="1" applyBorder="1" applyAlignment="1">
      <alignment horizontal="right" vertical="center"/>
    </xf>
    <xf numFmtId="166" fontId="13" fillId="0" borderId="77" xfId="1" applyNumberFormat="1" applyFont="1" applyFill="1" applyBorder="1">
      <alignment horizontal="right"/>
    </xf>
    <xf numFmtId="166" fontId="43" fillId="0" borderId="77" xfId="1" applyNumberFormat="1" applyFont="1" applyFill="1" applyBorder="1">
      <alignment horizontal="right"/>
    </xf>
    <xf numFmtId="0" fontId="15" fillId="0" borderId="78" xfId="0" applyFont="1" applyFill="1" applyBorder="1" applyAlignment="1">
      <alignment horizontal="right" vertical="center"/>
    </xf>
    <xf numFmtId="167" fontId="12" fillId="0" borderId="78" xfId="1" applyNumberFormat="1" applyFont="1" applyFill="1" applyBorder="1">
      <alignment horizontal="right"/>
    </xf>
    <xf numFmtId="9" fontId="12" fillId="0" borderId="78" xfId="15" applyNumberFormat="1" applyFont="1" applyFill="1" applyBorder="1" applyAlignment="1">
      <alignment horizontal="right" vertical="center"/>
    </xf>
    <xf numFmtId="168" fontId="13" fillId="0" borderId="77" xfId="0" applyNumberFormat="1" applyFont="1" applyFill="1" applyBorder="1" applyAlignment="1">
      <alignment horizontal="right" vertical="center"/>
    </xf>
    <xf numFmtId="168" fontId="13" fillId="41" borderId="73" xfId="14" applyNumberFormat="1" applyFont="1" applyFill="1" applyBorder="1" applyAlignment="1">
      <alignment horizontal="right" vertical="center"/>
    </xf>
    <xf numFmtId="166" fontId="13" fillId="41" borderId="73" xfId="1" applyNumberFormat="1" applyFont="1" applyFill="1" applyBorder="1">
      <alignment horizontal="right"/>
    </xf>
    <xf numFmtId="166" fontId="43" fillId="41" borderId="73" xfId="1" applyNumberFormat="1" applyFont="1" applyFill="1" applyBorder="1">
      <alignment horizontal="right"/>
    </xf>
    <xf numFmtId="165" fontId="15" fillId="41" borderId="71" xfId="15" applyNumberFormat="1" applyFont="1" applyFill="1" applyBorder="1" applyAlignment="1">
      <alignment horizontal="right" vertical="center"/>
    </xf>
    <xf numFmtId="167" fontId="15" fillId="41" borderId="71" xfId="15" applyNumberFormat="1" applyFont="1" applyFill="1" applyBorder="1" applyAlignment="1">
      <alignment horizontal="right" vertical="center"/>
    </xf>
    <xf numFmtId="9" fontId="15" fillId="41" borderId="71" xfId="15" applyFont="1" applyFill="1" applyBorder="1" applyAlignment="1">
      <alignment horizontal="right" vertical="center"/>
    </xf>
    <xf numFmtId="168" fontId="13" fillId="42" borderId="77" xfId="14" applyNumberFormat="1" applyFont="1" applyFill="1" applyBorder="1" applyAlignment="1">
      <alignment horizontal="right" vertical="center"/>
    </xf>
    <xf numFmtId="166" fontId="13" fillId="42" borderId="77" xfId="1" applyNumberFormat="1" applyFont="1" applyFill="1" applyBorder="1">
      <alignment horizontal="right"/>
    </xf>
    <xf numFmtId="166" fontId="43" fillId="42" borderId="77" xfId="1" applyNumberFormat="1" applyFont="1" applyFill="1" applyBorder="1">
      <alignment horizontal="right"/>
    </xf>
    <xf numFmtId="0" fontId="15" fillId="42" borderId="78" xfId="0" applyFont="1" applyFill="1" applyBorder="1" applyAlignment="1">
      <alignment horizontal="right" vertical="center"/>
    </xf>
    <xf numFmtId="167" fontId="12" fillId="42" borderId="78" xfId="1" applyNumberFormat="1" applyFont="1" applyFill="1" applyBorder="1">
      <alignment horizontal="right"/>
    </xf>
    <xf numFmtId="9" fontId="12" fillId="42" borderId="78" xfId="15" applyNumberFormat="1" applyFont="1" applyFill="1" applyBorder="1" applyAlignment="1">
      <alignment horizontal="right" vertical="center"/>
    </xf>
    <xf numFmtId="168" fontId="13" fillId="42" borderId="71" xfId="14" applyNumberFormat="1" applyFont="1" applyFill="1" applyBorder="1" applyAlignment="1">
      <alignment horizontal="right" vertical="center"/>
    </xf>
    <xf numFmtId="166" fontId="13" fillId="42" borderId="71" xfId="1" applyNumberFormat="1" applyFont="1" applyFill="1" applyBorder="1">
      <alignment horizontal="right"/>
    </xf>
    <xf numFmtId="166" fontId="43" fillId="42" borderId="71" xfId="1" applyNumberFormat="1" applyFont="1" applyFill="1" applyBorder="1">
      <alignment horizontal="right"/>
    </xf>
    <xf numFmtId="0" fontId="15" fillId="42" borderId="72" xfId="0" applyFont="1" applyFill="1" applyBorder="1" applyAlignment="1">
      <alignment horizontal="right" vertical="center"/>
    </xf>
    <xf numFmtId="167" fontId="12" fillId="42" borderId="72" xfId="1" applyNumberFormat="1" applyFont="1" applyFill="1" applyBorder="1">
      <alignment horizontal="right"/>
    </xf>
    <xf numFmtId="9" fontId="12" fillId="42" borderId="72" xfId="15" applyNumberFormat="1" applyFont="1" applyFill="1" applyBorder="1" applyAlignment="1">
      <alignment horizontal="right" vertical="center"/>
    </xf>
    <xf numFmtId="0" fontId="71" fillId="3" borderId="0" xfId="21" applyFont="1" applyFill="1" applyAlignment="1">
      <alignment horizontal="center" vertical="center"/>
    </xf>
    <xf numFmtId="0" fontId="71" fillId="3" borderId="0" xfId="21" applyFont="1" applyFill="1" applyAlignment="1">
      <alignment horizontal="right" vertical="center"/>
    </xf>
    <xf numFmtId="0" fontId="73" fillId="3" borderId="0" xfId="21" applyFont="1" applyFill="1" applyAlignment="1">
      <alignment horizontal="left" vertical="center"/>
    </xf>
    <xf numFmtId="0" fontId="74" fillId="3" borderId="0" xfId="21" applyFont="1" applyFill="1" applyAlignment="1">
      <alignment vertical="center"/>
    </xf>
    <xf numFmtId="0" fontId="68" fillId="3" borderId="0" xfId="66" applyFont="1" applyFill="1" applyBorder="1" applyAlignment="1">
      <alignment vertical="center"/>
    </xf>
    <xf numFmtId="167" fontId="13" fillId="42" borderId="56" xfId="1" applyNumberFormat="1" applyFont="1" applyFill="1" applyBorder="1">
      <alignment horizontal="right"/>
    </xf>
    <xf numFmtId="0" fontId="13" fillId="0" borderId="0" xfId="21" applyFont="1" applyFill="1" applyBorder="1" applyAlignment="1">
      <alignment vertical="center"/>
    </xf>
    <xf numFmtId="0" fontId="13" fillId="0" borderId="57" xfId="21" applyFont="1" applyFill="1" applyBorder="1" applyAlignment="1">
      <alignment horizontal="center" vertical="center" wrapText="1"/>
    </xf>
    <xf numFmtId="0" fontId="43" fillId="0" borderId="57" xfId="21" applyFont="1" applyFill="1" applyBorder="1" applyAlignment="1">
      <alignment horizontal="center" vertical="center" wrapText="1"/>
    </xf>
    <xf numFmtId="168" fontId="13" fillId="41" borderId="58" xfId="14" applyNumberFormat="1" applyFont="1" applyFill="1" applyBorder="1" applyAlignment="1">
      <alignment horizontal="right" vertical="center"/>
    </xf>
    <xf numFmtId="166" fontId="13" fillId="41" borderId="57" xfId="1" applyNumberFormat="1" applyFont="1" applyFill="1" applyBorder="1">
      <alignment horizontal="right"/>
    </xf>
    <xf numFmtId="166" fontId="43" fillId="41" borderId="57" xfId="1" applyNumberFormat="1" applyFont="1" applyFill="1" applyBorder="1">
      <alignment horizontal="right"/>
    </xf>
    <xf numFmtId="0" fontId="15" fillId="42" borderId="60" xfId="21" applyFont="1" applyFill="1" applyBorder="1" applyAlignment="1">
      <alignment horizontal="right" vertical="center"/>
    </xf>
    <xf numFmtId="165" fontId="15" fillId="41" borderId="59" xfId="15" applyNumberFormat="1" applyFont="1" applyFill="1" applyBorder="1" applyAlignment="1">
      <alignment horizontal="right" vertical="center"/>
    </xf>
    <xf numFmtId="9" fontId="15" fillId="41" borderId="55" xfId="15" applyFont="1" applyFill="1" applyBorder="1" applyAlignment="1">
      <alignment horizontal="right" vertical="center"/>
    </xf>
    <xf numFmtId="166" fontId="13" fillId="42" borderId="55" xfId="1" applyNumberFormat="1" applyFont="1" applyFill="1" applyBorder="1">
      <alignment horizontal="right"/>
    </xf>
    <xf numFmtId="166" fontId="43" fillId="42" borderId="55" xfId="1" applyNumberFormat="1" applyFont="1" applyFill="1" applyBorder="1">
      <alignment horizontal="right"/>
    </xf>
    <xf numFmtId="168" fontId="13" fillId="0" borderId="61" xfId="14" applyNumberFormat="1" applyFont="1" applyFill="1" applyBorder="1" applyAlignment="1">
      <alignment horizontal="right" vertical="center"/>
    </xf>
    <xf numFmtId="166" fontId="13" fillId="0" borderId="62" xfId="1" applyNumberFormat="1" applyFont="1" applyFill="1" applyBorder="1">
      <alignment horizontal="right"/>
    </xf>
    <xf numFmtId="166" fontId="43" fillId="0" borderId="62" xfId="1" applyNumberFormat="1" applyFont="1" applyFill="1" applyBorder="1">
      <alignment horizontal="right"/>
    </xf>
    <xf numFmtId="0" fontId="15" fillId="0" borderId="63" xfId="21" applyFont="1" applyFill="1" applyBorder="1" applyAlignment="1">
      <alignment horizontal="right" vertical="center"/>
    </xf>
    <xf numFmtId="167" fontId="13" fillId="0" borderId="64" xfId="1" applyNumberFormat="1" applyFont="1" applyFill="1" applyBorder="1">
      <alignment horizontal="right"/>
    </xf>
    <xf numFmtId="168" fontId="13" fillId="0" borderId="61" xfId="21" applyNumberFormat="1" applyFont="1" applyFill="1" applyBorder="1" applyAlignment="1">
      <alignment horizontal="right" vertical="center"/>
    </xf>
    <xf numFmtId="168" fontId="13" fillId="42" borderId="61" xfId="14" applyNumberFormat="1" applyFont="1" applyFill="1" applyBorder="1" applyAlignment="1">
      <alignment horizontal="right" vertical="center"/>
    </xf>
    <xf numFmtId="166" fontId="13" fillId="42" borderId="62" xfId="1" applyNumberFormat="1" applyFont="1" applyFill="1" applyBorder="1">
      <alignment horizontal="right"/>
    </xf>
    <xf numFmtId="166" fontId="43" fillId="42" borderId="62" xfId="1" applyNumberFormat="1" applyFont="1" applyFill="1" applyBorder="1">
      <alignment horizontal="right"/>
    </xf>
    <xf numFmtId="0" fontId="15" fillId="42" borderId="63" xfId="21" applyFont="1" applyFill="1" applyBorder="1" applyAlignment="1">
      <alignment horizontal="right" vertical="center"/>
    </xf>
    <xf numFmtId="167" fontId="13" fillId="42" borderId="64" xfId="1" applyNumberFormat="1" applyFont="1" applyFill="1" applyBorder="1">
      <alignment horizontal="right"/>
    </xf>
    <xf numFmtId="168" fontId="13" fillId="42" borderId="62" xfId="14" applyNumberFormat="1" applyFont="1" applyFill="1" applyBorder="1" applyAlignment="1">
      <alignment horizontal="right" vertical="center"/>
    </xf>
    <xf numFmtId="0" fontId="13" fillId="3" borderId="0" xfId="0" applyFont="1" applyFill="1" applyBorder="1" applyAlignment="1">
      <alignment vertical="center"/>
    </xf>
    <xf numFmtId="0" fontId="6" fillId="0" borderId="62" xfId="14" applyFont="1" applyFill="1" applyBorder="1" applyAlignment="1">
      <alignment horizontal="right" vertical="center"/>
    </xf>
    <xf numFmtId="166" fontId="6" fillId="0" borderId="62" xfId="1" applyNumberFormat="1" applyFont="1" applyFill="1" applyBorder="1" applyAlignment="1">
      <alignment horizontal="right" vertical="center"/>
    </xf>
    <xf numFmtId="166" fontId="11" fillId="0" borderId="62" xfId="1" applyNumberFormat="1" applyFont="1" applyFill="1" applyBorder="1" applyAlignment="1">
      <alignment horizontal="right" vertical="center"/>
    </xf>
    <xf numFmtId="167" fontId="12" fillId="0" borderId="64" xfId="0" applyNumberFormat="1" applyFont="1" applyFill="1" applyBorder="1" applyAlignment="1">
      <alignment horizontal="right" vertical="center"/>
    </xf>
    <xf numFmtId="167" fontId="12" fillId="0" borderId="64" xfId="1" applyNumberFormat="1" applyFont="1" applyFill="1" applyBorder="1" applyAlignment="1">
      <alignment horizontal="right" vertical="center"/>
    </xf>
    <xf numFmtId="9" fontId="41" fillId="0" borderId="64" xfId="15" applyNumberFormat="1" applyFont="1" applyFill="1" applyBorder="1" applyAlignment="1">
      <alignment horizontal="right" vertical="center"/>
    </xf>
    <xf numFmtId="0" fontId="6" fillId="0" borderId="62" xfId="0" applyFont="1" applyFill="1" applyBorder="1" applyAlignment="1">
      <alignment horizontal="right" vertical="center"/>
    </xf>
    <xf numFmtId="0" fontId="6" fillId="41" borderId="57" xfId="14" applyFont="1" applyFill="1" applyBorder="1" applyAlignment="1">
      <alignment horizontal="right" vertical="center"/>
    </xf>
    <xf numFmtId="166" fontId="6" fillId="41" borderId="57" xfId="1" applyNumberFormat="1" applyFont="1" applyFill="1" applyBorder="1" applyAlignment="1">
      <alignment horizontal="right" vertical="center"/>
    </xf>
    <xf numFmtId="166" fontId="11" fillId="41" borderId="57" xfId="1" applyNumberFormat="1" applyFont="1" applyFill="1" applyBorder="1" applyAlignment="1">
      <alignment horizontal="right" vertical="center"/>
    </xf>
    <xf numFmtId="0" fontId="12" fillId="41" borderId="55" xfId="0" applyFont="1" applyFill="1" applyBorder="1" applyAlignment="1">
      <alignment horizontal="right" vertical="center"/>
    </xf>
    <xf numFmtId="9" fontId="41" fillId="41" borderId="55" xfId="15" applyNumberFormat="1" applyFont="1" applyFill="1" applyBorder="1" applyAlignment="1">
      <alignment horizontal="right" vertical="center"/>
    </xf>
    <xf numFmtId="0" fontId="6" fillId="42" borderId="62" xfId="14" applyFont="1" applyFill="1" applyBorder="1" applyAlignment="1">
      <alignment horizontal="right" vertical="center"/>
    </xf>
    <xf numFmtId="166" fontId="6" fillId="42" borderId="62" xfId="1" applyNumberFormat="1" applyFont="1" applyFill="1" applyBorder="1" applyAlignment="1">
      <alignment horizontal="right" vertical="center"/>
    </xf>
    <xf numFmtId="166" fontId="11" fillId="42" borderId="62" xfId="1" applyNumberFormat="1" applyFont="1" applyFill="1" applyBorder="1" applyAlignment="1">
      <alignment horizontal="right" vertical="center"/>
    </xf>
    <xf numFmtId="167" fontId="12" fillId="42" borderId="64" xfId="1" applyNumberFormat="1" applyFont="1" applyFill="1" applyBorder="1" applyAlignment="1">
      <alignment horizontal="right" vertical="center"/>
    </xf>
    <xf numFmtId="9" fontId="41" fillId="42" borderId="64" xfId="15" applyNumberFormat="1" applyFont="1" applyFill="1" applyBorder="1" applyAlignment="1">
      <alignment horizontal="right" vertical="center"/>
    </xf>
    <xf numFmtId="0" fontId="6" fillId="42" borderId="62" xfId="0" applyFont="1" applyFill="1" applyBorder="1" applyAlignment="1">
      <alignment horizontal="right" vertical="center"/>
    </xf>
    <xf numFmtId="166" fontId="11" fillId="42" borderId="62" xfId="0" applyNumberFormat="1" applyFont="1" applyFill="1" applyBorder="1" applyAlignment="1">
      <alignment vertical="center"/>
    </xf>
    <xf numFmtId="167" fontId="12" fillId="42" borderId="56" xfId="1" applyNumberFormat="1" applyFont="1" applyFill="1" applyBorder="1" applyAlignment="1">
      <alignment horizontal="right" vertical="center"/>
    </xf>
    <xf numFmtId="9" fontId="41" fillId="42" borderId="56" xfId="0" applyNumberFormat="1" applyFont="1" applyFill="1" applyBorder="1" applyAlignment="1">
      <alignment vertical="center"/>
    </xf>
    <xf numFmtId="0" fontId="66" fillId="3" borderId="0" xfId="21" applyFont="1" applyFill="1" applyBorder="1" applyAlignment="1" applyProtection="1">
      <alignment horizontal="left" vertical="top"/>
    </xf>
    <xf numFmtId="3" fontId="9" fillId="2" borderId="80" xfId="21" applyNumberFormat="1" applyFont="1" applyFill="1" applyBorder="1" applyProtection="1"/>
    <xf numFmtId="3" fontId="9" fillId="2" borderId="57" xfId="21" applyNumberFormat="1" applyFont="1" applyFill="1" applyBorder="1" applyProtection="1"/>
    <xf numFmtId="3" fontId="9" fillId="2" borderId="55" xfId="21" applyNumberFormat="1" applyFont="1" applyFill="1" applyBorder="1" applyProtection="1"/>
    <xf numFmtId="3" fontId="8" fillId="2" borderId="55" xfId="21" applyNumberFormat="1" applyFont="1" applyFill="1" applyBorder="1" applyProtection="1"/>
    <xf numFmtId="3" fontId="8" fillId="2" borderId="56" xfId="21" applyNumberFormat="1" applyFont="1" applyFill="1" applyBorder="1" applyProtection="1"/>
    <xf numFmtId="0" fontId="64" fillId="2" borderId="57" xfId="21" applyFont="1" applyFill="1" applyBorder="1" applyProtection="1"/>
    <xf numFmtId="0" fontId="8" fillId="2" borderId="55" xfId="21" applyFont="1" applyFill="1" applyBorder="1" applyProtection="1"/>
    <xf numFmtId="0" fontId="9" fillId="2" borderId="55" xfId="21" applyFont="1" applyFill="1" applyBorder="1" applyAlignment="1" applyProtection="1">
      <alignment horizontal="right" wrapText="1"/>
    </xf>
    <xf numFmtId="0" fontId="9" fillId="2" borderId="55" xfId="21" applyFont="1" applyFill="1" applyBorder="1" applyAlignment="1" applyProtection="1">
      <alignment horizontal="right"/>
    </xf>
    <xf numFmtId="0" fontId="8" fillId="2" borderId="56" xfId="21" applyFont="1" applyFill="1" applyBorder="1" applyAlignment="1" applyProtection="1">
      <alignment horizontal="right"/>
    </xf>
    <xf numFmtId="0" fontId="9" fillId="2" borderId="55" xfId="21" applyFont="1" applyFill="1" applyBorder="1" applyProtection="1"/>
    <xf numFmtId="0" fontId="9" fillId="0" borderId="55" xfId="21" applyFont="1" applyBorder="1"/>
    <xf numFmtId="0" fontId="64" fillId="2" borderId="57" xfId="21" applyFont="1" applyFill="1" applyBorder="1" applyAlignment="1" applyProtection="1">
      <alignment horizontal="left"/>
    </xf>
    <xf numFmtId="0" fontId="9" fillId="2" borderId="57" xfId="21" applyFont="1" applyFill="1" applyBorder="1" applyAlignment="1" applyProtection="1">
      <alignment horizontal="center" vertical="center"/>
    </xf>
    <xf numFmtId="0" fontId="9" fillId="2" borderId="57" xfId="21" quotePrefix="1" applyFont="1" applyFill="1" applyBorder="1" applyAlignment="1" applyProtection="1">
      <alignment horizontal="center" vertical="center" wrapText="1"/>
    </xf>
    <xf numFmtId="0" fontId="9" fillId="2" borderId="57" xfId="21" applyFont="1" applyFill="1" applyBorder="1" applyAlignment="1" applyProtection="1">
      <alignment horizontal="center" vertical="center" wrapText="1"/>
    </xf>
    <xf numFmtId="0" fontId="65" fillId="0" borderId="56" xfId="21" applyFont="1" applyFill="1" applyBorder="1" applyAlignment="1">
      <alignment vertical="center"/>
    </xf>
    <xf numFmtId="0" fontId="71" fillId="2" borderId="0" xfId="0" applyFont="1" applyFill="1"/>
    <xf numFmtId="0" fontId="9" fillId="2" borderId="55" xfId="7" applyFont="1" applyFill="1" applyBorder="1" applyAlignment="1" applyProtection="1">
      <alignment horizontal="right"/>
    </xf>
    <xf numFmtId="0" fontId="9" fillId="2" borderId="55" xfId="7" applyFont="1" applyFill="1" applyBorder="1" applyAlignment="1" applyProtection="1">
      <alignment horizontal="right" wrapText="1"/>
    </xf>
    <xf numFmtId="0" fontId="8" fillId="2" borderId="55" xfId="7" applyFont="1" applyFill="1" applyBorder="1" applyAlignment="1" applyProtection="1">
      <alignment horizontal="right"/>
    </xf>
    <xf numFmtId="0" fontId="9" fillId="2" borderId="55" xfId="7" applyFont="1" applyFill="1" applyBorder="1" applyProtection="1"/>
    <xf numFmtId="3" fontId="9" fillId="2" borderId="55" xfId="7" applyNumberFormat="1" applyFont="1" applyFill="1" applyBorder="1" applyProtection="1"/>
    <xf numFmtId="0" fontId="8" fillId="3" borderId="56" xfId="7" applyFont="1" applyFill="1" applyBorder="1" applyAlignment="1" applyProtection="1">
      <alignment horizontal="right"/>
    </xf>
    <xf numFmtId="0" fontId="9" fillId="2" borderId="57" xfId="7" applyFont="1" applyFill="1" applyBorder="1" applyAlignment="1" applyProtection="1">
      <alignment horizontal="center" vertical="center"/>
    </xf>
    <xf numFmtId="0" fontId="9" fillId="2" borderId="57" xfId="7" quotePrefix="1" applyFont="1" applyFill="1" applyBorder="1" applyAlignment="1" applyProtection="1">
      <alignment horizontal="center" vertical="center" wrapText="1"/>
    </xf>
    <xf numFmtId="0" fontId="9" fillId="2" borderId="57" xfId="7" applyFont="1" applyFill="1" applyBorder="1" applyAlignment="1" applyProtection="1">
      <alignment horizontal="center" vertical="center" wrapText="1"/>
    </xf>
    <xf numFmtId="3" fontId="8" fillId="3" borderId="56" xfId="7" applyNumberFormat="1" applyFont="1" applyFill="1" applyBorder="1" applyProtection="1"/>
    <xf numFmtId="0" fontId="9" fillId="2" borderId="57" xfId="7" applyFont="1" applyFill="1" applyBorder="1" applyProtection="1"/>
    <xf numFmtId="0" fontId="9" fillId="2" borderId="56" xfId="7" applyFont="1" applyFill="1" applyBorder="1" applyProtection="1"/>
    <xf numFmtId="3" fontId="9" fillId="2" borderId="56" xfId="7" applyNumberFormat="1" applyFont="1" applyFill="1" applyBorder="1" applyProtection="1"/>
    <xf numFmtId="3" fontId="9" fillId="2" borderId="57" xfId="7" applyNumberFormat="1" applyFont="1" applyFill="1" applyBorder="1" applyProtection="1"/>
    <xf numFmtId="0" fontId="9" fillId="3" borderId="56" xfId="7" applyFont="1" applyFill="1" applyBorder="1" applyProtection="1"/>
    <xf numFmtId="0" fontId="8" fillId="3" borderId="47" xfId="7" applyFont="1" applyFill="1" applyBorder="1" applyProtection="1"/>
    <xf numFmtId="3" fontId="8" fillId="3" borderId="47" xfId="7" applyNumberFormat="1" applyFont="1" applyFill="1" applyBorder="1" applyProtection="1"/>
    <xf numFmtId="3" fontId="8" fillId="2" borderId="55" xfId="7" applyNumberFormat="1" applyFont="1" applyFill="1" applyBorder="1" applyProtection="1"/>
    <xf numFmtId="3" fontId="9" fillId="3" borderId="56" xfId="7" applyNumberFormat="1" applyFont="1" applyFill="1" applyBorder="1" applyProtection="1"/>
    <xf numFmtId="3" fontId="9" fillId="2" borderId="80" xfId="7" applyNumberFormat="1" applyFont="1" applyFill="1" applyBorder="1" applyProtection="1"/>
    <xf numFmtId="3" fontId="9" fillId="2" borderId="80" xfId="9" applyNumberFormat="1" applyFont="1" applyFill="1" applyBorder="1" applyProtection="1"/>
    <xf numFmtId="3" fontId="8" fillId="2" borderId="80" xfId="7" applyNumberFormat="1" applyFont="1" applyFill="1" applyBorder="1" applyProtection="1"/>
    <xf numFmtId="3" fontId="9" fillId="2" borderId="81" xfId="7" applyNumberFormat="1" applyFont="1" applyFill="1" applyBorder="1" applyProtection="1"/>
    <xf numFmtId="0" fontId="15" fillId="39" borderId="10" xfId="0" applyFont="1" applyFill="1" applyBorder="1" applyAlignment="1">
      <alignment horizontal="right" vertical="center"/>
    </xf>
    <xf numFmtId="3" fontId="21" fillId="3" borderId="86" xfId="14" applyNumberFormat="1" applyFont="1" applyFill="1" applyBorder="1" applyAlignment="1">
      <alignment horizontal="center" vertical="center"/>
    </xf>
    <xf numFmtId="165" fontId="25" fillId="3" borderId="87" xfId="14" applyNumberFormat="1" applyFont="1" applyFill="1" applyBorder="1" applyAlignment="1">
      <alignment horizontal="center" vertical="center"/>
    </xf>
    <xf numFmtId="3" fontId="20" fillId="3" borderId="86" xfId="14" applyNumberFormat="1" applyFont="1" applyFill="1" applyBorder="1" applyAlignment="1">
      <alignment horizontal="center" vertical="center"/>
    </xf>
    <xf numFmtId="165" fontId="25" fillId="3" borderId="88" xfId="14" applyNumberFormat="1" applyFont="1" applyFill="1" applyBorder="1" applyAlignment="1">
      <alignment horizontal="center" vertical="center"/>
    </xf>
    <xf numFmtId="165" fontId="25" fillId="3" borderId="87" xfId="15" applyNumberFormat="1" applyFont="1" applyFill="1" applyBorder="1" applyAlignment="1">
      <alignment horizontal="center" vertical="center"/>
    </xf>
    <xf numFmtId="3" fontId="20" fillId="3" borderId="86" xfId="6" applyNumberFormat="1" applyFont="1" applyFill="1" applyBorder="1" applyAlignment="1">
      <alignment horizontal="center" vertical="center"/>
    </xf>
    <xf numFmtId="165" fontId="25" fillId="3" borderId="88" xfId="15" applyNumberFormat="1" applyFont="1" applyFill="1" applyBorder="1" applyAlignment="1">
      <alignment horizontal="center" vertical="center"/>
    </xf>
    <xf numFmtId="168" fontId="6" fillId="4" borderId="11" xfId="14" applyNumberFormat="1" applyFont="1" applyFill="1" applyBorder="1" applyAlignment="1">
      <alignment horizontal="right" vertical="center"/>
    </xf>
    <xf numFmtId="166" fontId="11" fillId="4" borderId="11" xfId="1" applyNumberFormat="1" applyFont="1" applyFill="1" applyBorder="1">
      <alignment horizontal="right"/>
    </xf>
    <xf numFmtId="165" fontId="12" fillId="4" borderId="17" xfId="15" applyNumberFormat="1" applyFont="1" applyFill="1" applyBorder="1" applyAlignment="1">
      <alignment horizontal="right" vertical="center"/>
    </xf>
    <xf numFmtId="9" fontId="12" fillId="4" borderId="17" xfId="15" applyFont="1" applyFill="1" applyBorder="1" applyAlignment="1">
      <alignment horizontal="right" vertical="center"/>
    </xf>
    <xf numFmtId="168" fontId="6" fillId="0" borderId="18" xfId="14" applyNumberFormat="1" applyFont="1" applyFill="1" applyBorder="1" applyAlignment="1">
      <alignment horizontal="right" vertical="center"/>
    </xf>
    <xf numFmtId="166" fontId="11" fillId="0" borderId="18" xfId="1" applyNumberFormat="1" applyFont="1" applyFill="1" applyBorder="1">
      <alignment horizontal="right"/>
    </xf>
    <xf numFmtId="0" fontId="12" fillId="0" borderId="9" xfId="0" applyFont="1" applyFill="1" applyBorder="1" applyAlignment="1">
      <alignment horizontal="right" vertical="center"/>
    </xf>
    <xf numFmtId="9" fontId="12" fillId="0" borderId="9" xfId="15" applyNumberFormat="1" applyFont="1" applyFill="1" applyBorder="1" applyAlignment="1">
      <alignment horizontal="right" vertical="center"/>
    </xf>
    <xf numFmtId="0" fontId="12" fillId="0" borderId="17" xfId="0" applyFont="1" applyFill="1" applyBorder="1" applyAlignment="1">
      <alignment horizontal="right" vertical="center"/>
    </xf>
    <xf numFmtId="9" fontId="12" fillId="0" borderId="17" xfId="15" applyNumberFormat="1" applyFont="1" applyFill="1" applyBorder="1" applyAlignment="1">
      <alignment horizontal="right" vertical="center"/>
    </xf>
    <xf numFmtId="168" fontId="6" fillId="0" borderId="9" xfId="0" applyNumberFormat="1" applyFont="1" applyFill="1" applyBorder="1" applyAlignment="1">
      <alignment horizontal="right" vertical="center"/>
    </xf>
    <xf numFmtId="166" fontId="11" fillId="0" borderId="9" xfId="1" applyNumberFormat="1" applyFont="1" applyFill="1" applyBorder="1">
      <alignment horizontal="right"/>
    </xf>
    <xf numFmtId="168" fontId="6" fillId="5" borderId="18" xfId="14" applyNumberFormat="1" applyFont="1" applyFill="1" applyBorder="1" applyAlignment="1">
      <alignment horizontal="right" vertical="center"/>
    </xf>
    <xf numFmtId="166" fontId="11" fillId="5" borderId="18" xfId="1" applyNumberFormat="1" applyFont="1" applyFill="1" applyBorder="1">
      <alignment horizontal="right"/>
    </xf>
    <xf numFmtId="0" fontId="12" fillId="5" borderId="17" xfId="0" applyFont="1" applyFill="1" applyBorder="1" applyAlignment="1">
      <alignment horizontal="right" vertical="center"/>
    </xf>
    <xf numFmtId="9" fontId="12" fillId="5" borderId="17" xfId="15" applyNumberFormat="1" applyFont="1" applyFill="1" applyBorder="1" applyAlignment="1">
      <alignment horizontal="right" vertical="center"/>
    </xf>
    <xf numFmtId="168" fontId="6" fillId="0" borderId="9" xfId="14" applyNumberFormat="1" applyFont="1" applyFill="1" applyBorder="1" applyAlignment="1">
      <alignment horizontal="right" vertical="center"/>
    </xf>
    <xf numFmtId="0" fontId="12" fillId="0" borderId="15" xfId="0" applyFont="1" applyFill="1" applyBorder="1" applyAlignment="1">
      <alignment horizontal="right" vertical="center"/>
    </xf>
    <xf numFmtId="9" fontId="12" fillId="0" borderId="15" xfId="15" applyNumberFormat="1" applyFont="1" applyFill="1" applyBorder="1" applyAlignment="1">
      <alignment horizontal="right" vertical="center"/>
    </xf>
    <xf numFmtId="0" fontId="12" fillId="5" borderId="10" xfId="0" applyFont="1" applyFill="1" applyBorder="1" applyAlignment="1">
      <alignment horizontal="right" vertical="center"/>
    </xf>
    <xf numFmtId="9" fontId="12" fillId="5" borderId="10" xfId="15" applyNumberFormat="1" applyFont="1" applyFill="1" applyBorder="1" applyAlignment="1">
      <alignment horizontal="right" vertical="center"/>
    </xf>
    <xf numFmtId="0" fontId="11" fillId="0" borderId="7" xfId="11" applyFont="1" applyFill="1" applyBorder="1" applyAlignment="1">
      <alignment horizontal="center" vertical="center" wrapText="1"/>
    </xf>
    <xf numFmtId="165" fontId="12" fillId="41" borderId="64" xfId="15" applyNumberFormat="1" applyFont="1" applyFill="1" applyBorder="1" applyAlignment="1">
      <alignment horizontal="right" vertical="center"/>
    </xf>
    <xf numFmtId="167" fontId="12" fillId="41" borderId="64" xfId="15" applyNumberFormat="1" applyFont="1" applyFill="1" applyBorder="1" applyAlignment="1">
      <alignment horizontal="right" vertical="center"/>
    </xf>
    <xf numFmtId="9" fontId="12" fillId="41" borderId="64" xfId="15" applyFont="1" applyFill="1" applyBorder="1" applyAlignment="1">
      <alignment horizontal="right" vertical="center"/>
    </xf>
    <xf numFmtId="168" fontId="6" fillId="38" borderId="18" xfId="14" applyNumberFormat="1" applyFont="1" applyFill="1" applyBorder="1" applyAlignment="1">
      <alignment horizontal="right" vertical="center"/>
    </xf>
    <xf numFmtId="166" fontId="11" fillId="38" borderId="18" xfId="1" applyNumberFormat="1" applyFont="1" applyFill="1" applyBorder="1">
      <alignment horizontal="right"/>
    </xf>
    <xf numFmtId="0" fontId="12" fillId="38" borderId="17" xfId="0" applyFont="1" applyFill="1" applyBorder="1" applyAlignment="1">
      <alignment horizontal="right" vertical="center"/>
    </xf>
    <xf numFmtId="9" fontId="12" fillId="38" borderId="17" xfId="15" applyNumberFormat="1" applyFont="1" applyFill="1" applyBorder="1" applyAlignment="1">
      <alignment horizontal="right" vertical="center"/>
    </xf>
    <xf numFmtId="168" fontId="6" fillId="0" borderId="16" xfId="0" applyNumberFormat="1" applyFont="1" applyFill="1" applyBorder="1" applyAlignment="1">
      <alignment horizontal="right" vertical="center"/>
    </xf>
    <xf numFmtId="166" fontId="11" fillId="0" borderId="16" xfId="15" applyNumberFormat="1" applyFont="1" applyFill="1" applyBorder="1" applyAlignment="1">
      <alignment horizontal="right"/>
    </xf>
    <xf numFmtId="168" fontId="6" fillId="38" borderId="16" xfId="0" applyNumberFormat="1" applyFont="1" applyFill="1" applyBorder="1" applyAlignment="1">
      <alignment horizontal="right" vertical="center"/>
    </xf>
    <xf numFmtId="166" fontId="11" fillId="38" borderId="16" xfId="15" applyNumberFormat="1" applyFont="1" applyFill="1" applyBorder="1" applyAlignment="1">
      <alignment horizontal="right"/>
    </xf>
    <xf numFmtId="0" fontId="12" fillId="38" borderId="10" xfId="0" applyFont="1" applyFill="1" applyBorder="1" applyAlignment="1">
      <alignment horizontal="right" vertical="center"/>
    </xf>
    <xf numFmtId="9" fontId="12" fillId="38" borderId="10" xfId="15" applyNumberFormat="1" applyFont="1" applyFill="1" applyBorder="1" applyAlignment="1">
      <alignment horizontal="right" vertical="center"/>
    </xf>
    <xf numFmtId="0" fontId="6" fillId="0" borderId="7" xfId="0" applyFont="1" applyFill="1" applyBorder="1" applyAlignment="1">
      <alignment horizontal="center" vertical="center" wrapText="1"/>
    </xf>
    <xf numFmtId="166" fontId="11" fillId="4" borderId="9" xfId="1" applyNumberFormat="1" applyFont="1" applyFill="1" applyBorder="1">
      <alignment horizontal="right"/>
    </xf>
    <xf numFmtId="166" fontId="11" fillId="0" borderId="16" xfId="1" applyNumberFormat="1" applyFont="1" applyFill="1" applyBorder="1">
      <alignment horizontal="right"/>
    </xf>
    <xf numFmtId="166" fontId="11" fillId="38" borderId="16" xfId="1" applyNumberFormat="1" applyFont="1" applyFill="1" applyBorder="1">
      <alignment horizontal="right"/>
    </xf>
    <xf numFmtId="168" fontId="6" fillId="3" borderId="0" xfId="14" applyNumberFormat="1" applyFont="1" applyFill="1" applyBorder="1" applyAlignment="1">
      <alignment horizontal="right" vertical="center"/>
    </xf>
    <xf numFmtId="168" fontId="12" fillId="0" borderId="15" xfId="14" applyNumberFormat="1" applyFont="1" applyFill="1" applyBorder="1" applyAlignment="1">
      <alignment horizontal="right" vertical="center"/>
    </xf>
    <xf numFmtId="168" fontId="6" fillId="0" borderId="16" xfId="14" applyNumberFormat="1" applyFont="1" applyFill="1" applyBorder="1" applyAlignment="1">
      <alignment horizontal="right" vertical="center"/>
    </xf>
    <xf numFmtId="168" fontId="6" fillId="38" borderId="16" xfId="14" applyNumberFormat="1" applyFont="1" applyFill="1" applyBorder="1" applyAlignment="1">
      <alignment horizontal="right" vertical="center"/>
    </xf>
    <xf numFmtId="168" fontId="12" fillId="38" borderId="10" xfId="14" applyNumberFormat="1" applyFont="1" applyFill="1" applyBorder="1" applyAlignment="1">
      <alignment horizontal="right" vertical="center"/>
    </xf>
    <xf numFmtId="9" fontId="12" fillId="5" borderId="17" xfId="15" applyFont="1" applyFill="1" applyBorder="1" applyAlignment="1">
      <alignment horizontal="right" vertical="center"/>
    </xf>
    <xf numFmtId="166" fontId="11" fillId="39" borderId="18" xfId="1" applyNumberFormat="1" applyFont="1" applyFill="1" applyBorder="1">
      <alignment horizontal="right"/>
    </xf>
    <xf numFmtId="9" fontId="12" fillId="39" borderId="17" xfId="15" applyNumberFormat="1" applyFont="1" applyFill="1" applyBorder="1" applyAlignment="1">
      <alignment horizontal="right" vertical="center"/>
    </xf>
    <xf numFmtId="9" fontId="12" fillId="39" borderId="10" xfId="15" applyNumberFormat="1" applyFont="1" applyFill="1" applyBorder="1" applyAlignment="1">
      <alignment horizontal="right" vertical="center"/>
    </xf>
    <xf numFmtId="168" fontId="6" fillId="5" borderId="11" xfId="14" applyNumberFormat="1" applyFont="1" applyFill="1" applyBorder="1" applyAlignment="1">
      <alignment horizontal="right" vertical="center"/>
    </xf>
    <xf numFmtId="165" fontId="12" fillId="5" borderId="17" xfId="15" applyNumberFormat="1" applyFont="1" applyFill="1" applyBorder="1" applyAlignment="1">
      <alignment horizontal="right" vertical="center"/>
    </xf>
    <xf numFmtId="168" fontId="6" fillId="39" borderId="18" xfId="14" applyNumberFormat="1" applyFont="1" applyFill="1" applyBorder="1" applyAlignment="1">
      <alignment horizontal="right" vertical="center"/>
    </xf>
    <xf numFmtId="0" fontId="12" fillId="39" borderId="17" xfId="0" applyFont="1" applyFill="1" applyBorder="1" applyAlignment="1">
      <alignment horizontal="right" vertical="center"/>
    </xf>
    <xf numFmtId="0" fontId="12" fillId="39" borderId="10" xfId="0" applyFont="1" applyFill="1" applyBorder="1" applyAlignment="1">
      <alignment horizontal="right" vertical="center"/>
    </xf>
    <xf numFmtId="0" fontId="13" fillId="0" borderId="7" xfId="0" applyFont="1" applyFill="1" applyBorder="1" applyAlignment="1">
      <alignment horizontal="center" vertical="center" wrapText="1"/>
    </xf>
    <xf numFmtId="166" fontId="43" fillId="5" borderId="9" xfId="1" applyNumberFormat="1" applyFont="1" applyFill="1" applyBorder="1">
      <alignment horizontal="right"/>
    </xf>
    <xf numFmtId="166" fontId="43" fillId="0" borderId="18" xfId="1" applyNumberFormat="1" applyFont="1" applyFill="1" applyBorder="1">
      <alignment horizontal="right"/>
    </xf>
    <xf numFmtId="166" fontId="43" fillId="39" borderId="18" xfId="1" applyNumberFormat="1" applyFont="1" applyFill="1" applyBorder="1">
      <alignment horizontal="right"/>
    </xf>
    <xf numFmtId="9" fontId="15" fillId="39" borderId="17" xfId="15" applyNumberFormat="1" applyFont="1" applyFill="1" applyBorder="1" applyAlignment="1">
      <alignment horizontal="right" vertical="center"/>
    </xf>
    <xf numFmtId="168" fontId="13" fillId="5" borderId="11" xfId="14" applyNumberFormat="1" applyFont="1" applyFill="1" applyBorder="1" applyAlignment="1">
      <alignment horizontal="right" vertical="center"/>
    </xf>
    <xf numFmtId="165" fontId="15" fillId="5" borderId="17" xfId="15" applyNumberFormat="1" applyFont="1" applyFill="1" applyBorder="1" applyAlignment="1">
      <alignment horizontal="right" vertical="center"/>
    </xf>
    <xf numFmtId="168" fontId="13" fillId="0" borderId="18" xfId="14" applyNumberFormat="1" applyFont="1" applyFill="1" applyBorder="1" applyAlignment="1">
      <alignment horizontal="right" vertical="center"/>
    </xf>
    <xf numFmtId="0" fontId="15" fillId="0" borderId="9" xfId="0" applyFont="1" applyFill="1" applyBorder="1" applyAlignment="1">
      <alignment horizontal="right" vertical="center"/>
    </xf>
    <xf numFmtId="0" fontId="15" fillId="0" borderId="17" xfId="0" applyFont="1" applyFill="1" applyBorder="1" applyAlignment="1">
      <alignment horizontal="right" vertical="center"/>
    </xf>
    <xf numFmtId="168" fontId="13" fillId="0" borderId="9" xfId="0" applyNumberFormat="1" applyFont="1" applyFill="1" applyBorder="1" applyAlignment="1">
      <alignment horizontal="right" vertical="center"/>
    </xf>
    <xf numFmtId="168" fontId="13" fillId="39" borderId="18" xfId="14" applyNumberFormat="1" applyFont="1" applyFill="1" applyBorder="1" applyAlignment="1">
      <alignment horizontal="right" vertical="center"/>
    </xf>
    <xf numFmtId="0" fontId="15" fillId="39" borderId="17" xfId="0" applyFont="1" applyFill="1" applyBorder="1" applyAlignment="1">
      <alignment horizontal="right" vertical="center"/>
    </xf>
    <xf numFmtId="168" fontId="13" fillId="0" borderId="9" xfId="14" applyNumberFormat="1" applyFont="1" applyFill="1" applyBorder="1" applyAlignment="1">
      <alignment horizontal="right" vertical="center"/>
    </xf>
    <xf numFmtId="0" fontId="6" fillId="3" borderId="0" xfId="0" applyFont="1" applyFill="1" applyBorder="1" applyAlignment="1">
      <alignment horizontal="left" vertical="top" wrapText="1"/>
    </xf>
    <xf numFmtId="38" fontId="20" fillId="0" borderId="51" xfId="0" applyNumberFormat="1" applyFont="1" applyBorder="1" applyAlignment="1">
      <alignment horizontal="right" vertical="center"/>
    </xf>
    <xf numFmtId="167" fontId="25" fillId="0" borderId="52" xfId="0" applyNumberFormat="1" applyFont="1" applyBorder="1" applyAlignment="1">
      <alignment horizontal="right" vertical="center"/>
    </xf>
    <xf numFmtId="10" fontId="25" fillId="0" borderId="52" xfId="0" applyNumberFormat="1" applyFont="1" applyBorder="1" applyAlignment="1">
      <alignment horizontal="right" vertical="center"/>
    </xf>
    <xf numFmtId="38" fontId="20" fillId="2" borderId="51" xfId="5" applyNumberFormat="1" applyFont="1" applyFill="1" applyBorder="1" applyAlignment="1">
      <alignment horizontal="right" vertical="center"/>
    </xf>
    <xf numFmtId="38" fontId="20" fillId="2" borderId="51" xfId="0" applyNumberFormat="1" applyFont="1" applyFill="1" applyBorder="1" applyAlignment="1">
      <alignment horizontal="right" vertical="center"/>
    </xf>
    <xf numFmtId="9" fontId="25" fillId="0" borderId="52" xfId="0" applyNumberFormat="1" applyFont="1" applyBorder="1" applyAlignment="1">
      <alignment horizontal="right" vertical="center"/>
    </xf>
    <xf numFmtId="9" fontId="25" fillId="2" borderId="52" xfId="0" applyNumberFormat="1" applyFont="1" applyFill="1" applyBorder="1" applyAlignment="1">
      <alignment horizontal="right" vertical="center"/>
    </xf>
    <xf numFmtId="38" fontId="21" fillId="2" borderId="51" xfId="5" applyNumberFormat="1" applyFont="1" applyFill="1" applyBorder="1" applyAlignment="1">
      <alignment horizontal="right" vertical="center"/>
    </xf>
    <xf numFmtId="0" fontId="26" fillId="2" borderId="93" xfId="14" applyFont="1" applyFill="1" applyBorder="1" applyAlignment="1">
      <alignment horizontal="center" vertical="center" wrapText="1"/>
    </xf>
    <xf numFmtId="3" fontId="21" fillId="0" borderId="93" xfId="14" applyNumberFormat="1" applyFont="1" applyFill="1" applyBorder="1" applyAlignment="1">
      <alignment horizontal="center" vertical="center" wrapText="1"/>
    </xf>
    <xf numFmtId="3" fontId="21" fillId="41" borderId="93" xfId="14" applyNumberFormat="1" applyFont="1" applyFill="1" applyBorder="1" applyAlignment="1">
      <alignment horizontal="center" vertical="center" wrapText="1"/>
    </xf>
    <xf numFmtId="3" fontId="21" fillId="42" borderId="93" xfId="14" applyNumberFormat="1" applyFont="1" applyFill="1" applyBorder="1" applyAlignment="1">
      <alignment horizontal="center" vertical="center" wrapText="1"/>
    </xf>
    <xf numFmtId="0" fontId="25" fillId="2" borderId="94" xfId="12" applyFont="1" applyFill="1" applyBorder="1" applyAlignment="1">
      <alignment horizontal="center" vertical="center" wrapText="1"/>
    </xf>
    <xf numFmtId="167" fontId="25" fillId="2" borderId="94" xfId="15" applyNumberFormat="1" applyFont="1" applyFill="1" applyBorder="1" applyAlignment="1">
      <alignment horizontal="right" vertical="center"/>
    </xf>
    <xf numFmtId="9" fontId="25" fillId="2" borderId="94" xfId="15" applyNumberFormat="1" applyFont="1" applyFill="1" applyBorder="1" applyAlignment="1">
      <alignment horizontal="right" vertical="center"/>
    </xf>
    <xf numFmtId="0" fontId="37" fillId="2" borderId="0" xfId="0" applyFont="1" applyFill="1" applyAlignment="1">
      <alignment horizontal="left" vertical="center"/>
    </xf>
    <xf numFmtId="0" fontId="37" fillId="2" borderId="0" xfId="0" applyFont="1" applyFill="1" applyAlignment="1">
      <alignment vertical="center"/>
    </xf>
    <xf numFmtId="167" fontId="25" fillId="0" borderId="94" xfId="0" applyNumberFormat="1" applyFont="1" applyBorder="1" applyAlignment="1">
      <alignment horizontal="right" vertical="center"/>
    </xf>
    <xf numFmtId="9" fontId="25" fillId="2" borderId="94" xfId="0" applyNumberFormat="1" applyFont="1" applyFill="1" applyBorder="1" applyAlignment="1">
      <alignment horizontal="right" vertical="center"/>
    </xf>
    <xf numFmtId="0" fontId="28" fillId="2" borderId="97" xfId="13" applyFont="1" applyFill="1" applyBorder="1" applyAlignment="1">
      <alignment horizontal="center" vertical="center"/>
    </xf>
    <xf numFmtId="0" fontId="20" fillId="0" borderId="97" xfId="0" applyFont="1" applyBorder="1"/>
    <xf numFmtId="0" fontId="20" fillId="2" borderId="97" xfId="13" applyFont="1" applyFill="1" applyBorder="1" applyAlignment="1">
      <alignment vertical="center"/>
    </xf>
    <xf numFmtId="0" fontId="25" fillId="2" borderId="97" xfId="13" applyFont="1" applyFill="1" applyBorder="1" applyAlignment="1">
      <alignment horizontal="right" vertical="center"/>
    </xf>
    <xf numFmtId="0" fontId="20" fillId="2" borderId="97" xfId="13" applyFont="1" applyFill="1" applyBorder="1" applyAlignment="1">
      <alignment horizontal="left" vertical="center"/>
    </xf>
    <xf numFmtId="0" fontId="20" fillId="2" borderId="97" xfId="0" applyFont="1" applyFill="1" applyBorder="1" applyAlignment="1">
      <alignment horizontal="right" vertical="center"/>
    </xf>
    <xf numFmtId="0" fontId="20" fillId="2" borderId="97" xfId="13" applyFont="1" applyFill="1" applyBorder="1" applyAlignment="1">
      <alignment horizontal="right" vertical="center"/>
    </xf>
    <xf numFmtId="0" fontId="37" fillId="2" borderId="0" xfId="0" applyFont="1" applyFill="1" applyAlignment="1">
      <alignment horizontal="left"/>
    </xf>
    <xf numFmtId="0" fontId="37" fillId="2" borderId="0" xfId="0" applyFont="1" applyFill="1" applyAlignment="1">
      <alignment horizontal="center" vertical="center"/>
    </xf>
    <xf numFmtId="0" fontId="19" fillId="2" borderId="0" xfId="0" applyFont="1" applyFill="1" applyBorder="1" applyAlignment="1">
      <alignment horizontal="center" vertical="center"/>
    </xf>
    <xf numFmtId="0" fontId="19" fillId="2" borderId="0" xfId="0" applyFont="1" applyFill="1" applyAlignment="1">
      <alignment horizontal="center" vertical="center"/>
    </xf>
    <xf numFmtId="0" fontId="26" fillId="2" borderId="98" xfId="12" applyFont="1" applyFill="1" applyBorder="1" applyAlignment="1">
      <alignment horizontal="center" vertical="center" wrapText="1"/>
    </xf>
    <xf numFmtId="0" fontId="19" fillId="2" borderId="98" xfId="12" applyFont="1" applyFill="1" applyBorder="1" applyAlignment="1">
      <alignment horizontal="center" vertical="center" wrapText="1"/>
    </xf>
    <xf numFmtId="167" fontId="15" fillId="0" borderId="100" xfId="15" applyNumberFormat="1" applyFont="1" applyFill="1" applyBorder="1" applyAlignment="1">
      <alignment horizontal="right" vertical="center"/>
    </xf>
    <xf numFmtId="9" fontId="15" fillId="0" borderId="100" xfId="15" applyNumberFormat="1" applyFont="1" applyFill="1" applyBorder="1" applyAlignment="1">
      <alignment horizontal="right" vertical="center"/>
    </xf>
    <xf numFmtId="166" fontId="21" fillId="0" borderId="102" xfId="1" applyNumberFormat="1" applyFont="1" applyFill="1" applyBorder="1" applyAlignment="1">
      <alignment horizontal="right" vertical="center"/>
    </xf>
    <xf numFmtId="0" fontId="13" fillId="2" borderId="0" xfId="0" applyFont="1" applyFill="1" applyBorder="1" applyAlignment="1">
      <alignment vertical="center"/>
    </xf>
    <xf numFmtId="168" fontId="21" fillId="0" borderId="102" xfId="14" applyNumberFormat="1" applyFont="1" applyFill="1" applyBorder="1" applyAlignment="1">
      <alignment horizontal="right" vertical="center"/>
    </xf>
    <xf numFmtId="0" fontId="15" fillId="0" borderId="100" xfId="0" applyFont="1" applyFill="1" applyBorder="1" applyAlignment="1">
      <alignment horizontal="right" vertical="center"/>
    </xf>
    <xf numFmtId="167" fontId="15" fillId="43" borderId="100" xfId="15" applyNumberFormat="1" applyFont="1" applyFill="1" applyBorder="1" applyAlignment="1">
      <alignment horizontal="right" vertical="center"/>
    </xf>
    <xf numFmtId="9" fontId="15" fillId="43" borderId="100" xfId="15" applyNumberFormat="1" applyFont="1" applyFill="1" applyBorder="1" applyAlignment="1">
      <alignment horizontal="right" vertical="center"/>
    </xf>
    <xf numFmtId="168" fontId="21" fillId="40" borderId="2" xfId="14" applyNumberFormat="1" applyFont="1" applyFill="1" applyBorder="1" applyAlignment="1">
      <alignment horizontal="right" vertical="center"/>
    </xf>
    <xf numFmtId="166" fontId="21" fillId="40" borderId="99" xfId="1" applyNumberFormat="1" applyFont="1" applyFill="1" applyBorder="1" applyAlignment="1">
      <alignment horizontal="right" vertical="center"/>
    </xf>
    <xf numFmtId="166" fontId="20" fillId="40" borderId="99" xfId="1" applyNumberFormat="1" applyFont="1" applyFill="1" applyBorder="1" applyAlignment="1">
      <alignment horizontal="right" vertical="center"/>
    </xf>
    <xf numFmtId="165" fontId="15" fillId="40" borderId="100" xfId="15" applyNumberFormat="1" applyFont="1" applyFill="1" applyBorder="1" applyAlignment="1">
      <alignment horizontal="right" vertical="center"/>
    </xf>
    <xf numFmtId="167" fontId="15" fillId="40" borderId="100" xfId="15" applyNumberFormat="1" applyFont="1" applyFill="1" applyBorder="1" applyAlignment="1">
      <alignment horizontal="right" vertical="center"/>
    </xf>
    <xf numFmtId="9" fontId="15" fillId="40" borderId="100" xfId="15" applyNumberFormat="1" applyFont="1" applyFill="1" applyBorder="1" applyAlignment="1">
      <alignment horizontal="right" vertical="center"/>
    </xf>
    <xf numFmtId="168" fontId="21" fillId="43" borderId="102" xfId="14" applyNumberFormat="1" applyFont="1" applyFill="1" applyBorder="1" applyAlignment="1">
      <alignment horizontal="right" vertical="center"/>
    </xf>
    <xf numFmtId="166" fontId="21" fillId="43" borderId="102" xfId="15" applyNumberFormat="1" applyFont="1" applyFill="1" applyBorder="1" applyAlignment="1">
      <alignment horizontal="center" vertical="center"/>
    </xf>
    <xf numFmtId="166" fontId="20" fillId="43" borderId="102" xfId="15" applyNumberFormat="1" applyFont="1" applyFill="1" applyBorder="1" applyAlignment="1">
      <alignment horizontal="center" vertical="center"/>
    </xf>
    <xf numFmtId="0" fontId="15" fillId="43" borderId="100" xfId="0" applyFont="1" applyFill="1" applyBorder="1" applyAlignment="1">
      <alignment horizontal="right" vertical="center"/>
    </xf>
    <xf numFmtId="0" fontId="15" fillId="43" borderId="103" xfId="0" applyFont="1" applyFill="1" applyBorder="1" applyAlignment="1">
      <alignment horizontal="right" vertical="center"/>
    </xf>
    <xf numFmtId="167" fontId="15" fillId="43" borderId="103" xfId="15" applyNumberFormat="1" applyFont="1" applyFill="1" applyBorder="1" applyAlignment="1">
      <alignment horizontal="right" vertical="center"/>
    </xf>
    <xf numFmtId="9" fontId="15" fillId="43" borderId="103" xfId="15" applyNumberFormat="1" applyFont="1" applyFill="1" applyBorder="1" applyAlignment="1">
      <alignment horizontal="right" vertical="center"/>
    </xf>
    <xf numFmtId="166" fontId="20" fillId="0" borderId="102" xfId="1" applyNumberFormat="1" applyFont="1" applyFill="1" applyBorder="1" applyAlignment="1">
      <alignment horizontal="right" vertical="center"/>
    </xf>
    <xf numFmtId="166" fontId="21" fillId="0" borderId="102" xfId="15" applyNumberFormat="1" applyFont="1" applyFill="1" applyBorder="1" applyAlignment="1">
      <alignment horizontal="center" vertical="center"/>
    </xf>
    <xf numFmtId="166" fontId="20" fillId="0" borderId="102" xfId="15" applyNumberFormat="1" applyFont="1" applyFill="1" applyBorder="1" applyAlignment="1">
      <alignment horizontal="center" vertical="center"/>
    </xf>
    <xf numFmtId="166" fontId="21" fillId="43" borderId="102" xfId="1" applyNumberFormat="1" applyFont="1" applyFill="1" applyBorder="1" applyAlignment="1">
      <alignment horizontal="right" vertical="center"/>
    </xf>
    <xf numFmtId="0" fontId="19" fillId="3" borderId="0" xfId="0" applyFont="1" applyFill="1" applyAlignment="1">
      <alignment horizontal="center" vertical="center"/>
    </xf>
    <xf numFmtId="3" fontId="21" fillId="3" borderId="104" xfId="14" applyNumberFormat="1" applyFont="1" applyFill="1" applyBorder="1" applyAlignment="1">
      <alignment horizontal="center" vertical="center"/>
    </xf>
    <xf numFmtId="3" fontId="21" fillId="3" borderId="41" xfId="14" applyNumberFormat="1" applyFont="1" applyFill="1" applyBorder="1" applyAlignment="1">
      <alignment horizontal="center" vertical="center"/>
    </xf>
    <xf numFmtId="168" fontId="21" fillId="43" borderId="1" xfId="14" applyNumberFormat="1" applyFont="1" applyFill="1" applyBorder="1" applyAlignment="1">
      <alignment horizontal="right" vertical="center"/>
    </xf>
    <xf numFmtId="3" fontId="21" fillId="43" borderId="41" xfId="14" applyNumberFormat="1" applyFont="1" applyFill="1" applyBorder="1" applyAlignment="1">
      <alignment horizontal="center" vertical="center"/>
    </xf>
    <xf numFmtId="168" fontId="21" fillId="40" borderId="1" xfId="14" applyNumberFormat="1" applyFont="1" applyFill="1" applyBorder="1" applyAlignment="1">
      <alignment horizontal="right" vertical="center"/>
    </xf>
    <xf numFmtId="3" fontId="21" fillId="40" borderId="41" xfId="14" applyNumberFormat="1" applyFont="1" applyFill="1" applyBorder="1" applyAlignment="1">
      <alignment horizontal="center" vertical="center"/>
    </xf>
    <xf numFmtId="0" fontId="19" fillId="3" borderId="0" xfId="0" applyFont="1" applyFill="1" applyAlignment="1">
      <alignment horizontal="left" vertical="center"/>
    </xf>
    <xf numFmtId="0" fontId="26" fillId="3" borderId="104" xfId="14" applyFont="1" applyFill="1" applyBorder="1" applyAlignment="1">
      <alignment horizontal="center" vertical="center" wrapText="1"/>
    </xf>
    <xf numFmtId="0" fontId="27" fillId="3" borderId="87" xfId="14" applyFont="1" applyFill="1" applyBorder="1" applyAlignment="1">
      <alignment horizontal="center" vertical="center" wrapText="1"/>
    </xf>
    <xf numFmtId="0" fontId="26" fillId="3" borderId="86" xfId="14" applyFont="1" applyFill="1" applyBorder="1" applyAlignment="1">
      <alignment horizontal="center" vertical="center" wrapText="1"/>
    </xf>
    <xf numFmtId="0" fontId="19" fillId="3" borderId="86" xfId="14" applyFont="1" applyFill="1" applyBorder="1" applyAlignment="1">
      <alignment horizontal="center" vertical="center" wrapText="1"/>
    </xf>
    <xf numFmtId="0" fontId="27" fillId="3" borderId="88" xfId="14" applyFont="1" applyFill="1" applyBorder="1" applyAlignment="1">
      <alignment horizontal="center" vertical="center" wrapText="1"/>
    </xf>
    <xf numFmtId="168" fontId="21" fillId="3" borderId="1" xfId="14" applyNumberFormat="1" applyFont="1" applyFill="1" applyBorder="1" applyAlignment="1">
      <alignment horizontal="right" vertical="center"/>
    </xf>
    <xf numFmtId="3" fontId="21" fillId="43" borderId="104" xfId="14" applyNumberFormat="1" applyFont="1" applyFill="1" applyBorder="1" applyAlignment="1">
      <alignment horizontal="center" vertical="center"/>
    </xf>
    <xf numFmtId="3" fontId="21" fillId="43" borderId="86" xfId="14" applyNumberFormat="1" applyFont="1" applyFill="1" applyBorder="1" applyAlignment="1">
      <alignment horizontal="center" vertical="center"/>
    </xf>
    <xf numFmtId="3" fontId="21" fillId="40" borderId="104" xfId="14" applyNumberFormat="1" applyFont="1" applyFill="1" applyBorder="1" applyAlignment="1">
      <alignment horizontal="center" vertical="center"/>
    </xf>
    <xf numFmtId="165" fontId="25" fillId="40" borderId="87" xfId="14" applyNumberFormat="1" applyFont="1" applyFill="1" applyBorder="1" applyAlignment="1">
      <alignment horizontal="center" vertical="center"/>
    </xf>
    <xf numFmtId="3" fontId="21" fillId="40" borderId="86" xfId="14" applyNumberFormat="1" applyFont="1" applyFill="1" applyBorder="1" applyAlignment="1">
      <alignment horizontal="center" vertical="center"/>
    </xf>
    <xf numFmtId="3" fontId="20" fillId="40" borderId="86" xfId="14" applyNumberFormat="1" applyFont="1" applyFill="1" applyBorder="1" applyAlignment="1">
      <alignment horizontal="center" vertical="center"/>
    </xf>
    <xf numFmtId="165" fontId="25" fillId="40" borderId="88" xfId="14" applyNumberFormat="1" applyFont="1" applyFill="1" applyBorder="1" applyAlignment="1">
      <alignment horizontal="center" vertical="center"/>
    </xf>
    <xf numFmtId="165" fontId="25" fillId="43" borderId="87" xfId="15" applyNumberFormat="1" applyFont="1" applyFill="1" applyBorder="1" applyAlignment="1">
      <alignment horizontal="center" vertical="center"/>
    </xf>
    <xf numFmtId="3" fontId="20" fillId="43" borderId="86" xfId="6" applyNumberFormat="1" applyFont="1" applyFill="1" applyBorder="1" applyAlignment="1">
      <alignment horizontal="center" vertical="center"/>
    </xf>
    <xf numFmtId="165" fontId="25" fillId="43" borderId="88" xfId="15" applyNumberFormat="1" applyFont="1" applyFill="1" applyBorder="1" applyAlignment="1">
      <alignment horizontal="center" vertical="center"/>
    </xf>
    <xf numFmtId="0" fontId="21" fillId="0" borderId="0" xfId="0" applyFont="1" applyFill="1" applyBorder="1" applyAlignment="1">
      <alignment vertical="center"/>
    </xf>
    <xf numFmtId="166" fontId="21" fillId="0" borderId="0" xfId="1" applyNumberFormat="1" applyFont="1" applyFill="1" applyBorder="1" applyAlignment="1">
      <alignment horizontal="right" vertical="center"/>
    </xf>
    <xf numFmtId="166" fontId="21" fillId="0" borderId="110" xfId="1" applyNumberFormat="1" applyFont="1" applyFill="1" applyBorder="1" applyAlignment="1">
      <alignment horizontal="right" vertical="center"/>
    </xf>
    <xf numFmtId="166" fontId="21" fillId="0" borderId="111" xfId="1" applyNumberFormat="1" applyFont="1" applyFill="1" applyBorder="1" applyAlignment="1">
      <alignment horizontal="right" vertical="center"/>
    </xf>
    <xf numFmtId="0" fontId="6" fillId="2" borderId="3" xfId="0" applyFont="1" applyFill="1" applyBorder="1" applyAlignment="1">
      <alignment horizontal="center" vertical="center"/>
    </xf>
    <xf numFmtId="0" fontId="6" fillId="2" borderId="105" xfId="0" applyFont="1" applyFill="1" applyBorder="1" applyAlignment="1">
      <alignment horizontal="center" vertical="center"/>
    </xf>
    <xf numFmtId="0" fontId="6" fillId="2" borderId="115" xfId="0" applyFont="1" applyFill="1" applyBorder="1" applyAlignment="1">
      <alignment horizontal="center" vertical="center"/>
    </xf>
    <xf numFmtId="0" fontId="21" fillId="0" borderId="5" xfId="0" applyFont="1" applyFill="1" applyBorder="1" applyAlignment="1">
      <alignment horizontal="right" vertical="center"/>
    </xf>
    <xf numFmtId="0" fontId="21" fillId="2" borderId="1" xfId="0" applyFont="1" applyFill="1" applyBorder="1" applyAlignment="1">
      <alignment vertical="center"/>
    </xf>
    <xf numFmtId="0" fontId="6" fillId="2" borderId="1" xfId="0" applyFont="1" applyFill="1" applyBorder="1" applyAlignment="1">
      <alignment vertical="center"/>
    </xf>
    <xf numFmtId="0" fontId="21" fillId="0" borderId="109" xfId="0" applyFont="1" applyFill="1" applyBorder="1" applyAlignment="1">
      <alignment horizontal="right" vertical="center"/>
    </xf>
    <xf numFmtId="0" fontId="20" fillId="2" borderId="0" xfId="0" applyFont="1" applyFill="1" applyAlignment="1">
      <alignment horizontal="center" vertical="center"/>
    </xf>
    <xf numFmtId="0" fontId="6" fillId="0" borderId="2" xfId="11" applyFont="1" applyFill="1" applyBorder="1" applyAlignment="1">
      <alignment horizontal="center" vertical="center" wrapText="1"/>
    </xf>
    <xf numFmtId="0" fontId="11" fillId="0" borderId="2" xfId="11" applyFont="1" applyFill="1" applyBorder="1" applyAlignment="1">
      <alignment horizontal="center" vertical="center" wrapText="1"/>
    </xf>
    <xf numFmtId="168" fontId="6" fillId="40" borderId="2" xfId="14" applyNumberFormat="1" applyFont="1" applyFill="1" applyBorder="1" applyAlignment="1">
      <alignment horizontal="right" vertical="center"/>
    </xf>
    <xf numFmtId="165" fontId="12" fillId="40" borderId="101" xfId="15" applyNumberFormat="1" applyFont="1" applyFill="1" applyBorder="1" applyAlignment="1">
      <alignment horizontal="right" vertical="center"/>
    </xf>
    <xf numFmtId="167" fontId="12" fillId="40" borderId="101" xfId="15" applyNumberFormat="1" applyFont="1" applyFill="1" applyBorder="1" applyAlignment="1">
      <alignment horizontal="right" vertical="center"/>
    </xf>
    <xf numFmtId="9" fontId="12" fillId="40" borderId="101" xfId="15" applyFont="1" applyFill="1" applyBorder="1" applyAlignment="1">
      <alignment horizontal="right" vertical="center"/>
    </xf>
    <xf numFmtId="0" fontId="12" fillId="43" borderId="103" xfId="0" applyFont="1" applyFill="1" applyBorder="1" applyAlignment="1">
      <alignment horizontal="right" vertical="center"/>
    </xf>
    <xf numFmtId="167" fontId="12" fillId="43" borderId="103" xfId="15" applyNumberFormat="1" applyFont="1" applyFill="1" applyBorder="1" applyAlignment="1">
      <alignment horizontal="right" vertical="center"/>
    </xf>
    <xf numFmtId="9" fontId="12" fillId="43" borderId="103" xfId="15" applyNumberFormat="1" applyFont="1" applyFill="1" applyBorder="1" applyAlignment="1">
      <alignment horizontal="right" vertical="center"/>
    </xf>
    <xf numFmtId="0" fontId="9" fillId="0" borderId="117" xfId="0" applyFont="1" applyFill="1" applyBorder="1" applyAlignment="1">
      <alignment vertical="center"/>
    </xf>
    <xf numFmtId="0" fontId="9" fillId="0" borderId="118" xfId="0" applyFont="1" applyFill="1" applyBorder="1" applyAlignment="1">
      <alignment vertical="center"/>
    </xf>
    <xf numFmtId="168" fontId="6" fillId="0" borderId="101" xfId="14" applyNumberFormat="1" applyFont="1" applyFill="1" applyBorder="1" applyAlignment="1">
      <alignment horizontal="right" vertical="center"/>
    </xf>
    <xf numFmtId="166" fontId="6" fillId="0" borderId="101" xfId="1" applyNumberFormat="1" applyFont="1" applyFill="1" applyBorder="1">
      <alignment horizontal="right"/>
    </xf>
    <xf numFmtId="166" fontId="11" fillId="0" borderId="101" xfId="1" applyNumberFormat="1" applyFont="1" applyFill="1" applyBorder="1">
      <alignment horizontal="right"/>
    </xf>
    <xf numFmtId="168" fontId="6" fillId="0" borderId="102" xfId="14" applyNumberFormat="1" applyFont="1" applyFill="1" applyBorder="1" applyAlignment="1">
      <alignment horizontal="right" vertical="center"/>
    </xf>
    <xf numFmtId="166" fontId="6" fillId="0" borderId="102" xfId="1" applyNumberFormat="1" applyFont="1" applyFill="1" applyBorder="1">
      <alignment horizontal="right"/>
    </xf>
    <xf numFmtId="166" fontId="11" fillId="0" borderId="102" xfId="1" applyNumberFormat="1" applyFont="1" applyFill="1" applyBorder="1">
      <alignment horizontal="right"/>
    </xf>
    <xf numFmtId="0" fontId="12" fillId="0" borderId="119" xfId="0" applyFont="1" applyFill="1" applyBorder="1" applyAlignment="1">
      <alignment horizontal="right" vertical="center"/>
    </xf>
    <xf numFmtId="167" fontId="12" fillId="0" borderId="119" xfId="15" applyNumberFormat="1" applyFont="1" applyFill="1" applyBorder="1" applyAlignment="1">
      <alignment horizontal="right" vertical="center"/>
    </xf>
    <xf numFmtId="9" fontId="12" fillId="0" borderId="119" xfId="15" applyNumberFormat="1" applyFont="1" applyFill="1" applyBorder="1" applyAlignment="1">
      <alignment horizontal="right" vertical="center"/>
    </xf>
    <xf numFmtId="168" fontId="6" fillId="43" borderId="101" xfId="14" applyNumberFormat="1" applyFont="1" applyFill="1" applyBorder="1" applyAlignment="1">
      <alignment horizontal="right" vertical="center"/>
    </xf>
    <xf numFmtId="166" fontId="6" fillId="43" borderId="101" xfId="1" applyNumberFormat="1" applyFont="1" applyFill="1" applyBorder="1">
      <alignment horizontal="right"/>
    </xf>
    <xf numFmtId="166" fontId="11" fillId="43" borderId="101" xfId="1" applyNumberFormat="1" applyFont="1" applyFill="1" applyBorder="1">
      <alignment horizontal="right"/>
    </xf>
    <xf numFmtId="0" fontId="12" fillId="0" borderId="100" xfId="0" applyFont="1" applyFill="1" applyBorder="1" applyAlignment="1">
      <alignment horizontal="right" vertical="center"/>
    </xf>
    <xf numFmtId="167" fontId="12" fillId="0" borderId="100" xfId="15" applyNumberFormat="1" applyFont="1" applyFill="1" applyBorder="1" applyAlignment="1">
      <alignment horizontal="right" vertical="center"/>
    </xf>
    <xf numFmtId="9" fontId="12" fillId="0" borderId="100" xfId="15" applyNumberFormat="1" applyFont="1" applyFill="1" applyBorder="1" applyAlignment="1">
      <alignment horizontal="right" vertical="center"/>
    </xf>
    <xf numFmtId="168" fontId="6" fillId="0" borderId="102" xfId="0" applyNumberFormat="1" applyFont="1" applyFill="1" applyBorder="1" applyAlignment="1">
      <alignment horizontal="right" vertical="center"/>
    </xf>
    <xf numFmtId="168" fontId="6" fillId="43" borderId="102" xfId="14" applyNumberFormat="1" applyFont="1" applyFill="1" applyBorder="1" applyAlignment="1">
      <alignment horizontal="right" vertical="center"/>
    </xf>
    <xf numFmtId="166" fontId="6" fillId="43" borderId="102" xfId="1" applyNumberFormat="1" applyFont="1" applyFill="1" applyBorder="1">
      <alignment horizontal="right"/>
    </xf>
    <xf numFmtId="166" fontId="11" fillId="43" borderId="102" xfId="1" applyNumberFormat="1" applyFont="1" applyFill="1" applyBorder="1">
      <alignment horizontal="right"/>
    </xf>
    <xf numFmtId="0" fontId="12" fillId="43" borderId="100" xfId="0" applyFont="1" applyFill="1" applyBorder="1" applyAlignment="1">
      <alignment horizontal="right" vertical="center"/>
    </xf>
    <xf numFmtId="167" fontId="12" fillId="43" borderId="100" xfId="15" applyNumberFormat="1" applyFont="1" applyFill="1" applyBorder="1" applyAlignment="1">
      <alignment horizontal="right" vertical="center"/>
    </xf>
    <xf numFmtId="9" fontId="12" fillId="43" borderId="100" xfId="15" applyNumberFormat="1" applyFont="1" applyFill="1" applyBorder="1" applyAlignment="1">
      <alignment horizontal="right" vertical="center"/>
    </xf>
    <xf numFmtId="166" fontId="6" fillId="40" borderId="2" xfId="1" applyNumberFormat="1" applyFont="1" applyFill="1" applyBorder="1">
      <alignment horizontal="right"/>
    </xf>
    <xf numFmtId="166" fontId="11" fillId="40" borderId="2" xfId="1" applyNumberFormat="1" applyFont="1" applyFill="1" applyBorder="1">
      <alignment horizontal="right"/>
    </xf>
    <xf numFmtId="168" fontId="6" fillId="0" borderId="120" xfId="14" applyNumberFormat="1" applyFont="1" applyFill="1" applyBorder="1" applyAlignment="1">
      <alignment horizontal="right" vertical="center"/>
    </xf>
    <xf numFmtId="166" fontId="6" fillId="0" borderId="120" xfId="1" applyNumberFormat="1" applyFont="1" applyFill="1" applyBorder="1">
      <alignment horizontal="right"/>
    </xf>
    <xf numFmtId="166" fontId="11" fillId="0" borderId="120" xfId="1" applyNumberFormat="1" applyFont="1" applyFill="1" applyBorder="1">
      <alignment horizontal="right"/>
    </xf>
    <xf numFmtId="38" fontId="26" fillId="2" borderId="48" xfId="3" applyNumberFormat="1" applyFont="1" applyFill="1" applyBorder="1" applyAlignment="1">
      <alignment horizontal="right" vertical="center"/>
    </xf>
    <xf numFmtId="38" fontId="19" fillId="2" borderId="48" xfId="3" applyNumberFormat="1" applyFont="1" applyFill="1" applyBorder="1" applyAlignment="1">
      <alignment horizontal="center" vertical="center"/>
    </xf>
    <xf numFmtId="0" fontId="28" fillId="2" borderId="1" xfId="12" applyFont="1" applyFill="1" applyBorder="1" applyAlignment="1">
      <alignment horizontal="center" vertical="center" wrapText="1"/>
    </xf>
    <xf numFmtId="0" fontId="21" fillId="2" borderId="1" xfId="12" applyFont="1" applyFill="1" applyBorder="1" applyAlignment="1">
      <alignment horizontal="right" vertical="center"/>
    </xf>
    <xf numFmtId="0" fontId="20" fillId="2" borderId="1" xfId="12" applyFont="1" applyFill="1" applyBorder="1" applyAlignment="1">
      <alignment horizontal="right" vertical="center"/>
    </xf>
    <xf numFmtId="0" fontId="21" fillId="2" borderId="41" xfId="0" applyFont="1" applyFill="1" applyBorder="1" applyAlignment="1">
      <alignment horizontal="center" vertical="center"/>
    </xf>
    <xf numFmtId="38" fontId="21" fillId="2" borderId="41" xfId="4" applyNumberFormat="1" applyFont="1" applyFill="1" applyBorder="1" applyAlignment="1">
      <alignment horizontal="right" vertical="center"/>
    </xf>
    <xf numFmtId="38" fontId="20" fillId="2" borderId="41" xfId="4" applyNumberFormat="1" applyFont="1" applyFill="1" applyBorder="1" applyAlignment="1">
      <alignment horizontal="right" vertical="center"/>
    </xf>
    <xf numFmtId="0" fontId="21" fillId="2" borderId="3" xfId="13" applyFont="1" applyFill="1" applyBorder="1" applyAlignment="1">
      <alignment horizontal="left" vertical="center"/>
    </xf>
    <xf numFmtId="0" fontId="21" fillId="2" borderId="3" xfId="13" applyFont="1" applyFill="1" applyBorder="1" applyAlignment="1">
      <alignment horizontal="left" vertical="center" wrapText="1"/>
    </xf>
    <xf numFmtId="0" fontId="20" fillId="2" borderId="121" xfId="0" applyFont="1" applyFill="1" applyBorder="1" applyAlignment="1">
      <alignment horizontal="center" vertical="center"/>
    </xf>
    <xf numFmtId="38" fontId="20" fillId="2" borderId="121" xfId="5" applyNumberFormat="1" applyFont="1" applyFill="1" applyBorder="1" applyAlignment="1">
      <alignment horizontal="right" vertical="center"/>
    </xf>
    <xf numFmtId="168" fontId="21" fillId="40" borderId="3" xfId="14" applyNumberFormat="1" applyFont="1" applyFill="1" applyBorder="1" applyAlignment="1">
      <alignment horizontal="right" vertical="center"/>
    </xf>
    <xf numFmtId="168" fontId="21" fillId="0" borderId="3" xfId="14" applyNumberFormat="1" applyFont="1" applyFill="1" applyBorder="1" applyAlignment="1">
      <alignment horizontal="right" vertical="center"/>
    </xf>
    <xf numFmtId="168" fontId="21" fillId="43" borderId="3" xfId="14" applyNumberFormat="1" applyFont="1" applyFill="1" applyBorder="1" applyAlignment="1">
      <alignment horizontal="right" vertical="center"/>
    </xf>
    <xf numFmtId="3" fontId="20" fillId="43" borderId="121" xfId="6" applyNumberFormat="1" applyFont="1" applyFill="1" applyBorder="1" applyAlignment="1">
      <alignment horizontal="center" vertical="center"/>
    </xf>
    <xf numFmtId="0" fontId="26" fillId="2" borderId="122" xfId="14" applyFont="1" applyFill="1" applyBorder="1" applyAlignment="1">
      <alignment horizontal="center" vertical="center" wrapText="1"/>
    </xf>
    <xf numFmtId="0" fontId="27" fillId="2" borderId="96" xfId="14" applyFont="1" applyFill="1" applyBorder="1" applyAlignment="1">
      <alignment horizontal="center" vertical="center" wrapText="1"/>
    </xf>
    <xf numFmtId="167" fontId="25" fillId="40" borderId="94" xfId="15" applyNumberFormat="1" applyFont="1" applyFill="1" applyBorder="1" applyAlignment="1">
      <alignment horizontal="center" vertical="center"/>
    </xf>
    <xf numFmtId="167" fontId="25" fillId="3" borderId="94" xfId="15" applyNumberFormat="1" applyFont="1" applyFill="1" applyBorder="1" applyAlignment="1">
      <alignment horizontal="center" vertical="center"/>
    </xf>
    <xf numFmtId="167" fontId="25" fillId="43" borderId="94" xfId="15" applyNumberFormat="1" applyFont="1" applyFill="1" applyBorder="1" applyAlignment="1">
      <alignment horizontal="center" vertical="center"/>
    </xf>
    <xf numFmtId="9" fontId="25" fillId="43" borderId="94" xfId="15" applyFont="1" applyFill="1" applyBorder="1" applyAlignment="1">
      <alignment horizontal="center" vertical="center"/>
    </xf>
    <xf numFmtId="0" fontId="26" fillId="2" borderId="2" xfId="14" applyFont="1" applyFill="1" applyBorder="1" applyAlignment="1">
      <alignment horizontal="center" vertical="center" wrapText="1"/>
    </xf>
    <xf numFmtId="3" fontId="21" fillId="40" borderId="1" xfId="14" applyNumberFormat="1" applyFont="1" applyFill="1" applyBorder="1" applyAlignment="1">
      <alignment horizontal="center" vertical="center"/>
    </xf>
    <xf numFmtId="3" fontId="21" fillId="3" borderId="1" xfId="14" applyNumberFormat="1" applyFont="1" applyFill="1" applyBorder="1" applyAlignment="1">
      <alignment horizontal="center" vertical="center"/>
    </xf>
    <xf numFmtId="3" fontId="21" fillId="43" borderId="1" xfId="14" applyNumberFormat="1" applyFont="1" applyFill="1" applyBorder="1" applyAlignment="1">
      <alignment horizontal="center" vertical="center"/>
    </xf>
    <xf numFmtId="0" fontId="19" fillId="2" borderId="122" xfId="14" applyFont="1" applyFill="1" applyBorder="1" applyAlignment="1">
      <alignment horizontal="center" vertical="center" wrapText="1"/>
    </xf>
    <xf numFmtId="3" fontId="20" fillId="40" borderId="41" xfId="14" applyNumberFormat="1" applyFont="1" applyFill="1" applyBorder="1" applyAlignment="1">
      <alignment horizontal="center" vertical="center"/>
    </xf>
    <xf numFmtId="3" fontId="20" fillId="3" borderId="41" xfId="14" applyNumberFormat="1" applyFont="1" applyFill="1" applyBorder="1" applyAlignment="1">
      <alignment horizontal="center" vertical="center"/>
    </xf>
    <xf numFmtId="3" fontId="20" fillId="3" borderId="41" xfId="6" applyNumberFormat="1" applyFont="1" applyFill="1" applyBorder="1" applyAlignment="1">
      <alignment horizontal="center" vertical="center"/>
    </xf>
    <xf numFmtId="3" fontId="20" fillId="43" borderId="41" xfId="6" applyNumberFormat="1" applyFont="1" applyFill="1" applyBorder="1" applyAlignment="1">
      <alignment horizontal="center" vertical="center"/>
    </xf>
    <xf numFmtId="167" fontId="21" fillId="40" borderId="1" xfId="15" applyNumberFormat="1" applyFont="1" applyFill="1" applyBorder="1" applyAlignment="1">
      <alignment horizontal="center" vertical="center"/>
    </xf>
    <xf numFmtId="167" fontId="21" fillId="3" borderId="1" xfId="15" applyNumberFormat="1" applyFont="1" applyFill="1" applyBorder="1" applyAlignment="1">
      <alignment horizontal="center" vertical="center"/>
    </xf>
    <xf numFmtId="167" fontId="21" fillId="43" borderId="1" xfId="15" applyNumberFormat="1" applyFont="1" applyFill="1" applyBorder="1" applyAlignment="1">
      <alignment horizontal="center" vertical="center"/>
    </xf>
    <xf numFmtId="166" fontId="21" fillId="40" borderId="108" xfId="1" applyNumberFormat="1" applyFont="1" applyFill="1" applyBorder="1" applyAlignment="1">
      <alignment horizontal="right" vertical="center"/>
    </xf>
    <xf numFmtId="166" fontId="21" fillId="43" borderId="111" xfId="1" applyNumberFormat="1" applyFont="1" applyFill="1" applyBorder="1" applyAlignment="1">
      <alignment horizontal="right" vertical="center"/>
    </xf>
    <xf numFmtId="166" fontId="21" fillId="43" borderId="114" xfId="1" applyNumberFormat="1" applyFont="1" applyFill="1" applyBorder="1" applyAlignment="1">
      <alignment horizontal="right" vertical="center"/>
    </xf>
    <xf numFmtId="0" fontId="21" fillId="40" borderId="106" xfId="0" applyFont="1" applyFill="1" applyBorder="1" applyAlignment="1">
      <alignment horizontal="right" vertical="center"/>
    </xf>
    <xf numFmtId="0" fontId="21" fillId="43" borderId="109" xfId="0" applyFont="1" applyFill="1" applyBorder="1" applyAlignment="1">
      <alignment horizontal="right" vertical="center"/>
    </xf>
    <xf numFmtId="0" fontId="21" fillId="43" borderId="112" xfId="0" applyFont="1" applyFill="1" applyBorder="1" applyAlignment="1">
      <alignment horizontal="right" vertical="center"/>
    </xf>
    <xf numFmtId="166" fontId="21" fillId="41" borderId="123" xfId="1" applyNumberFormat="1" applyFont="1" applyFill="1" applyBorder="1" applyAlignment="1">
      <alignment horizontal="right" vertical="center"/>
    </xf>
    <xf numFmtId="166" fontId="21" fillId="0" borderId="124" xfId="1" applyNumberFormat="1" applyFont="1" applyFill="1" applyBorder="1" applyAlignment="1">
      <alignment horizontal="right" vertical="center"/>
    </xf>
    <xf numFmtId="166" fontId="21" fillId="42" borderId="124" xfId="1" applyNumberFormat="1" applyFont="1" applyFill="1" applyBorder="1" applyAlignment="1">
      <alignment horizontal="right" vertical="center"/>
    </xf>
    <xf numFmtId="166" fontId="21" fillId="42" borderId="125" xfId="1" applyNumberFormat="1" applyFont="1" applyFill="1" applyBorder="1" applyAlignment="1">
      <alignment horizontal="right" vertical="center"/>
    </xf>
    <xf numFmtId="166" fontId="6" fillId="0" borderId="102" xfId="1" applyNumberFormat="1" applyFont="1" applyFill="1" applyBorder="1" applyAlignment="1">
      <alignment horizontal="right" vertical="center"/>
    </xf>
    <xf numFmtId="167" fontId="12" fillId="0" borderId="100" xfId="1" applyNumberFormat="1" applyFont="1" applyFill="1" applyBorder="1" applyAlignment="1">
      <alignment horizontal="right" vertical="center"/>
    </xf>
    <xf numFmtId="166" fontId="11" fillId="0" borderId="102" xfId="1" applyNumberFormat="1" applyFont="1" applyFill="1" applyBorder="1" applyAlignment="1">
      <alignment horizontal="right" vertical="center"/>
    </xf>
    <xf numFmtId="9" fontId="41" fillId="0" borderId="100" xfId="1" applyNumberFormat="1" applyFont="1" applyFill="1" applyBorder="1" applyAlignment="1">
      <alignment horizontal="right" vertical="center"/>
    </xf>
    <xf numFmtId="0" fontId="6" fillId="0" borderId="102" xfId="14" applyFont="1" applyFill="1" applyBorder="1" applyAlignment="1">
      <alignment horizontal="right" vertical="center"/>
    </xf>
    <xf numFmtId="0" fontId="6" fillId="0" borderId="102" xfId="0" applyFont="1" applyFill="1" applyBorder="1" applyAlignment="1">
      <alignment horizontal="right" vertical="center"/>
    </xf>
    <xf numFmtId="0" fontId="28" fillId="2" borderId="1" xfId="10" applyFont="1" applyFill="1" applyBorder="1" applyAlignment="1">
      <alignment horizontal="center" vertical="center" wrapText="1"/>
    </xf>
    <xf numFmtId="0" fontId="21" fillId="2" borderId="97" xfId="10" applyFont="1" applyFill="1" applyBorder="1" applyAlignment="1">
      <alignment horizontal="center" vertical="center" wrapText="1"/>
    </xf>
    <xf numFmtId="0" fontId="26" fillId="2" borderId="1" xfId="10" applyFont="1" applyFill="1" applyBorder="1" applyAlignment="1">
      <alignment horizontal="right" vertical="center"/>
    </xf>
    <xf numFmtId="38" fontId="26" fillId="2" borderId="97" xfId="3" applyNumberFormat="1" applyFont="1" applyFill="1" applyBorder="1" applyAlignment="1">
      <alignment horizontal="right" vertical="center"/>
    </xf>
    <xf numFmtId="0" fontId="19" fillId="2" borderId="1" xfId="10" applyFont="1" applyFill="1" applyBorder="1" applyAlignment="1">
      <alignment horizontal="center" vertical="center"/>
    </xf>
    <xf numFmtId="38" fontId="19" fillId="2" borderId="97" xfId="3" applyNumberFormat="1" applyFont="1" applyFill="1" applyBorder="1" applyAlignment="1">
      <alignment horizontal="center" vertical="center"/>
    </xf>
    <xf numFmtId="0" fontId="27" fillId="2" borderId="94" xfId="14" applyFont="1" applyFill="1" applyBorder="1" applyAlignment="1">
      <alignment horizontal="center" vertical="center" wrapText="1"/>
    </xf>
    <xf numFmtId="167" fontId="25" fillId="40" borderId="94" xfId="15" applyNumberFormat="1" applyFont="1" applyFill="1" applyBorder="1" applyAlignment="1">
      <alignment horizontal="center" vertical="center" wrapText="1"/>
    </xf>
    <xf numFmtId="167" fontId="25" fillId="0" borderId="94" xfId="15" applyNumberFormat="1" applyFont="1" applyFill="1" applyBorder="1" applyAlignment="1">
      <alignment horizontal="center" vertical="center" wrapText="1"/>
    </xf>
    <xf numFmtId="167" fontId="25" fillId="0" borderId="94" xfId="15" applyNumberFormat="1" applyFont="1" applyFill="1" applyBorder="1" applyAlignment="1">
      <alignment horizontal="center" vertical="center"/>
    </xf>
    <xf numFmtId="168" fontId="21" fillId="40" borderId="126" xfId="14" applyNumberFormat="1" applyFont="1" applyFill="1" applyBorder="1" applyAlignment="1">
      <alignment horizontal="right" vertical="center"/>
    </xf>
    <xf numFmtId="168" fontId="21" fillId="3" borderId="126" xfId="14" applyNumberFormat="1" applyFont="1" applyFill="1" applyBorder="1" applyAlignment="1">
      <alignment horizontal="right" vertical="center"/>
    </xf>
    <xf numFmtId="168" fontId="21" fillId="43" borderId="126" xfId="14" applyNumberFormat="1" applyFont="1" applyFill="1" applyBorder="1" applyAlignment="1">
      <alignment horizontal="right" vertical="center"/>
    </xf>
    <xf numFmtId="0" fontId="27" fillId="2" borderId="127" xfId="14" applyFont="1" applyFill="1" applyBorder="1" applyAlignment="1">
      <alignment horizontal="center" vertical="center" wrapText="1"/>
    </xf>
    <xf numFmtId="167" fontId="25" fillId="41" borderId="127" xfId="15" applyNumberFormat="1" applyFont="1" applyFill="1" applyBorder="1" applyAlignment="1">
      <alignment horizontal="center" vertical="center" wrapText="1"/>
    </xf>
    <xf numFmtId="167" fontId="25" fillId="0" borderId="127" xfId="15" applyNumberFormat="1" applyFont="1" applyFill="1" applyBorder="1" applyAlignment="1">
      <alignment horizontal="center" vertical="center" wrapText="1"/>
    </xf>
    <xf numFmtId="167" fontId="25" fillId="0" borderId="127" xfId="15" applyNumberFormat="1" applyFont="1" applyFill="1" applyBorder="1" applyAlignment="1">
      <alignment horizontal="center" vertical="center"/>
    </xf>
    <xf numFmtId="167" fontId="25" fillId="42" borderId="127" xfId="15" applyNumberFormat="1" applyFont="1" applyFill="1" applyBorder="1" applyAlignment="1">
      <alignment horizontal="center" vertical="center"/>
    </xf>
    <xf numFmtId="9" fontId="25" fillId="42" borderId="127" xfId="15" applyFont="1" applyFill="1" applyBorder="1" applyAlignment="1">
      <alignment horizontal="center" vertical="center"/>
    </xf>
    <xf numFmtId="38" fontId="26" fillId="2" borderId="128" xfId="3" applyNumberFormat="1" applyFont="1" applyFill="1" applyBorder="1" applyAlignment="1">
      <alignment horizontal="right" vertical="center"/>
    </xf>
    <xf numFmtId="38" fontId="19" fillId="2" borderId="128" xfId="3" applyNumberFormat="1" applyFont="1" applyFill="1" applyBorder="1" applyAlignment="1">
      <alignment horizontal="center" vertical="center"/>
    </xf>
    <xf numFmtId="38" fontId="26" fillId="2" borderId="129" xfId="3" applyNumberFormat="1" applyFont="1" applyFill="1" applyBorder="1" applyAlignment="1">
      <alignment horizontal="right" vertical="center"/>
    </xf>
    <xf numFmtId="38" fontId="19" fillId="2" borderId="129" xfId="3" applyNumberFormat="1" applyFont="1" applyFill="1" applyBorder="1" applyAlignment="1">
      <alignment horizontal="center" vertical="center"/>
    </xf>
    <xf numFmtId="0" fontId="20" fillId="2" borderId="1" xfId="10" applyFont="1" applyFill="1" applyBorder="1" applyAlignment="1">
      <alignment horizontal="center" vertical="center"/>
    </xf>
    <xf numFmtId="38" fontId="26" fillId="2" borderId="1" xfId="3" applyNumberFormat="1" applyFont="1" applyFill="1" applyBorder="1" applyAlignment="1">
      <alignment horizontal="right" vertical="center"/>
    </xf>
    <xf numFmtId="38" fontId="19" fillId="2" borderId="1" xfId="3" applyNumberFormat="1" applyFont="1" applyFill="1" applyBorder="1" applyAlignment="1">
      <alignment horizontal="center" vertical="center"/>
    </xf>
    <xf numFmtId="0" fontId="21" fillId="2" borderId="3" xfId="10" applyFont="1" applyFill="1" applyBorder="1" applyAlignment="1">
      <alignment horizontal="center" vertical="center" wrapText="1"/>
    </xf>
    <xf numFmtId="0" fontId="21" fillId="2" borderId="115" xfId="10" applyFont="1" applyFill="1" applyBorder="1" applyAlignment="1">
      <alignment horizontal="center" vertical="center" wrapText="1"/>
    </xf>
    <xf numFmtId="0" fontId="19" fillId="2" borderId="121" xfId="14" applyFont="1" applyFill="1" applyBorder="1" applyAlignment="1">
      <alignment horizontal="center" vertical="center" wrapText="1"/>
    </xf>
    <xf numFmtId="3" fontId="20" fillId="40" borderId="121" xfId="14" applyNumberFormat="1" applyFont="1" applyFill="1" applyBorder="1" applyAlignment="1">
      <alignment horizontal="center" vertical="center" wrapText="1"/>
    </xf>
    <xf numFmtId="3" fontId="20" fillId="0" borderId="121" xfId="14" applyNumberFormat="1" applyFont="1" applyFill="1" applyBorder="1" applyAlignment="1">
      <alignment horizontal="center" vertical="center" wrapText="1"/>
    </xf>
    <xf numFmtId="3" fontId="20" fillId="0" borderId="121" xfId="6" applyNumberFormat="1" applyFont="1" applyFill="1" applyBorder="1" applyAlignment="1">
      <alignment horizontal="center" vertical="center"/>
    </xf>
    <xf numFmtId="0" fontId="26" fillId="2" borderId="132" xfId="14" applyFont="1" applyFill="1" applyBorder="1" applyAlignment="1">
      <alignment horizontal="center" vertical="center" wrapText="1"/>
    </xf>
    <xf numFmtId="3" fontId="21" fillId="0" borderId="132" xfId="14" applyNumberFormat="1" applyFont="1" applyFill="1" applyBorder="1" applyAlignment="1">
      <alignment horizontal="center" vertical="center" wrapText="1"/>
    </xf>
    <xf numFmtId="3" fontId="21" fillId="43" borderId="132" xfId="14" applyNumberFormat="1" applyFont="1" applyFill="1" applyBorder="1" applyAlignment="1">
      <alignment horizontal="center" vertical="center" wrapText="1"/>
    </xf>
    <xf numFmtId="3" fontId="21" fillId="40" borderId="132" xfId="14" applyNumberFormat="1" applyFont="1" applyFill="1" applyBorder="1" applyAlignment="1">
      <alignment horizontal="center" vertical="center" wrapText="1"/>
    </xf>
    <xf numFmtId="166" fontId="21" fillId="40" borderId="107" xfId="1" applyNumberFormat="1" applyFont="1" applyFill="1" applyBorder="1" applyAlignment="1">
      <alignment horizontal="right" vertical="center"/>
    </xf>
    <xf numFmtId="166" fontId="21" fillId="43" borderId="110" xfId="1" applyNumberFormat="1" applyFont="1" applyFill="1" applyBorder="1" applyAlignment="1">
      <alignment horizontal="right" vertical="center"/>
    </xf>
    <xf numFmtId="166" fontId="21" fillId="43" borderId="113" xfId="1" applyNumberFormat="1" applyFont="1" applyFill="1" applyBorder="1" applyAlignment="1">
      <alignment horizontal="right" vertical="center"/>
    </xf>
    <xf numFmtId="0" fontId="6" fillId="40" borderId="2" xfId="14" applyFont="1" applyFill="1" applyBorder="1" applyAlignment="1">
      <alignment horizontal="right" vertical="center"/>
    </xf>
    <xf numFmtId="166" fontId="6" fillId="40" borderId="2" xfId="1" applyNumberFormat="1" applyFont="1" applyFill="1" applyBorder="1" applyAlignment="1">
      <alignment horizontal="right" vertical="center"/>
    </xf>
    <xf numFmtId="0" fontId="12" fillId="40" borderId="101" xfId="0" applyFont="1" applyFill="1" applyBorder="1" applyAlignment="1">
      <alignment horizontal="right" vertical="center"/>
    </xf>
    <xf numFmtId="9" fontId="41" fillId="40" borderId="101" xfId="15" applyNumberFormat="1" applyFont="1" applyFill="1" applyBorder="1" applyAlignment="1">
      <alignment horizontal="right" vertical="center"/>
    </xf>
    <xf numFmtId="0" fontId="6" fillId="43" borderId="102" xfId="14" applyFont="1" applyFill="1" applyBorder="1" applyAlignment="1">
      <alignment horizontal="right" vertical="center"/>
    </xf>
    <xf numFmtId="166" fontId="6" fillId="43" borderId="102" xfId="1" applyNumberFormat="1" applyFont="1" applyFill="1" applyBorder="1" applyAlignment="1">
      <alignment horizontal="right" vertical="center"/>
    </xf>
    <xf numFmtId="166" fontId="11" fillId="43" borderId="102" xfId="1" applyNumberFormat="1" applyFont="1" applyFill="1" applyBorder="1" applyAlignment="1">
      <alignment horizontal="right" vertical="center"/>
    </xf>
    <xf numFmtId="167" fontId="12" fillId="43" borderId="100" xfId="1" applyNumberFormat="1" applyFont="1" applyFill="1" applyBorder="1" applyAlignment="1">
      <alignment horizontal="right" vertical="center"/>
    </xf>
    <xf numFmtId="9" fontId="41" fillId="43" borderId="100" xfId="1" applyNumberFormat="1" applyFont="1" applyFill="1" applyBorder="1" applyAlignment="1">
      <alignment horizontal="right" vertical="center"/>
    </xf>
    <xf numFmtId="0" fontId="6" fillId="43" borderId="102" xfId="0" applyFont="1" applyFill="1" applyBorder="1" applyAlignment="1">
      <alignment horizontal="right" vertical="center"/>
    </xf>
    <xf numFmtId="167" fontId="12" fillId="43" borderId="103" xfId="1" applyNumberFormat="1" applyFont="1" applyFill="1" applyBorder="1" applyAlignment="1">
      <alignment horizontal="right" vertical="center"/>
    </xf>
    <xf numFmtId="9" fontId="41" fillId="43" borderId="103" xfId="1" applyNumberFormat="1" applyFont="1" applyFill="1" applyBorder="1" applyAlignment="1">
      <alignment horizontal="right" vertical="center"/>
    </xf>
    <xf numFmtId="0" fontId="6" fillId="0" borderId="133" xfId="0" applyFont="1" applyFill="1" applyBorder="1" applyAlignment="1">
      <alignment horizontal="center" vertical="center" wrapText="1"/>
    </xf>
    <xf numFmtId="0" fontId="6" fillId="0" borderId="134" xfId="0" applyFont="1" applyFill="1" applyBorder="1" applyAlignment="1">
      <alignment horizontal="center" vertical="center" wrapText="1"/>
    </xf>
    <xf numFmtId="0" fontId="6" fillId="0" borderId="135" xfId="0" applyFont="1" applyFill="1" applyBorder="1" applyAlignment="1">
      <alignment horizontal="center" vertical="center" wrapText="1"/>
    </xf>
    <xf numFmtId="166" fontId="11" fillId="40" borderId="2" xfId="1" applyNumberFormat="1" applyFont="1" applyFill="1" applyBorder="1" applyAlignment="1">
      <alignment horizontal="right" vertical="center"/>
    </xf>
    <xf numFmtId="0" fontId="6" fillId="0" borderId="139" xfId="0" applyFont="1" applyFill="1" applyBorder="1" applyAlignment="1">
      <alignment horizontal="center" vertical="center" wrapText="1"/>
    </xf>
    <xf numFmtId="0" fontId="6" fillId="0" borderId="140" xfId="0" applyFont="1" applyFill="1" applyBorder="1" applyAlignment="1">
      <alignment horizontal="center" vertical="center" wrapText="1"/>
    </xf>
    <xf numFmtId="0" fontId="6" fillId="0" borderId="141" xfId="0" applyFont="1" applyFill="1" applyBorder="1" applyAlignment="1">
      <alignment horizontal="center" vertical="center" wrapText="1"/>
    </xf>
    <xf numFmtId="0" fontId="21" fillId="43" borderId="46" xfId="0" applyFont="1" applyFill="1" applyBorder="1" applyAlignment="1">
      <alignment horizontal="center" vertical="center"/>
    </xf>
    <xf numFmtId="0" fontId="21" fillId="2" borderId="142" xfId="10" applyFont="1" applyFill="1" applyBorder="1" applyAlignment="1">
      <alignment horizontal="center" vertical="center" wrapText="1"/>
    </xf>
    <xf numFmtId="0" fontId="21" fillId="2" borderId="51" xfId="10" applyFont="1" applyFill="1" applyBorder="1" applyAlignment="1">
      <alignment horizontal="center" vertical="center" wrapText="1"/>
    </xf>
    <xf numFmtId="0" fontId="21" fillId="2" borderId="132" xfId="0" applyFont="1" applyFill="1" applyBorder="1" applyAlignment="1">
      <alignment horizontal="center" vertical="center"/>
    </xf>
    <xf numFmtId="38" fontId="20" fillId="0" borderId="132" xfId="0" applyNumberFormat="1" applyFont="1" applyBorder="1" applyAlignment="1">
      <alignment horizontal="right" vertical="center"/>
    </xf>
    <xf numFmtId="38" fontId="20" fillId="2" borderId="132" xfId="4" applyNumberFormat="1" applyFont="1" applyFill="1" applyBorder="1" applyAlignment="1">
      <alignment horizontal="right" vertical="center"/>
    </xf>
    <xf numFmtId="38" fontId="21" fillId="2" borderId="132" xfId="4" applyNumberFormat="1" applyFont="1" applyFill="1" applyBorder="1" applyAlignment="1">
      <alignment horizontal="right" vertical="center"/>
    </xf>
    <xf numFmtId="38" fontId="20" fillId="2" borderId="132" xfId="5" applyNumberFormat="1" applyFont="1" applyFill="1" applyBorder="1" applyAlignment="1">
      <alignment horizontal="right" vertical="center"/>
    </xf>
    <xf numFmtId="38" fontId="20" fillId="2" borderId="132" xfId="0" applyNumberFormat="1" applyFont="1" applyFill="1" applyBorder="1" applyAlignment="1">
      <alignment horizontal="right" vertical="center"/>
    </xf>
    <xf numFmtId="38" fontId="20" fillId="0" borderId="41" xfId="0" applyNumberFormat="1" applyFont="1" applyBorder="1" applyAlignment="1">
      <alignment horizontal="right" vertical="center"/>
    </xf>
    <xf numFmtId="38" fontId="20" fillId="2" borderId="41" xfId="5" applyNumberFormat="1" applyFont="1" applyFill="1" applyBorder="1" applyAlignment="1">
      <alignment horizontal="right" vertical="center"/>
    </xf>
    <xf numFmtId="38" fontId="20" fillId="2" borderId="41" xfId="0" applyNumberFormat="1" applyFont="1" applyFill="1" applyBorder="1" applyAlignment="1">
      <alignment horizontal="right" vertical="center"/>
    </xf>
    <xf numFmtId="0" fontId="25" fillId="2" borderId="143" xfId="12" applyFont="1" applyFill="1" applyBorder="1" applyAlignment="1">
      <alignment horizontal="center" vertical="center" wrapText="1"/>
    </xf>
    <xf numFmtId="167" fontId="25" fillId="2" borderId="143" xfId="15" applyNumberFormat="1" applyFont="1" applyFill="1" applyBorder="1" applyAlignment="1">
      <alignment horizontal="right" vertical="center"/>
    </xf>
    <xf numFmtId="9" fontId="25" fillId="2" borderId="143" xfId="15" applyNumberFormat="1" applyFont="1" applyFill="1" applyBorder="1" applyAlignment="1">
      <alignment horizontal="right" vertical="center"/>
    </xf>
    <xf numFmtId="0" fontId="21" fillId="2" borderId="144" xfId="0" applyFont="1" applyFill="1" applyBorder="1" applyAlignment="1">
      <alignment horizontal="center" vertical="center"/>
    </xf>
    <xf numFmtId="38" fontId="21" fillId="2" borderId="144" xfId="5" applyNumberFormat="1" applyFont="1" applyFill="1" applyBorder="1" applyAlignment="1">
      <alignment horizontal="right" vertical="center"/>
    </xf>
    <xf numFmtId="38" fontId="20" fillId="2" borderId="144" xfId="5" applyNumberFormat="1" applyFont="1" applyFill="1" applyBorder="1" applyAlignment="1">
      <alignment horizontal="right" vertical="center"/>
    </xf>
    <xf numFmtId="166" fontId="6" fillId="5" borderId="11" xfId="1" applyNumberFormat="1" applyFont="1" applyFill="1" applyBorder="1">
      <alignment horizontal="right"/>
    </xf>
    <xf numFmtId="166" fontId="11" fillId="5" borderId="11" xfId="1" applyNumberFormat="1" applyFont="1" applyFill="1" applyBorder="1">
      <alignment horizontal="right"/>
    </xf>
    <xf numFmtId="0" fontId="19" fillId="3" borderId="0" xfId="8" applyFont="1" applyFill="1" applyBorder="1" applyAlignment="1">
      <alignment horizontal="center"/>
    </xf>
    <xf numFmtId="0" fontId="26" fillId="3" borderId="0" xfId="0" applyFont="1" applyFill="1" applyBorder="1" applyAlignment="1">
      <alignment horizontal="center"/>
    </xf>
    <xf numFmtId="0" fontId="31" fillId="3" borderId="0" xfId="8" applyFont="1" applyFill="1" applyBorder="1" applyAlignment="1">
      <alignment horizontal="center"/>
    </xf>
    <xf numFmtId="0" fontId="18" fillId="3" borderId="0" xfId="0" applyFont="1" applyFill="1" applyBorder="1" applyAlignment="1">
      <alignment horizontal="center"/>
    </xf>
    <xf numFmtId="0" fontId="18" fillId="3" borderId="0" xfId="8" applyFont="1" applyFill="1" applyBorder="1" applyAlignment="1">
      <alignment horizontal="center"/>
    </xf>
    <xf numFmtId="0" fontId="32" fillId="3" borderId="0" xfId="0" applyFont="1" applyFill="1" applyBorder="1" applyAlignment="1">
      <alignment horizontal="center" vertical="center"/>
    </xf>
    <xf numFmtId="0" fontId="21" fillId="42" borderId="91" xfId="0" applyFont="1" applyFill="1" applyBorder="1" applyAlignment="1">
      <alignment horizontal="center" vertical="center"/>
    </xf>
    <xf numFmtId="0" fontId="21" fillId="42" borderId="82" xfId="0" applyFont="1" applyFill="1" applyBorder="1" applyAlignment="1">
      <alignment horizontal="center" vertical="center"/>
    </xf>
    <xf numFmtId="0" fontId="21" fillId="44" borderId="83" xfId="0" applyFont="1" applyFill="1" applyBorder="1" applyAlignment="1">
      <alignment horizontal="center" vertical="center"/>
    </xf>
    <xf numFmtId="0" fontId="21" fillId="44" borderId="84" xfId="0" applyFont="1" applyFill="1" applyBorder="1" applyAlignment="1">
      <alignment horizontal="center" vertical="center"/>
    </xf>
    <xf numFmtId="0" fontId="21" fillId="44" borderId="85" xfId="0" applyFont="1" applyFill="1" applyBorder="1" applyAlignment="1">
      <alignment horizontal="center" vertical="center"/>
    </xf>
    <xf numFmtId="0" fontId="21" fillId="39" borderId="1" xfId="0" applyFont="1" applyFill="1" applyBorder="1" applyAlignment="1">
      <alignment horizontal="center" vertical="center"/>
    </xf>
    <xf numFmtId="0" fontId="21" fillId="39" borderId="45" xfId="0" applyFont="1" applyFill="1" applyBorder="1" applyAlignment="1">
      <alignment horizontal="center" vertical="center"/>
    </xf>
    <xf numFmtId="0" fontId="67" fillId="3" borderId="0" xfId="0" applyFont="1" applyFill="1" applyBorder="1" applyAlignment="1">
      <alignment horizontal="left" vertical="center"/>
    </xf>
    <xf numFmtId="0" fontId="6" fillId="3" borderId="0" xfId="0" applyFont="1" applyFill="1" applyBorder="1" applyAlignment="1">
      <alignment horizontal="left" wrapText="1"/>
    </xf>
    <xf numFmtId="0" fontId="21" fillId="40" borderId="89" xfId="0" applyFont="1" applyFill="1" applyBorder="1" applyAlignment="1">
      <alignment horizontal="center" vertical="center" wrapText="1"/>
    </xf>
    <xf numFmtId="0" fontId="21" fillId="40" borderId="90" xfId="0" applyFont="1" applyFill="1" applyBorder="1" applyAlignment="1">
      <alignment horizontal="center" vertical="center" wrapText="1"/>
    </xf>
    <xf numFmtId="0" fontId="6" fillId="3" borderId="0" xfId="0" applyFont="1" applyFill="1" applyBorder="1" applyAlignment="1">
      <alignment horizontal="left" vertical="top" wrapText="1"/>
    </xf>
    <xf numFmtId="0" fontId="6" fillId="3" borderId="0" xfId="8" applyFont="1" applyFill="1" applyBorder="1" applyAlignment="1">
      <alignment horizontal="left" vertical="top" wrapText="1"/>
    </xf>
    <xf numFmtId="0" fontId="33" fillId="3" borderId="0" xfId="0" applyFont="1" applyFill="1" applyBorder="1" applyAlignment="1">
      <alignment horizontal="center"/>
    </xf>
    <xf numFmtId="0" fontId="21" fillId="3" borderId="0" xfId="18" applyFont="1" applyFill="1" applyBorder="1" applyAlignment="1">
      <alignment horizontal="left" vertical="top" wrapText="1"/>
    </xf>
    <xf numFmtId="0" fontId="21" fillId="3" borderId="0" xfId="18" applyFont="1" applyFill="1" applyBorder="1" applyAlignment="1">
      <alignment horizontal="left" wrapText="1"/>
    </xf>
    <xf numFmtId="0" fontId="34" fillId="3" borderId="0" xfId="0" applyFont="1" applyFill="1" applyBorder="1" applyAlignment="1">
      <alignment horizontal="center" vertical="center"/>
    </xf>
    <xf numFmtId="0" fontId="33" fillId="3" borderId="0" xfId="0" applyFont="1" applyFill="1" applyBorder="1" applyAlignment="1">
      <alignment horizontal="left" indent="8"/>
    </xf>
    <xf numFmtId="0" fontId="21" fillId="3" borderId="0" xfId="18" applyFont="1" applyFill="1" applyBorder="1" applyAlignment="1">
      <alignment horizontal="left"/>
    </xf>
    <xf numFmtId="0" fontId="35" fillId="3" borderId="0" xfId="0" applyFont="1" applyFill="1" applyBorder="1" applyAlignment="1">
      <alignment horizontal="center" vertical="center"/>
    </xf>
    <xf numFmtId="0" fontId="9" fillId="3" borderId="0" xfId="0" applyFont="1" applyFill="1" applyAlignment="1">
      <alignment horizontal="center" vertical="center"/>
    </xf>
    <xf numFmtId="0" fontId="23" fillId="3" borderId="0" xfId="0" applyFont="1" applyFill="1" applyAlignment="1">
      <alignment horizontal="center" vertical="center"/>
    </xf>
    <xf numFmtId="0" fontId="34" fillId="3" borderId="0" xfId="8" applyFont="1" applyFill="1" applyAlignment="1">
      <alignment horizontal="center" vertical="center"/>
    </xf>
    <xf numFmtId="0" fontId="22" fillId="3" borderId="0" xfId="8" applyFont="1" applyFill="1" applyAlignment="1">
      <alignment horizontal="center" vertical="center"/>
    </xf>
    <xf numFmtId="0" fontId="24" fillId="3" borderId="0" xfId="8" applyFont="1" applyFill="1" applyAlignment="1">
      <alignment horizontal="center" vertical="center"/>
    </xf>
    <xf numFmtId="0" fontId="37" fillId="2" borderId="0" xfId="0" applyFont="1" applyFill="1" applyAlignment="1">
      <alignment horizontal="left" vertical="center" wrapText="1"/>
    </xf>
    <xf numFmtId="0" fontId="38" fillId="2" borderId="0" xfId="0" applyFont="1" applyFill="1" applyAlignment="1">
      <alignment horizontal="left" vertical="center"/>
    </xf>
    <xf numFmtId="0" fontId="26" fillId="3" borderId="0" xfId="0" applyFont="1" applyFill="1" applyBorder="1" applyAlignment="1">
      <alignment horizontal="left" wrapText="1"/>
    </xf>
    <xf numFmtId="0" fontId="26" fillId="2" borderId="1" xfId="12" applyFont="1" applyFill="1" applyBorder="1" applyAlignment="1">
      <alignment horizontal="center" vertical="center" wrapText="1"/>
    </xf>
    <xf numFmtId="0" fontId="69" fillId="2" borderId="0" xfId="0" applyFont="1" applyFill="1" applyAlignment="1">
      <alignment horizontal="left" vertical="center"/>
    </xf>
    <xf numFmtId="0" fontId="13" fillId="2" borderId="0" xfId="0" applyFont="1" applyFill="1" applyAlignment="1">
      <alignment horizontal="left" vertical="top" wrapText="1"/>
    </xf>
    <xf numFmtId="0" fontId="37" fillId="2" borderId="0" xfId="0" applyFont="1" applyFill="1" applyAlignment="1">
      <alignment horizontal="left" vertical="center"/>
    </xf>
    <xf numFmtId="164" fontId="20" fillId="3" borderId="47" xfId="12" applyNumberFormat="1" applyFont="1" applyFill="1" applyBorder="1" applyAlignment="1">
      <alignment horizontal="center" vertical="center"/>
    </xf>
    <xf numFmtId="0" fontId="19" fillId="2" borderId="1" xfId="12" applyFont="1" applyFill="1" applyBorder="1" applyAlignment="1">
      <alignment horizontal="center" vertical="center" wrapText="1"/>
    </xf>
    <xf numFmtId="164" fontId="20" fillId="3" borderId="41" xfId="12" applyNumberFormat="1" applyFont="1" applyFill="1" applyBorder="1" applyAlignment="1">
      <alignment horizontal="center" vertical="center"/>
    </xf>
    <xf numFmtId="164" fontId="20" fillId="3" borderId="94" xfId="12" applyNumberFormat="1" applyFont="1" applyFill="1" applyBorder="1" applyAlignment="1">
      <alignment horizontal="center" vertical="center"/>
    </xf>
    <xf numFmtId="0" fontId="26" fillId="2" borderId="49" xfId="12" applyFont="1" applyFill="1" applyBorder="1" applyAlignment="1">
      <alignment horizontal="center" vertical="center" wrapText="1"/>
    </xf>
    <xf numFmtId="0" fontId="26" fillId="2" borderId="50" xfId="12" applyFont="1" applyFill="1" applyBorder="1" applyAlignment="1">
      <alignment horizontal="center" vertical="center" wrapText="1"/>
    </xf>
    <xf numFmtId="0" fontId="19" fillId="2" borderId="49" xfId="12" applyFont="1" applyFill="1" applyBorder="1" applyAlignment="1">
      <alignment horizontal="center" vertical="center" wrapText="1"/>
    </xf>
    <xf numFmtId="0" fontId="19" fillId="2" borderId="50" xfId="12" applyFont="1" applyFill="1" applyBorder="1" applyAlignment="1">
      <alignment horizontal="center" vertical="center" wrapText="1"/>
    </xf>
    <xf numFmtId="0" fontId="19" fillId="2" borderId="41" xfId="13" applyFont="1" applyFill="1" applyBorder="1" applyAlignment="1">
      <alignment horizontal="center" vertical="center"/>
    </xf>
    <xf numFmtId="0" fontId="19" fillId="2" borderId="94" xfId="13" applyFont="1" applyFill="1" applyBorder="1" applyAlignment="1">
      <alignment horizontal="center" vertical="center"/>
    </xf>
    <xf numFmtId="0" fontId="26" fillId="2" borderId="132" xfId="13" applyFont="1" applyFill="1" applyBorder="1" applyAlignment="1">
      <alignment horizontal="center" vertical="center"/>
    </xf>
    <xf numFmtId="0" fontId="26" fillId="2" borderId="94" xfId="13" applyFont="1" applyFill="1" applyBorder="1" applyAlignment="1">
      <alignment horizontal="center" vertical="center"/>
    </xf>
    <xf numFmtId="0" fontId="26" fillId="2" borderId="51" xfId="13" applyFont="1" applyFill="1" applyBorder="1" applyAlignment="1">
      <alignment horizontal="center" vertical="center"/>
    </xf>
    <xf numFmtId="0" fontId="26" fillId="2" borderId="52" xfId="13" applyFont="1" applyFill="1" applyBorder="1" applyAlignment="1">
      <alignment horizontal="center" vertical="center"/>
    </xf>
    <xf numFmtId="0" fontId="26" fillId="2" borderId="130" xfId="13" applyFont="1" applyFill="1" applyBorder="1" applyAlignment="1">
      <alignment horizontal="center" vertical="center"/>
    </xf>
    <xf numFmtId="0" fontId="26" fillId="2" borderId="131" xfId="13" applyFont="1" applyFill="1" applyBorder="1" applyAlignment="1">
      <alignment horizontal="center" vertical="center"/>
    </xf>
    <xf numFmtId="0" fontId="26" fillId="2" borderId="95" xfId="13" applyFont="1" applyFill="1" applyBorder="1" applyAlignment="1">
      <alignment horizontal="center" vertical="center"/>
    </xf>
    <xf numFmtId="0" fontId="19" fillId="2" borderId="121" xfId="13" applyFont="1" applyFill="1" applyBorder="1" applyAlignment="1">
      <alignment horizontal="center" vertical="center"/>
    </xf>
    <xf numFmtId="0" fontId="19" fillId="2" borderId="0" xfId="0" applyFont="1" applyFill="1" applyBorder="1" applyAlignment="1">
      <alignment horizontal="left" vertical="center" wrapText="1"/>
    </xf>
    <xf numFmtId="0" fontId="19" fillId="2" borderId="0" xfId="0" applyFont="1" applyFill="1" applyAlignment="1">
      <alignment horizontal="left" vertical="center"/>
    </xf>
    <xf numFmtId="0" fontId="72" fillId="2" borderId="0" xfId="0" applyFont="1" applyFill="1" applyAlignment="1">
      <alignment horizontal="left" vertical="center"/>
    </xf>
    <xf numFmtId="0" fontId="72" fillId="3" borderId="0" xfId="0" applyFont="1" applyFill="1" applyAlignment="1">
      <alignment horizontal="left" vertical="center" wrapText="1"/>
    </xf>
    <xf numFmtId="0" fontId="19" fillId="3" borderId="0" xfId="0" applyFont="1" applyFill="1" applyAlignment="1">
      <alignment horizontal="left" vertical="center" wrapText="1"/>
    </xf>
    <xf numFmtId="0" fontId="20" fillId="2" borderId="0" xfId="0" applyFont="1" applyFill="1" applyAlignment="1">
      <alignment horizontal="left" vertical="center" wrapText="1"/>
    </xf>
    <xf numFmtId="0" fontId="32" fillId="2" borderId="0" xfId="0" applyFont="1" applyFill="1" applyAlignment="1">
      <alignment horizontal="left" vertical="center" wrapText="1"/>
    </xf>
    <xf numFmtId="0" fontId="12" fillId="3" borderId="0" xfId="0" applyFont="1" applyFill="1" applyBorder="1" applyAlignment="1">
      <alignment horizontal="left" vertical="center"/>
    </xf>
    <xf numFmtId="0" fontId="12" fillId="3" borderId="0" xfId="7" applyFont="1" applyFill="1" applyBorder="1" applyAlignment="1">
      <alignment horizontal="left" vertical="top" wrapText="1"/>
    </xf>
    <xf numFmtId="0" fontId="32" fillId="2" borderId="0" xfId="0" applyFont="1" applyFill="1" applyAlignment="1">
      <alignment horizontal="left" vertical="top" wrapText="1"/>
    </xf>
    <xf numFmtId="0" fontId="71" fillId="2" borderId="0" xfId="0" applyFont="1" applyFill="1" applyAlignment="1">
      <alignment horizontal="left" vertical="top" wrapText="1"/>
    </xf>
    <xf numFmtId="0" fontId="32" fillId="3" borderId="0" xfId="0" applyFont="1" applyFill="1" applyAlignment="1">
      <alignment horizontal="left" vertical="center" wrapText="1"/>
    </xf>
    <xf numFmtId="0" fontId="11" fillId="0" borderId="7"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71" fillId="3" borderId="0" xfId="0" applyFont="1" applyFill="1" applyAlignment="1">
      <alignment horizontal="left" vertical="center" wrapText="1"/>
    </xf>
    <xf numFmtId="0" fontId="11" fillId="0" borderId="47"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2" fillId="3" borderId="0" xfId="0" applyFont="1" applyFill="1" applyAlignment="1">
      <alignment horizontal="center" vertical="center"/>
    </xf>
    <xf numFmtId="0" fontId="6" fillId="0" borderId="7"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3" fillId="0" borderId="70" xfId="0" applyFont="1" applyFill="1" applyBorder="1" applyAlignment="1">
      <alignment horizontal="center" vertical="center" wrapText="1"/>
    </xf>
    <xf numFmtId="0" fontId="43" fillId="0" borderId="74" xfId="0" applyFont="1" applyFill="1" applyBorder="1" applyAlignment="1">
      <alignment horizontal="center" vertical="center" wrapText="1"/>
    </xf>
    <xf numFmtId="0" fontId="42" fillId="3" borderId="0" xfId="0" applyFont="1" applyFill="1" applyAlignment="1">
      <alignment horizontal="left" vertical="center"/>
    </xf>
    <xf numFmtId="0" fontId="71" fillId="3" borderId="0" xfId="0" applyFont="1" applyFill="1" applyAlignment="1">
      <alignment horizontal="left" vertical="center"/>
    </xf>
    <xf numFmtId="0" fontId="73" fillId="3" borderId="0" xfId="0" applyFont="1" applyFill="1" applyAlignment="1">
      <alignment horizontal="left" vertical="center"/>
    </xf>
    <xf numFmtId="0" fontId="15" fillId="3" borderId="0" xfId="21" applyFont="1" applyFill="1" applyBorder="1" applyAlignment="1">
      <alignment horizontal="left" vertical="center"/>
    </xf>
    <xf numFmtId="0" fontId="32" fillId="3" borderId="0" xfId="21" applyFont="1" applyFill="1" applyAlignment="1">
      <alignment horizontal="left" vertical="center"/>
    </xf>
    <xf numFmtId="0" fontId="42" fillId="3" borderId="0" xfId="21" applyFont="1" applyFill="1" applyAlignment="1">
      <alignment horizontal="left" vertical="center"/>
    </xf>
    <xf numFmtId="0" fontId="71" fillId="3" borderId="0" xfId="21" applyFont="1" applyFill="1" applyAlignment="1">
      <alignment horizontal="left" vertical="center"/>
    </xf>
    <xf numFmtId="0" fontId="73" fillId="3" borderId="0" xfId="21" applyFont="1" applyFill="1" applyAlignment="1">
      <alignment horizontal="left" vertical="center"/>
    </xf>
    <xf numFmtId="0" fontId="20" fillId="2" borderId="4" xfId="0" applyFont="1" applyFill="1" applyBorder="1" applyAlignment="1">
      <alignment horizontal="center" vertical="center"/>
    </xf>
    <xf numFmtId="0" fontId="20" fillId="2" borderId="92" xfId="0" applyFont="1" applyFill="1" applyBorder="1" applyAlignment="1">
      <alignment horizontal="center" vertical="center"/>
    </xf>
    <xf numFmtId="0" fontId="20" fillId="2" borderId="116" xfId="0" applyFont="1" applyFill="1" applyBorder="1" applyAlignment="1">
      <alignment horizontal="center" vertical="center"/>
    </xf>
    <xf numFmtId="0" fontId="19" fillId="2" borderId="0" xfId="0" applyFont="1" applyFill="1" applyAlignment="1">
      <alignment horizontal="left" vertical="center" wrapText="1"/>
    </xf>
    <xf numFmtId="0" fontId="19" fillId="3" borderId="0" xfId="0" applyFont="1" applyFill="1" applyAlignment="1">
      <alignment horizontal="left" vertical="center"/>
    </xf>
    <xf numFmtId="0" fontId="68" fillId="3" borderId="0" xfId="66" applyFont="1" applyFill="1" applyAlignment="1">
      <alignment horizontal="left" vertical="center"/>
    </xf>
    <xf numFmtId="0" fontId="62" fillId="3" borderId="0" xfId="0" applyFont="1" applyFill="1" applyBorder="1" applyAlignment="1">
      <alignment horizontal="left" vertical="center"/>
    </xf>
    <xf numFmtId="0" fontId="15" fillId="3" borderId="0" xfId="7"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06" xfId="0" applyFont="1" applyFill="1" applyBorder="1" applyAlignment="1">
      <alignment horizontal="center" vertical="center"/>
    </xf>
    <xf numFmtId="0" fontId="11" fillId="0" borderId="107" xfId="0" applyFont="1" applyFill="1" applyBorder="1" applyAlignment="1">
      <alignment horizontal="center" vertical="center"/>
    </xf>
    <xf numFmtId="0" fontId="11" fillId="0" borderId="108" xfId="0" applyFont="1" applyFill="1" applyBorder="1" applyAlignment="1">
      <alignment horizontal="center" vertical="center"/>
    </xf>
    <xf numFmtId="0" fontId="68" fillId="3" borderId="0" xfId="66" applyFont="1" applyFill="1" applyAlignment="1">
      <alignment horizontal="left" vertical="top"/>
    </xf>
    <xf numFmtId="0" fontId="62" fillId="3" borderId="0" xfId="0" applyFont="1" applyFill="1" applyBorder="1" applyAlignment="1">
      <alignment horizontal="left" vertical="top"/>
    </xf>
    <xf numFmtId="0" fontId="11" fillId="0" borderId="65" xfId="0" applyFont="1" applyFill="1" applyBorder="1" applyAlignment="1">
      <alignment horizontal="center" vertical="center" wrapText="1"/>
    </xf>
    <xf numFmtId="0" fontId="11" fillId="0" borderId="79" xfId="0" applyFont="1" applyFill="1" applyBorder="1" applyAlignment="1">
      <alignment horizontal="center" vertical="center" wrapText="1"/>
    </xf>
    <xf numFmtId="0" fontId="11" fillId="0" borderId="136" xfId="0" applyFont="1" applyFill="1" applyBorder="1" applyAlignment="1">
      <alignment horizontal="center" vertical="center"/>
    </xf>
    <xf numFmtId="0" fontId="11" fillId="0" borderId="137" xfId="0" applyFont="1" applyFill="1" applyBorder="1" applyAlignment="1">
      <alignment horizontal="center" vertical="center"/>
    </xf>
    <xf numFmtId="0" fontId="11" fillId="0" borderId="138" xfId="0" applyFont="1" applyFill="1" applyBorder="1" applyAlignment="1">
      <alignment horizontal="center" vertical="center"/>
    </xf>
    <xf numFmtId="0" fontId="33" fillId="2" borderId="0" xfId="21" applyFont="1" applyFill="1" applyAlignment="1">
      <alignment horizontal="left" vertical="center"/>
    </xf>
    <xf numFmtId="0" fontId="71" fillId="2" borderId="0" xfId="21" applyFont="1" applyFill="1" applyAlignment="1">
      <alignment horizontal="left" vertical="center" wrapText="1"/>
    </xf>
    <xf numFmtId="3" fontId="9" fillId="2" borderId="57" xfId="21" applyNumberFormat="1" applyFont="1" applyFill="1" applyBorder="1" applyAlignment="1" applyProtection="1">
      <alignment horizontal="right"/>
    </xf>
    <xf numFmtId="3" fontId="9" fillId="2" borderId="55" xfId="21" applyNumberFormat="1" applyFont="1" applyFill="1" applyBorder="1" applyAlignment="1" applyProtection="1">
      <alignment horizontal="right"/>
    </xf>
  </cellXfs>
  <cellStyles count="85">
    <cellStyle name="20 % - Accent1" xfId="41" builtinId="30" customBuiltin="1"/>
    <cellStyle name="20 % - Accent1 2" xfId="71"/>
    <cellStyle name="20 % - Accent2" xfId="45" builtinId="34" customBuiltin="1"/>
    <cellStyle name="20 % - Accent2 2" xfId="73"/>
    <cellStyle name="20 % - Accent3" xfId="49" builtinId="38" customBuiltin="1"/>
    <cellStyle name="20 % - Accent3 2" xfId="75"/>
    <cellStyle name="20 % - Accent4" xfId="53" builtinId="42" customBuiltin="1"/>
    <cellStyle name="20 % - Accent4 2" xfId="77"/>
    <cellStyle name="20 % - Accent5" xfId="57" builtinId="46" customBuiltin="1"/>
    <cellStyle name="20 % - Accent5 2" xfId="79"/>
    <cellStyle name="20 % - Accent6" xfId="61" builtinId="50" customBuiltin="1"/>
    <cellStyle name="20 % - Accent6 2" xfId="81"/>
    <cellStyle name="40 % - Accent1" xfId="42" builtinId="31" customBuiltin="1"/>
    <cellStyle name="40 % - Accent1 2" xfId="72"/>
    <cellStyle name="40 % - Accent2" xfId="46" builtinId="35" customBuiltin="1"/>
    <cellStyle name="40 % - Accent2 2" xfId="74"/>
    <cellStyle name="40 % - Accent3" xfId="50" builtinId="39" customBuiltin="1"/>
    <cellStyle name="40 % - Accent3 2" xfId="76"/>
    <cellStyle name="40 % - Accent4" xfId="54" builtinId="43" customBuiltin="1"/>
    <cellStyle name="40 % - Accent4 2" xfId="78"/>
    <cellStyle name="40 % - Accent5" xfId="58" builtinId="47" customBuiltin="1"/>
    <cellStyle name="40 % - Accent5 2" xfId="80"/>
    <cellStyle name="40 % - Accent6" xfId="62" builtinId="51" customBuiltin="1"/>
    <cellStyle name="40 % - Accent6 2" xfId="82"/>
    <cellStyle name="60 % - Accent1" xfId="43" builtinId="32" customBuiltin="1"/>
    <cellStyle name="60 % - Accent2" xfId="47" builtinId="36" customBuiltin="1"/>
    <cellStyle name="60 % - Accent3" xfId="51" builtinId="40" customBuiltin="1"/>
    <cellStyle name="60 % - Accent4" xfId="55" builtinId="44" customBuiltin="1"/>
    <cellStyle name="60 % - Accent5" xfId="59" builtinId="48" customBuiltin="1"/>
    <cellStyle name="60 % - Accent6" xfId="63" builtinId="52" customBuiltin="1"/>
    <cellStyle name="Accent1" xfId="40" builtinId="29" customBuiltin="1"/>
    <cellStyle name="Accent2" xfId="44" builtinId="33" customBuiltin="1"/>
    <cellStyle name="Accent3" xfId="48" builtinId="37" customBuiltin="1"/>
    <cellStyle name="Accent4" xfId="52" builtinId="41" customBuiltin="1"/>
    <cellStyle name="Accent5" xfId="56" builtinId="45" customBuiltin="1"/>
    <cellStyle name="Accent6" xfId="60" builtinId="49" customBuiltin="1"/>
    <cellStyle name="Avertissement" xfId="37" builtinId="11" customBuiltin="1"/>
    <cellStyle name="Calcul" xfId="34" builtinId="22" customBuiltin="1"/>
    <cellStyle name="Cellule liée" xfId="35" builtinId="24" customBuiltin="1"/>
    <cellStyle name="Commentaire 2" xfId="67"/>
    <cellStyle name="Commentaire 2 2" xfId="83"/>
    <cellStyle name="Entrée" xfId="32" builtinId="20" customBuiltin="1"/>
    <cellStyle name="Insatisfaisant" xfId="30" builtinId="27" customBuiltin="1"/>
    <cellStyle name="Milliers" xfId="1" builtinId="3"/>
    <cellStyle name="Milliers 2" xfId="2"/>
    <cellStyle name="Milliers 2 2" xfId="20"/>
    <cellStyle name="Milliers 3" xfId="19"/>
    <cellStyle name="Milliers 4" xfId="65"/>
    <cellStyle name="Milliers_T1" xfId="3"/>
    <cellStyle name="Milliers_T2" xfId="4"/>
    <cellStyle name="Milliers_T3" xfId="5"/>
    <cellStyle name="Milliers_T7" xfId="6"/>
    <cellStyle name="Neutre" xfId="31" builtinId="28" customBuiltin="1"/>
    <cellStyle name="Normal" xfId="0" builtinId="0"/>
    <cellStyle name="Normal 2" xfId="7"/>
    <cellStyle name="Normal 2 2" xfId="21"/>
    <cellStyle name="Normal 3" xfId="18"/>
    <cellStyle name="Normal 4" xfId="17"/>
    <cellStyle name="Normal 4 2" xfId="68"/>
    <cellStyle name="Normal 4 2 2" xfId="84"/>
    <cellStyle name="Normal 4 3" xfId="70"/>
    <cellStyle name="Normal 5" xfId="66"/>
    <cellStyle name="Normal 6" xfId="69"/>
    <cellStyle name="Normal_Feuil1" xfId="8"/>
    <cellStyle name="Normal_maquette_trim_bordeaux" xfId="9"/>
    <cellStyle name="Normal_T1" xfId="10"/>
    <cellStyle name="Normal_T12_13" xfId="11"/>
    <cellStyle name="Normal_T2" xfId="12"/>
    <cellStyle name="Normal_T3" xfId="13"/>
    <cellStyle name="Normal_T7" xfId="14"/>
    <cellStyle name="Pourcentage" xfId="15" builtinId="5"/>
    <cellStyle name="Pourcentage 2" xfId="16"/>
    <cellStyle name="Pourcentage 2 2" xfId="23"/>
    <cellStyle name="Pourcentage 3" xfId="22"/>
    <cellStyle name="Pourcentage 4" xfId="64"/>
    <cellStyle name="Satisfaisant" xfId="29" builtinId="26" customBuiltin="1"/>
    <cellStyle name="Sortie" xfId="33" builtinId="21" customBuiltin="1"/>
    <cellStyle name="Texte explicatif" xfId="38" builtinId="53" customBuiltin="1"/>
    <cellStyle name="Titre" xfId="24" builtinId="15" customBuiltin="1"/>
    <cellStyle name="Titre 1" xfId="25" builtinId="16" customBuiltin="1"/>
    <cellStyle name="Titre 2" xfId="26" builtinId="17" customBuiltin="1"/>
    <cellStyle name="Titre 3" xfId="27" builtinId="18" customBuiltin="1"/>
    <cellStyle name="Titre 4" xfId="28" builtinId="19" customBuiltin="1"/>
    <cellStyle name="Total" xfId="39" builtinId="25" customBuiltin="1"/>
    <cellStyle name="Vérification" xfId="36"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2060"/>
      <color rgb="FFE5D1D1"/>
      <color rgb="FFC59797"/>
      <color rgb="FFFFFFFF"/>
      <color rgb="FFB8CCE4"/>
      <color rgb="FFB2B2B2"/>
      <color rgb="FFC0C0C0"/>
      <color rgb="FFDDDDDD"/>
      <color rgb="FF95B3D7"/>
      <color rgb="FF8FC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5</xdr:col>
      <xdr:colOff>479047</xdr:colOff>
      <xdr:row>59</xdr:row>
      <xdr:rowOff>72982</xdr:rowOff>
    </xdr:from>
    <xdr:to>
      <xdr:col>7</xdr:col>
      <xdr:colOff>199158</xdr:colOff>
      <xdr:row>71</xdr:row>
      <xdr:rowOff>55592</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3797" y="11611839"/>
          <a:ext cx="1829218" cy="19420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7</xdr:col>
      <xdr:colOff>79375</xdr:colOff>
      <xdr:row>32</xdr:row>
      <xdr:rowOff>38101</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153025"/>
          <a:ext cx="70675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79"/>
  <sheetViews>
    <sheetView zoomScale="55" zoomScaleNormal="55" zoomScaleSheetLayoutView="75" zoomScalePageLayoutView="55" workbookViewId="0">
      <selection activeCell="B30" sqref="B30"/>
    </sheetView>
  </sheetViews>
  <sheetFormatPr baseColWidth="10" defaultRowHeight="12.75"/>
  <cols>
    <col min="1" max="1" width="2.625" style="23" customWidth="1"/>
    <col min="2" max="6" width="11" style="23"/>
    <col min="7" max="7" width="15.125" style="23" customWidth="1"/>
    <col min="8" max="8" width="52" style="23" customWidth="1"/>
    <col min="9" max="9" width="2" style="23" customWidth="1"/>
    <col min="10" max="16384" width="11" style="23"/>
  </cols>
  <sheetData>
    <row r="1" spans="1:9">
      <c r="A1" s="70"/>
      <c r="B1" s="70"/>
      <c r="C1" s="70"/>
      <c r="D1" s="70"/>
      <c r="E1" s="70"/>
      <c r="F1" s="70"/>
      <c r="G1" s="70"/>
      <c r="H1" s="70"/>
      <c r="I1" s="70"/>
    </row>
    <row r="2" spans="1:9">
      <c r="A2" s="70"/>
      <c r="B2" s="24"/>
      <c r="C2" s="24"/>
      <c r="D2" s="24"/>
      <c r="E2" s="24"/>
      <c r="F2" s="24"/>
      <c r="G2" s="24"/>
      <c r="H2" s="24"/>
      <c r="I2" s="70"/>
    </row>
    <row r="3" spans="1:9">
      <c r="A3" s="70"/>
      <c r="B3" s="24"/>
      <c r="C3" s="24"/>
      <c r="D3" s="24"/>
      <c r="E3" s="24"/>
      <c r="F3" s="24"/>
      <c r="G3" s="24"/>
      <c r="H3" s="24"/>
      <c r="I3" s="70"/>
    </row>
    <row r="4" spans="1:9">
      <c r="A4" s="70"/>
      <c r="B4" s="24"/>
      <c r="C4" s="24"/>
      <c r="D4" s="24"/>
      <c r="E4" s="24"/>
      <c r="F4" s="24"/>
      <c r="G4" s="24"/>
      <c r="H4" s="24"/>
      <c r="I4" s="70"/>
    </row>
    <row r="5" spans="1:9">
      <c r="A5" s="70"/>
      <c r="B5" s="24"/>
      <c r="C5" s="24"/>
      <c r="D5" s="24"/>
      <c r="E5" s="24"/>
      <c r="F5" s="24"/>
      <c r="G5" s="24"/>
      <c r="H5" s="24"/>
      <c r="I5" s="70"/>
    </row>
    <row r="6" spans="1:9">
      <c r="A6" s="70"/>
      <c r="B6" s="24"/>
      <c r="C6" s="24"/>
      <c r="D6" s="24"/>
      <c r="E6" s="24"/>
      <c r="F6" s="24"/>
      <c r="G6" s="24"/>
      <c r="H6" s="24"/>
      <c r="I6" s="70"/>
    </row>
    <row r="7" spans="1:9">
      <c r="A7" s="70"/>
      <c r="B7" s="24"/>
      <c r="C7" s="24"/>
      <c r="D7" s="24"/>
      <c r="E7" s="24"/>
      <c r="F7" s="24"/>
      <c r="G7" s="24"/>
      <c r="H7" s="24"/>
      <c r="I7" s="70"/>
    </row>
    <row r="8" spans="1:9">
      <c r="A8" s="70"/>
      <c r="B8" s="24"/>
      <c r="C8" s="24"/>
      <c r="D8" s="24"/>
      <c r="E8" s="24"/>
      <c r="F8" s="24"/>
      <c r="G8" s="24"/>
      <c r="H8" s="24"/>
      <c r="I8" s="70"/>
    </row>
    <row r="9" spans="1:9">
      <c r="A9" s="70"/>
      <c r="B9" s="24"/>
      <c r="C9" s="24"/>
      <c r="D9" s="24"/>
      <c r="E9" s="24"/>
      <c r="F9" s="24"/>
      <c r="G9" s="24"/>
      <c r="H9" s="24"/>
      <c r="I9" s="70"/>
    </row>
    <row r="10" spans="1:9">
      <c r="A10" s="70"/>
      <c r="B10" s="24"/>
      <c r="C10" s="24"/>
      <c r="D10" s="24"/>
      <c r="E10" s="24"/>
      <c r="F10" s="24"/>
      <c r="G10" s="24"/>
      <c r="H10" s="24"/>
      <c r="I10" s="70"/>
    </row>
    <row r="11" spans="1:9">
      <c r="A11" s="70"/>
      <c r="B11" s="24"/>
      <c r="C11" s="24"/>
      <c r="D11" s="24"/>
      <c r="E11" s="24"/>
      <c r="F11" s="24"/>
      <c r="G11" s="24"/>
      <c r="H11" s="24"/>
      <c r="I11" s="70"/>
    </row>
    <row r="12" spans="1:9">
      <c r="A12" s="70"/>
      <c r="B12" s="24"/>
      <c r="C12" s="24"/>
      <c r="D12" s="24"/>
      <c r="E12" s="24"/>
      <c r="F12" s="24"/>
      <c r="G12" s="24"/>
      <c r="H12" s="24"/>
      <c r="I12" s="70"/>
    </row>
    <row r="13" spans="1:9">
      <c r="A13" s="70"/>
      <c r="B13" s="24"/>
      <c r="C13" s="24"/>
      <c r="D13" s="24"/>
      <c r="E13" s="24"/>
      <c r="F13" s="24"/>
      <c r="G13" s="24"/>
      <c r="H13" s="24"/>
      <c r="I13" s="70"/>
    </row>
    <row r="14" spans="1:9">
      <c r="A14" s="70"/>
      <c r="B14" s="24"/>
      <c r="C14" s="24"/>
      <c r="D14" s="24"/>
      <c r="E14" s="24"/>
      <c r="F14" s="24"/>
      <c r="G14" s="24"/>
      <c r="H14" s="24"/>
      <c r="I14" s="70"/>
    </row>
    <row r="15" spans="1:9">
      <c r="A15" s="70"/>
      <c r="B15" s="24"/>
      <c r="C15" s="24"/>
      <c r="D15" s="24"/>
      <c r="E15" s="24"/>
      <c r="F15" s="24"/>
      <c r="G15" s="24"/>
      <c r="H15" s="24"/>
      <c r="I15" s="70"/>
    </row>
    <row r="16" spans="1:9">
      <c r="A16" s="70"/>
      <c r="B16" s="24"/>
      <c r="C16" s="24"/>
      <c r="D16" s="24"/>
      <c r="E16" s="24"/>
      <c r="F16" s="24"/>
      <c r="G16" s="24"/>
      <c r="H16" s="24"/>
      <c r="I16" s="70"/>
    </row>
    <row r="17" spans="1:9">
      <c r="A17" s="70"/>
      <c r="B17" s="24"/>
      <c r="C17" s="24"/>
      <c r="D17" s="24"/>
      <c r="E17" s="24"/>
      <c r="F17" s="24"/>
      <c r="G17" s="24"/>
      <c r="H17" s="24"/>
      <c r="I17" s="70"/>
    </row>
    <row r="18" spans="1:9">
      <c r="A18" s="70"/>
      <c r="B18" s="24"/>
      <c r="C18" s="24"/>
      <c r="D18" s="24"/>
      <c r="E18" s="24"/>
      <c r="F18" s="24"/>
      <c r="G18" s="24"/>
      <c r="H18" s="24"/>
      <c r="I18" s="70"/>
    </row>
    <row r="19" spans="1:9">
      <c r="A19" s="70"/>
      <c r="B19" s="24"/>
      <c r="C19" s="24"/>
      <c r="D19" s="24"/>
      <c r="E19" s="24"/>
      <c r="F19" s="24"/>
      <c r="G19" s="24"/>
      <c r="H19" s="24"/>
      <c r="I19" s="70"/>
    </row>
    <row r="20" spans="1:9">
      <c r="A20" s="70"/>
      <c r="B20" s="24"/>
      <c r="C20" s="24"/>
      <c r="D20" s="24"/>
      <c r="E20" s="24"/>
      <c r="F20" s="24"/>
      <c r="G20" s="24"/>
      <c r="H20" s="24"/>
      <c r="I20" s="70"/>
    </row>
    <row r="21" spans="1:9" ht="30">
      <c r="A21" s="70"/>
      <c r="B21" s="853" t="s">
        <v>44</v>
      </c>
      <c r="C21" s="853"/>
      <c r="D21" s="853"/>
      <c r="E21" s="853"/>
      <c r="F21" s="853"/>
      <c r="G21" s="853"/>
      <c r="H21" s="853"/>
      <c r="I21" s="70"/>
    </row>
    <row r="22" spans="1:9" ht="30">
      <c r="A22" s="70"/>
      <c r="B22" s="853" t="s">
        <v>320</v>
      </c>
      <c r="C22" s="853"/>
      <c r="D22" s="853"/>
      <c r="E22" s="853"/>
      <c r="F22" s="853"/>
      <c r="G22" s="853"/>
      <c r="H22" s="853"/>
      <c r="I22" s="70"/>
    </row>
    <row r="23" spans="1:9" ht="30">
      <c r="A23" s="70"/>
      <c r="B23" s="853" t="s">
        <v>192</v>
      </c>
      <c r="C23" s="853"/>
      <c r="D23" s="853"/>
      <c r="E23" s="853"/>
      <c r="F23" s="853"/>
      <c r="G23" s="853"/>
      <c r="H23" s="853"/>
      <c r="I23" s="70"/>
    </row>
    <row r="24" spans="1:9">
      <c r="A24" s="70"/>
      <c r="B24" s="24"/>
      <c r="C24" s="24"/>
      <c r="D24" s="24"/>
      <c r="E24" s="24"/>
      <c r="F24" s="24"/>
      <c r="G24" s="24"/>
      <c r="H24" s="24"/>
      <c r="I24" s="70"/>
    </row>
    <row r="25" spans="1:9" ht="27.75">
      <c r="A25" s="70"/>
      <c r="B25" s="854" t="str">
        <f>"Mouvements au cours du "&amp;IF(TEXT('T6'!B6,"mmmm")="avril","1er "&amp;"trimestre "&amp;TEXT('T6'!B6,"aaaa"),
IF(TEXT('T6'!B6,"mmmm")="juillet","2ème "&amp;"trimestre "&amp;TEXT('T6'!B6,"aaaa"),
IF(TEXT('T6'!B6,"mmmm")="octobre","3ème "&amp;"trimestre "&amp;TEXT('T6'!B6,"aaaa"),
"4ème "&amp;"trimestre "&amp;TEXT('T6'!B6,"aaaa")-1)))</f>
        <v>Mouvements au cours du 3ème trimestre 2018</v>
      </c>
      <c r="C25" s="854"/>
      <c r="D25" s="854"/>
      <c r="E25" s="854"/>
      <c r="F25" s="854"/>
      <c r="G25" s="854"/>
      <c r="H25" s="854"/>
      <c r="I25" s="70"/>
    </row>
    <row r="26" spans="1:9" ht="27.75">
      <c r="A26" s="70"/>
      <c r="B26" s="855" t="str">
        <f>"Situation au 1er "&amp;TEXT('T6'!B6,"mmmm")&amp;" "&amp;TEXT('T6'!B6,"aaaa")</f>
        <v>Situation au 1er octobre 2018</v>
      </c>
      <c r="C26" s="855"/>
      <c r="D26" s="855"/>
      <c r="E26" s="855"/>
      <c r="F26" s="855"/>
      <c r="G26" s="855"/>
      <c r="H26" s="855"/>
      <c r="I26" s="70"/>
    </row>
    <row r="27" spans="1:9">
      <c r="A27" s="70"/>
      <c r="B27" s="24"/>
      <c r="C27" s="24"/>
      <c r="D27" s="24"/>
      <c r="E27" s="24"/>
      <c r="F27" s="24"/>
      <c r="G27" s="24"/>
      <c r="H27" s="24"/>
      <c r="I27" s="70"/>
    </row>
    <row r="28" spans="1:9">
      <c r="A28" s="70"/>
      <c r="B28" s="24"/>
      <c r="C28" s="24"/>
      <c r="D28" s="24"/>
      <c r="E28" s="24"/>
      <c r="F28" s="24"/>
      <c r="G28" s="24"/>
      <c r="H28" s="24"/>
      <c r="I28" s="70"/>
    </row>
    <row r="29" spans="1:9" ht="25.5" customHeight="1">
      <c r="A29" s="70"/>
      <c r="B29" s="856" t="s">
        <v>325</v>
      </c>
      <c r="C29" s="856"/>
      <c r="D29" s="856"/>
      <c r="E29" s="856"/>
      <c r="F29" s="856"/>
      <c r="G29" s="856"/>
      <c r="H29" s="856"/>
      <c r="I29" s="70"/>
    </row>
    <row r="30" spans="1:9" ht="25.5" customHeight="1">
      <c r="A30" s="70"/>
      <c r="B30" s="24"/>
      <c r="C30" s="24"/>
      <c r="D30" s="24"/>
      <c r="E30" s="24"/>
      <c r="F30" s="24"/>
      <c r="G30" s="24"/>
      <c r="H30" s="24"/>
      <c r="I30" s="70"/>
    </row>
    <row r="31" spans="1:9" ht="25.5" customHeight="1">
      <c r="A31" s="70"/>
      <c r="B31" s="24"/>
      <c r="C31" s="24"/>
      <c r="D31" s="24"/>
      <c r="E31" s="24"/>
      <c r="F31" s="24"/>
      <c r="G31" s="24"/>
      <c r="H31" s="24"/>
      <c r="I31" s="70"/>
    </row>
    <row r="32" spans="1:9" ht="12.75" customHeight="1">
      <c r="A32" s="70"/>
      <c r="B32" s="24"/>
      <c r="C32" s="24"/>
      <c r="D32" s="24"/>
      <c r="E32" s="24"/>
      <c r="F32" s="24"/>
      <c r="G32" s="24"/>
      <c r="H32" s="24"/>
      <c r="I32" s="70"/>
    </row>
    <row r="33" spans="1:9" ht="27.75" customHeight="1">
      <c r="A33" s="70"/>
      <c r="B33" s="24"/>
      <c r="C33" s="24"/>
      <c r="D33" s="24"/>
      <c r="E33" s="24"/>
      <c r="F33" s="24"/>
      <c r="G33" s="24"/>
      <c r="H33" s="24"/>
      <c r="I33" s="70"/>
    </row>
    <row r="34" spans="1:9" ht="27.75" customHeight="1">
      <c r="A34" s="70"/>
      <c r="B34" s="24"/>
      <c r="C34" s="24"/>
      <c r="D34" s="24"/>
      <c r="E34" s="24"/>
      <c r="F34" s="24"/>
      <c r="G34" s="24"/>
      <c r="H34" s="24"/>
      <c r="I34" s="70"/>
    </row>
    <row r="35" spans="1:9">
      <c r="A35" s="70"/>
      <c r="B35" s="24"/>
      <c r="C35" s="24"/>
      <c r="D35" s="24"/>
      <c r="E35" s="24"/>
      <c r="F35" s="24"/>
      <c r="G35" s="24"/>
      <c r="H35" s="24"/>
      <c r="I35" s="70"/>
    </row>
    <row r="36" spans="1:9">
      <c r="A36" s="70"/>
      <c r="B36" s="24"/>
      <c r="C36" s="24"/>
      <c r="D36" s="24"/>
      <c r="E36" s="24"/>
      <c r="F36" s="24"/>
      <c r="G36" s="24"/>
      <c r="H36" s="24"/>
      <c r="I36" s="70"/>
    </row>
    <row r="37" spans="1:9">
      <c r="A37" s="70"/>
      <c r="B37" s="24"/>
      <c r="C37" s="24"/>
      <c r="D37" s="24"/>
      <c r="E37" s="24"/>
      <c r="F37" s="24"/>
      <c r="G37" s="24"/>
      <c r="H37" s="24"/>
      <c r="I37" s="70"/>
    </row>
    <row r="38" spans="1:9">
      <c r="A38" s="70"/>
      <c r="B38" s="24"/>
      <c r="C38" s="24"/>
      <c r="D38" s="24"/>
      <c r="E38" s="24"/>
      <c r="F38" s="24"/>
      <c r="G38" s="24"/>
      <c r="H38" s="24"/>
      <c r="I38" s="70"/>
    </row>
    <row r="39" spans="1:9">
      <c r="A39" s="70"/>
      <c r="B39" s="24"/>
      <c r="C39" s="24"/>
      <c r="D39" s="24"/>
      <c r="E39" s="24"/>
      <c r="F39" s="24"/>
      <c r="G39" s="24"/>
      <c r="H39" s="24"/>
      <c r="I39" s="70"/>
    </row>
    <row r="40" spans="1:9">
      <c r="A40" s="70"/>
      <c r="B40" s="24"/>
      <c r="C40" s="24"/>
      <c r="D40" s="24"/>
      <c r="E40" s="24"/>
      <c r="F40" s="24"/>
      <c r="G40" s="24"/>
      <c r="H40" s="24"/>
      <c r="I40" s="70"/>
    </row>
    <row r="41" spans="1:9">
      <c r="A41" s="70"/>
      <c r="B41" s="24"/>
      <c r="C41" s="24"/>
      <c r="D41" s="24"/>
      <c r="E41" s="24"/>
      <c r="F41" s="24"/>
      <c r="G41" s="24"/>
      <c r="H41" s="24"/>
      <c r="I41" s="70"/>
    </row>
    <row r="42" spans="1:9">
      <c r="A42" s="70"/>
      <c r="B42" s="24"/>
      <c r="C42" s="24"/>
      <c r="D42" s="24"/>
      <c r="E42" s="24"/>
      <c r="F42" s="24"/>
      <c r="G42" s="24"/>
      <c r="H42" s="24"/>
      <c r="I42" s="70"/>
    </row>
    <row r="43" spans="1:9" ht="11.25" customHeight="1">
      <c r="A43" s="70"/>
      <c r="B43" s="24"/>
      <c r="C43" s="24"/>
      <c r="D43" s="24"/>
      <c r="E43" s="24"/>
      <c r="F43" s="24"/>
      <c r="G43" s="24"/>
      <c r="H43" s="24"/>
      <c r="I43" s="70"/>
    </row>
    <row r="44" spans="1:9">
      <c r="A44" s="70"/>
      <c r="B44" s="24"/>
      <c r="C44" s="24"/>
      <c r="D44" s="24"/>
      <c r="E44" s="24"/>
      <c r="F44" s="24"/>
      <c r="G44" s="24"/>
      <c r="H44" s="24"/>
      <c r="I44" s="70"/>
    </row>
    <row r="45" spans="1:9">
      <c r="A45" s="70"/>
      <c r="B45" s="24"/>
      <c r="C45" s="24"/>
      <c r="D45" s="24"/>
      <c r="E45" s="24"/>
      <c r="F45" s="24"/>
      <c r="G45" s="24"/>
      <c r="H45" s="24"/>
      <c r="I45" s="70"/>
    </row>
    <row r="46" spans="1:9">
      <c r="A46" s="70"/>
      <c r="B46" s="24"/>
      <c r="C46" s="24"/>
      <c r="D46" s="24"/>
      <c r="E46" s="24"/>
      <c r="F46" s="24"/>
      <c r="G46" s="24"/>
      <c r="H46" s="24"/>
      <c r="I46" s="70"/>
    </row>
    <row r="47" spans="1:9">
      <c r="A47" s="70"/>
      <c r="B47" s="24"/>
      <c r="C47" s="24"/>
      <c r="D47" s="24"/>
      <c r="E47" s="24"/>
      <c r="F47" s="24"/>
      <c r="G47" s="24"/>
      <c r="H47" s="24"/>
      <c r="I47" s="70"/>
    </row>
    <row r="48" spans="1:9">
      <c r="A48" s="70"/>
      <c r="B48" s="24"/>
      <c r="C48" s="24"/>
      <c r="D48" s="24"/>
      <c r="E48" s="24"/>
      <c r="F48" s="24"/>
      <c r="G48" s="24"/>
      <c r="H48" s="24"/>
      <c r="I48" s="70"/>
    </row>
    <row r="49" spans="1:9">
      <c r="A49" s="70"/>
      <c r="B49" s="24"/>
      <c r="C49" s="24"/>
      <c r="D49" s="24"/>
      <c r="E49" s="24"/>
      <c r="F49" s="24"/>
      <c r="G49" s="24"/>
      <c r="H49" s="24"/>
      <c r="I49" s="70"/>
    </row>
    <row r="50" spans="1:9">
      <c r="A50" s="70"/>
      <c r="B50" s="24"/>
      <c r="C50" s="24"/>
      <c r="D50" s="24"/>
      <c r="E50" s="24"/>
      <c r="F50" s="24"/>
      <c r="G50" s="24"/>
      <c r="H50" s="24"/>
      <c r="I50" s="70"/>
    </row>
    <row r="51" spans="1:9">
      <c r="A51" s="70"/>
      <c r="B51" s="24"/>
      <c r="C51" s="24"/>
      <c r="D51" s="24"/>
      <c r="E51" s="24"/>
      <c r="F51" s="24"/>
      <c r="G51" s="24"/>
      <c r="H51" s="24"/>
      <c r="I51" s="70"/>
    </row>
    <row r="52" spans="1:9">
      <c r="A52" s="70"/>
      <c r="B52" s="24"/>
      <c r="C52" s="24"/>
      <c r="D52" s="24"/>
      <c r="E52" s="24"/>
      <c r="F52" s="24"/>
      <c r="G52" s="24"/>
      <c r="H52" s="24"/>
      <c r="I52" s="70"/>
    </row>
    <row r="53" spans="1:9">
      <c r="A53" s="70"/>
      <c r="B53" s="24"/>
      <c r="C53" s="24"/>
      <c r="D53" s="24"/>
      <c r="E53" s="24"/>
      <c r="F53" s="24"/>
      <c r="G53" s="24"/>
      <c r="H53" s="24"/>
      <c r="I53" s="70"/>
    </row>
    <row r="54" spans="1:9">
      <c r="A54" s="70"/>
      <c r="B54" s="24"/>
      <c r="C54" s="24"/>
      <c r="D54" s="24"/>
      <c r="E54" s="24"/>
      <c r="F54" s="24"/>
      <c r="G54" s="24"/>
      <c r="H54" s="24"/>
      <c r="I54" s="70"/>
    </row>
    <row r="55" spans="1:9">
      <c r="A55" s="70"/>
      <c r="B55" s="24"/>
      <c r="C55" s="24"/>
      <c r="D55" s="24"/>
      <c r="E55" s="24"/>
      <c r="F55" s="24"/>
      <c r="G55" s="24"/>
      <c r="H55" s="24"/>
      <c r="I55" s="70"/>
    </row>
    <row r="56" spans="1:9">
      <c r="A56" s="70"/>
      <c r="B56" s="24"/>
      <c r="C56" s="24"/>
      <c r="D56" s="24"/>
      <c r="E56" s="24"/>
      <c r="F56" s="24"/>
      <c r="G56" s="24"/>
      <c r="H56" s="24"/>
      <c r="I56" s="70"/>
    </row>
    <row r="57" spans="1:9">
      <c r="A57" s="70"/>
      <c r="B57" s="24"/>
      <c r="C57" s="24"/>
      <c r="D57" s="24"/>
      <c r="E57" s="24"/>
      <c r="F57" s="24"/>
      <c r="G57" s="24"/>
      <c r="H57" s="24"/>
      <c r="I57" s="70"/>
    </row>
    <row r="58" spans="1:9">
      <c r="A58" s="70"/>
      <c r="B58" s="24"/>
      <c r="C58" s="24"/>
      <c r="D58" s="24"/>
      <c r="E58" s="24"/>
      <c r="F58" s="24"/>
      <c r="G58" s="24"/>
      <c r="H58" s="24"/>
      <c r="I58" s="70"/>
    </row>
    <row r="59" spans="1:9">
      <c r="A59" s="70"/>
      <c r="B59" s="24"/>
      <c r="C59" s="24"/>
      <c r="D59" s="24"/>
      <c r="E59" s="24"/>
      <c r="F59" s="24"/>
      <c r="G59" s="24"/>
      <c r="H59" s="24"/>
      <c r="I59" s="70"/>
    </row>
    <row r="60" spans="1:9">
      <c r="A60" s="70"/>
      <c r="B60" s="24"/>
      <c r="C60" s="24"/>
      <c r="D60" s="24"/>
      <c r="E60" s="24"/>
      <c r="F60" s="24"/>
      <c r="G60" s="24"/>
      <c r="H60" s="24"/>
      <c r="I60" s="70"/>
    </row>
    <row r="61" spans="1:9">
      <c r="A61" s="70"/>
      <c r="B61" s="24"/>
      <c r="C61" s="24"/>
      <c r="D61" s="24"/>
      <c r="E61" s="24"/>
      <c r="F61" s="24"/>
      <c r="G61" s="24"/>
      <c r="H61" s="24"/>
      <c r="I61" s="70"/>
    </row>
    <row r="62" spans="1:9">
      <c r="A62" s="70"/>
      <c r="B62" s="24"/>
      <c r="C62" s="24"/>
      <c r="D62" s="24"/>
      <c r="E62" s="24"/>
      <c r="F62" s="24"/>
      <c r="G62" s="24"/>
      <c r="H62" s="24"/>
      <c r="I62" s="70"/>
    </row>
    <row r="63" spans="1:9">
      <c r="A63" s="70"/>
      <c r="B63" s="24"/>
      <c r="C63" s="24"/>
      <c r="D63" s="24"/>
      <c r="E63" s="24"/>
      <c r="F63" s="24"/>
      <c r="G63" s="24"/>
      <c r="H63" s="24"/>
      <c r="I63" s="70"/>
    </row>
    <row r="64" spans="1:9">
      <c r="A64" s="70"/>
      <c r="B64" s="24"/>
      <c r="C64" s="24"/>
      <c r="D64" s="24"/>
      <c r="E64" s="24"/>
      <c r="F64" s="24"/>
      <c r="G64" s="24"/>
      <c r="H64" s="24"/>
      <c r="I64" s="70"/>
    </row>
    <row r="65" spans="1:9">
      <c r="A65" s="70"/>
      <c r="B65" s="24"/>
      <c r="C65" s="24"/>
      <c r="D65" s="24"/>
      <c r="E65" s="24"/>
      <c r="F65" s="24"/>
      <c r="G65" s="24"/>
      <c r="H65" s="24"/>
      <c r="I65" s="70"/>
    </row>
    <row r="66" spans="1:9">
      <c r="A66" s="70"/>
      <c r="B66" s="24"/>
      <c r="C66" s="24"/>
      <c r="D66" s="24"/>
      <c r="E66" s="24"/>
      <c r="F66" s="24"/>
      <c r="G66" s="24"/>
      <c r="H66" s="24"/>
      <c r="I66" s="70"/>
    </row>
    <row r="67" spans="1:9">
      <c r="A67" s="70"/>
      <c r="B67" s="24"/>
      <c r="C67" s="24"/>
      <c r="D67" s="24"/>
      <c r="E67" s="24"/>
      <c r="F67" s="24"/>
      <c r="G67" s="24"/>
      <c r="H67" s="24"/>
      <c r="I67" s="70"/>
    </row>
    <row r="68" spans="1:9">
      <c r="A68" s="70"/>
      <c r="B68" s="24"/>
      <c r="C68" s="24"/>
      <c r="D68" s="24"/>
      <c r="E68" s="24"/>
      <c r="F68" s="24"/>
      <c r="G68" s="24"/>
      <c r="H68" s="24"/>
      <c r="I68" s="70"/>
    </row>
    <row r="69" spans="1:9">
      <c r="A69" s="70"/>
      <c r="B69" s="24"/>
      <c r="C69" s="24"/>
      <c r="D69" s="24"/>
      <c r="E69" s="24"/>
      <c r="F69" s="24"/>
      <c r="G69" s="24"/>
      <c r="H69" s="24"/>
      <c r="I69" s="70"/>
    </row>
    <row r="70" spans="1:9">
      <c r="A70" s="70"/>
      <c r="B70" s="24"/>
      <c r="C70" s="24"/>
      <c r="D70" s="24"/>
      <c r="E70" s="24"/>
      <c r="F70" s="24"/>
      <c r="G70" s="24"/>
      <c r="H70" s="24"/>
      <c r="I70" s="70"/>
    </row>
    <row r="71" spans="1:9">
      <c r="A71" s="70"/>
      <c r="B71" s="24"/>
      <c r="C71" s="24"/>
      <c r="D71" s="24"/>
      <c r="E71" s="24"/>
      <c r="F71" s="24"/>
      <c r="G71" s="24"/>
      <c r="H71" s="24"/>
      <c r="I71" s="70"/>
    </row>
    <row r="72" spans="1:9">
      <c r="A72" s="70"/>
      <c r="B72" s="24"/>
      <c r="C72" s="24"/>
      <c r="D72" s="24"/>
      <c r="E72" s="24"/>
      <c r="F72" s="24"/>
      <c r="G72" s="24"/>
      <c r="H72" s="24"/>
      <c r="I72" s="70"/>
    </row>
    <row r="73" spans="1:9" ht="20.25">
      <c r="A73" s="70"/>
      <c r="B73" s="851" t="s">
        <v>97</v>
      </c>
      <c r="C73" s="851"/>
      <c r="D73" s="851"/>
      <c r="E73" s="851"/>
      <c r="F73" s="851"/>
      <c r="G73" s="851"/>
      <c r="H73" s="851"/>
      <c r="I73" s="70"/>
    </row>
    <row r="74" spans="1:9" ht="20.25">
      <c r="A74" s="70"/>
      <c r="B74" s="25"/>
      <c r="C74" s="25"/>
      <c r="D74" s="25"/>
      <c r="E74" s="25"/>
      <c r="F74" s="25"/>
      <c r="G74" s="25"/>
      <c r="H74" s="25"/>
      <c r="I74" s="70"/>
    </row>
    <row r="75" spans="1:9" ht="20.25">
      <c r="A75" s="70"/>
      <c r="B75" s="852" t="s">
        <v>321</v>
      </c>
      <c r="C75" s="852"/>
      <c r="D75" s="852"/>
      <c r="E75" s="852"/>
      <c r="F75" s="852"/>
      <c r="G75" s="852"/>
      <c r="H75" s="852"/>
      <c r="I75" s="70"/>
    </row>
    <row r="76" spans="1:9">
      <c r="A76" s="70"/>
      <c r="B76" s="24"/>
      <c r="C76" s="24"/>
      <c r="D76" s="24"/>
      <c r="E76" s="24"/>
      <c r="F76" s="24"/>
      <c r="G76" s="24"/>
      <c r="H76" s="24"/>
      <c r="I76" s="70"/>
    </row>
    <row r="77" spans="1:9">
      <c r="A77" s="70"/>
      <c r="B77" s="24"/>
      <c r="C77" s="24"/>
      <c r="D77" s="24"/>
      <c r="E77" s="24"/>
      <c r="F77" s="24"/>
      <c r="G77" s="24"/>
      <c r="H77" s="24"/>
      <c r="I77" s="70"/>
    </row>
    <row r="78" spans="1:9" ht="12" customHeight="1">
      <c r="A78" s="70"/>
      <c r="B78" s="24"/>
      <c r="C78" s="24"/>
      <c r="D78" s="24"/>
      <c r="E78" s="24"/>
      <c r="F78" s="24"/>
      <c r="G78" s="24"/>
      <c r="H78" s="24"/>
      <c r="I78" s="70"/>
    </row>
    <row r="79" spans="1:9" ht="12.75" customHeight="1">
      <c r="A79" s="70"/>
      <c r="B79" s="70"/>
      <c r="C79" s="70"/>
      <c r="D79" s="70"/>
      <c r="E79" s="70"/>
      <c r="F79" s="70"/>
      <c r="G79" s="70"/>
      <c r="H79" s="70"/>
      <c r="I79" s="70"/>
    </row>
  </sheetData>
  <mergeCells count="8">
    <mergeCell ref="B73:H73"/>
    <mergeCell ref="B75:H75"/>
    <mergeCell ref="B21:H21"/>
    <mergeCell ref="B22:H22"/>
    <mergeCell ref="B25:H25"/>
    <mergeCell ref="B26:H26"/>
    <mergeCell ref="B29:H29"/>
    <mergeCell ref="B23:H23"/>
  </mergeCells>
  <phoneticPr fontId="0" type="noConversion"/>
  <printOptions horizontalCentered="1" verticalCentered="1"/>
  <pageMargins left="9.0151515151515149E-2" right="0" top="2.5757575757575757E-2" bottom="1.2878787878787878E-2" header="0" footer="0"/>
  <pageSetup paperSize="9" scale="68" firstPageNumber="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63"/>
  <sheetViews>
    <sheetView view="pageLayout" zoomScale="70" zoomScaleNormal="75" zoomScalePageLayoutView="70" workbookViewId="0">
      <selection activeCell="B30" sqref="B30"/>
    </sheetView>
  </sheetViews>
  <sheetFormatPr baseColWidth="10" defaultRowHeight="12.75"/>
  <cols>
    <col min="1" max="1" width="11" style="4"/>
    <col min="2" max="2" width="17.5" style="4" customWidth="1"/>
    <col min="3" max="8" width="14.625" style="4" customWidth="1"/>
    <col min="9" max="16384" width="11" style="4"/>
  </cols>
  <sheetData>
    <row r="1" spans="1:22">
      <c r="A1" s="27"/>
      <c r="B1" s="27"/>
      <c r="C1" s="27"/>
      <c r="D1" s="27"/>
      <c r="E1" s="27"/>
      <c r="F1" s="27"/>
      <c r="G1" s="27"/>
      <c r="H1" s="27"/>
      <c r="I1" s="27"/>
      <c r="J1" s="27"/>
      <c r="K1" s="27"/>
      <c r="L1" s="27"/>
      <c r="M1" s="27"/>
      <c r="N1" s="27"/>
      <c r="O1" s="27"/>
      <c r="P1" s="27"/>
      <c r="Q1" s="27"/>
    </row>
    <row r="2" spans="1:22">
      <c r="A2" s="27"/>
      <c r="B2" s="27"/>
      <c r="C2" s="27"/>
      <c r="D2" s="27"/>
      <c r="E2" s="27"/>
      <c r="F2" s="27"/>
      <c r="G2" s="27"/>
      <c r="H2" s="27"/>
      <c r="I2" s="27"/>
      <c r="J2" s="27"/>
      <c r="K2" s="27"/>
      <c r="L2" s="27"/>
      <c r="M2" s="27"/>
      <c r="N2" s="27"/>
      <c r="O2" s="27"/>
      <c r="P2" s="27"/>
      <c r="Q2" s="27"/>
    </row>
    <row r="3" spans="1:22" ht="20.25">
      <c r="A3" s="27"/>
      <c r="B3" s="620" t="s">
        <v>53</v>
      </c>
      <c r="C3" s="907" t="s">
        <v>277</v>
      </c>
      <c r="D3" s="907"/>
      <c r="E3" s="907"/>
      <c r="F3" s="907"/>
      <c r="G3" s="907"/>
      <c r="H3" s="907"/>
      <c r="I3" s="27"/>
      <c r="J3" s="27"/>
      <c r="K3" s="27"/>
      <c r="L3" s="27"/>
      <c r="M3" s="27"/>
      <c r="N3" s="27"/>
      <c r="O3" s="27"/>
      <c r="P3" s="27"/>
      <c r="Q3" s="27"/>
    </row>
    <row r="4" spans="1:22" ht="33.950000000000003" customHeight="1">
      <c r="A4" s="27"/>
      <c r="B4" s="9"/>
      <c r="C4" s="177" t="s">
        <v>217</v>
      </c>
      <c r="D4" s="9"/>
      <c r="E4" s="9"/>
      <c r="F4" s="9"/>
      <c r="G4" s="9"/>
      <c r="H4" s="9"/>
      <c r="I4" s="3"/>
      <c r="J4" s="3"/>
      <c r="K4" s="3"/>
      <c r="L4" s="3"/>
      <c r="M4" s="3"/>
      <c r="N4" s="3"/>
      <c r="O4" s="3"/>
      <c r="P4" s="3"/>
      <c r="Q4" s="3"/>
      <c r="R4" s="3"/>
      <c r="S4" s="3"/>
      <c r="T4" s="3"/>
      <c r="U4" s="3"/>
      <c r="V4" s="3"/>
    </row>
    <row r="5" spans="1:22" ht="40.5">
      <c r="A5" s="27"/>
      <c r="B5" s="60"/>
      <c r="C5" s="600" t="s">
        <v>204</v>
      </c>
      <c r="D5" s="786" t="s">
        <v>117</v>
      </c>
      <c r="E5" s="805" t="s">
        <v>205</v>
      </c>
      <c r="F5" s="779" t="s">
        <v>117</v>
      </c>
      <c r="G5" s="801" t="s">
        <v>25</v>
      </c>
      <c r="H5" s="779" t="s">
        <v>117</v>
      </c>
      <c r="I5" s="3"/>
      <c r="J5" s="3"/>
      <c r="K5" s="3"/>
      <c r="L5" s="3"/>
      <c r="M5" s="3"/>
      <c r="N5" s="3"/>
      <c r="O5" s="3"/>
      <c r="P5" s="3"/>
      <c r="Q5" s="3"/>
      <c r="R5" s="3"/>
      <c r="S5" s="3"/>
      <c r="T5" s="3"/>
      <c r="U5" s="3"/>
      <c r="V5" s="3"/>
    </row>
    <row r="6" spans="1:22" ht="42.6" customHeight="1">
      <c r="A6" s="27"/>
      <c r="B6" s="783">
        <v>43374</v>
      </c>
      <c r="C6" s="602">
        <v>70714</v>
      </c>
      <c r="D6" s="787">
        <f>((C6-C7)/C7)</f>
        <v>5.6569084995050203E-5</v>
      </c>
      <c r="E6" s="808">
        <v>11170</v>
      </c>
      <c r="F6" s="780">
        <f>((E6-E7)/E7)</f>
        <v>-8.6896100711191041E-2</v>
      </c>
      <c r="G6" s="802">
        <f>C6+E6</f>
        <v>81884</v>
      </c>
      <c r="H6" s="780">
        <f>((G6-G7)/G7)</f>
        <v>-1.2767804395789879E-2</v>
      </c>
      <c r="I6" s="3"/>
      <c r="J6" s="3"/>
      <c r="K6" s="3"/>
      <c r="L6" s="3"/>
      <c r="M6" s="3"/>
      <c r="N6" s="3"/>
      <c r="O6" s="3"/>
      <c r="P6" s="3"/>
      <c r="Q6" s="3"/>
      <c r="R6" s="3"/>
      <c r="S6" s="3"/>
      <c r="T6" s="3"/>
      <c r="U6" s="3"/>
      <c r="V6" s="3"/>
    </row>
    <row r="7" spans="1:22" ht="42.6" customHeight="1">
      <c r="A7" s="27"/>
      <c r="B7" s="784">
        <v>43282</v>
      </c>
      <c r="C7" s="601">
        <v>70710</v>
      </c>
      <c r="D7" s="788">
        <f t="shared" ref="D7:D13" si="0">((C7-C8)/C8)</f>
        <v>4.8744439865277761E-3</v>
      </c>
      <c r="E7" s="806">
        <v>12233</v>
      </c>
      <c r="F7" s="781">
        <f t="shared" ref="F7" si="1">((E7-E8)/E8)</f>
        <v>4.3860397644850245E-2</v>
      </c>
      <c r="G7" s="803">
        <f t="shared" ref="G7:G14" si="2">C7+E7</f>
        <v>82943</v>
      </c>
      <c r="H7" s="781">
        <f t="shared" ref="H7" si="3">((G7-G8)/G8)</f>
        <v>1.0440269960772849E-2</v>
      </c>
      <c r="I7" s="3"/>
      <c r="J7" s="3"/>
      <c r="K7" s="3"/>
      <c r="L7" s="3"/>
      <c r="M7" s="3"/>
      <c r="N7" s="3"/>
      <c r="O7" s="3"/>
      <c r="P7" s="3"/>
      <c r="Q7" s="3"/>
      <c r="R7" s="3"/>
      <c r="S7" s="3"/>
      <c r="T7" s="3"/>
      <c r="U7" s="3"/>
      <c r="V7" s="3"/>
    </row>
    <row r="8" spans="1:22" ht="42.6" customHeight="1">
      <c r="A8" s="27"/>
      <c r="B8" s="784">
        <v>43191</v>
      </c>
      <c r="C8" s="601">
        <v>70367</v>
      </c>
      <c r="D8" s="789">
        <f t="shared" si="0"/>
        <v>2.0196015890045525E-2</v>
      </c>
      <c r="E8" s="806">
        <v>11719</v>
      </c>
      <c r="F8" s="782">
        <f t="shared" ref="F8" si="4">((E8-E9)/E9)</f>
        <v>8.3988530200721487E-2</v>
      </c>
      <c r="G8" s="804">
        <f t="shared" si="2"/>
        <v>82086</v>
      </c>
      <c r="H8" s="782">
        <f t="shared" ref="H8" si="5">((G8-G9)/G9)</f>
        <v>2.8840007520210566E-2</v>
      </c>
      <c r="I8" s="3"/>
      <c r="J8" s="3"/>
      <c r="K8" s="3"/>
      <c r="L8" s="3"/>
      <c r="M8" s="3"/>
      <c r="N8" s="3"/>
      <c r="O8" s="3"/>
      <c r="P8" s="3"/>
      <c r="Q8" s="3"/>
      <c r="R8" s="3"/>
      <c r="S8" s="3"/>
      <c r="T8" s="3"/>
      <c r="U8" s="3"/>
      <c r="V8" s="3"/>
    </row>
    <row r="9" spans="1:22" ht="42.6" customHeight="1">
      <c r="A9" s="27"/>
      <c r="B9" s="784">
        <v>43101</v>
      </c>
      <c r="C9" s="601">
        <v>68974</v>
      </c>
      <c r="D9" s="789">
        <f t="shared" si="0"/>
        <v>5.8331145915361511E-3</v>
      </c>
      <c r="E9" s="806">
        <v>10811</v>
      </c>
      <c r="F9" s="782">
        <f t="shared" ref="F9" si="6">((E9-E10)/E10)</f>
        <v>2.3865896391703761E-2</v>
      </c>
      <c r="G9" s="804">
        <f t="shared" si="2"/>
        <v>79785</v>
      </c>
      <c r="H9" s="782">
        <f t="shared" ref="H9" si="7">((G9-G10)/G10)</f>
        <v>8.2392933415894754E-3</v>
      </c>
      <c r="I9" s="3"/>
      <c r="J9" s="27"/>
      <c r="K9" s="27"/>
      <c r="L9" s="27"/>
      <c r="M9" s="27"/>
      <c r="N9" s="27"/>
      <c r="O9" s="27"/>
      <c r="P9" s="3"/>
      <c r="Q9" s="3"/>
      <c r="R9" s="3"/>
      <c r="S9" s="3"/>
      <c r="T9" s="3"/>
      <c r="U9" s="3"/>
      <c r="V9" s="3"/>
    </row>
    <row r="10" spans="1:22" s="10" customFormat="1" ht="42.6" customHeight="1">
      <c r="A10" s="27"/>
      <c r="B10" s="785">
        <v>43009</v>
      </c>
      <c r="C10" s="603">
        <v>68574</v>
      </c>
      <c r="D10" s="790">
        <f t="shared" si="0"/>
        <v>-2.0623268302436517E-2</v>
      </c>
      <c r="E10" s="807">
        <v>10559</v>
      </c>
      <c r="F10" s="743">
        <f t="shared" ref="F10" si="8">((E10-E11)/E11)</f>
        <v>-0.10235484145201054</v>
      </c>
      <c r="G10" s="738">
        <f t="shared" si="2"/>
        <v>79133</v>
      </c>
      <c r="H10" s="743">
        <f t="shared" ref="H10" si="9">((G10-G11)/G11)</f>
        <v>-3.2379158973355672E-2</v>
      </c>
      <c r="J10" s="27"/>
      <c r="K10" s="27"/>
      <c r="L10" s="27"/>
      <c r="M10" s="27"/>
      <c r="N10" s="27"/>
      <c r="O10" s="27"/>
    </row>
    <row r="11" spans="1:22" ht="42.6" customHeight="1">
      <c r="A11" s="27"/>
      <c r="B11" s="784">
        <v>42917</v>
      </c>
      <c r="C11" s="601">
        <v>70018</v>
      </c>
      <c r="D11" s="789">
        <f t="shared" si="0"/>
        <v>-3.0186529972946034E-3</v>
      </c>
      <c r="E11" s="806">
        <v>11763</v>
      </c>
      <c r="F11" s="782">
        <f t="shared" ref="F11" si="10">((E11-E12)/E12)</f>
        <v>4.097345132743363E-2</v>
      </c>
      <c r="G11" s="804">
        <f t="shared" si="2"/>
        <v>81781</v>
      </c>
      <c r="H11" s="782">
        <f t="shared" ref="H11" si="11">((G11-G12)/G12)</f>
        <v>3.078621366368208E-3</v>
      </c>
      <c r="I11" s="3"/>
      <c r="J11" s="27"/>
      <c r="K11" s="27"/>
      <c r="L11" s="27"/>
      <c r="M11" s="27"/>
      <c r="N11" s="27"/>
      <c r="O11" s="27"/>
      <c r="P11" s="3"/>
      <c r="Q11" s="3"/>
      <c r="R11" s="3"/>
      <c r="S11" s="3"/>
      <c r="T11" s="3"/>
      <c r="U11" s="3"/>
      <c r="V11" s="3"/>
    </row>
    <row r="12" spans="1:22" ht="42.6" customHeight="1">
      <c r="A12" s="27"/>
      <c r="B12" s="784">
        <v>42826</v>
      </c>
      <c r="C12" s="601">
        <v>70230</v>
      </c>
      <c r="D12" s="789">
        <f t="shared" si="0"/>
        <v>2.6274257657236382E-2</v>
      </c>
      <c r="E12" s="806">
        <v>11300</v>
      </c>
      <c r="F12" s="782">
        <f t="shared" ref="F12" si="12">((E12-E13)/E13)</f>
        <v>9.0312620609803163E-2</v>
      </c>
      <c r="G12" s="804">
        <f t="shared" si="2"/>
        <v>81530</v>
      </c>
      <c r="H12" s="782">
        <f t="shared" ref="H12" si="13">((G12-G13)/G13)</f>
        <v>3.4697192750901058E-2</v>
      </c>
      <c r="I12" s="3"/>
      <c r="J12" s="3"/>
      <c r="K12" s="3"/>
      <c r="L12" s="3"/>
      <c r="M12" s="3"/>
      <c r="N12" s="3"/>
      <c r="O12" s="3"/>
      <c r="P12" s="3"/>
      <c r="Q12" s="3"/>
      <c r="R12" s="3"/>
      <c r="S12" s="3"/>
      <c r="T12" s="3"/>
      <c r="U12" s="3"/>
      <c r="V12" s="3"/>
    </row>
    <row r="13" spans="1:22" ht="42.6" customHeight="1">
      <c r="A13" s="27"/>
      <c r="B13" s="784">
        <v>42736</v>
      </c>
      <c r="C13" s="601">
        <v>68432</v>
      </c>
      <c r="D13" s="789">
        <f t="shared" si="0"/>
        <v>-1.1968356832180284E-3</v>
      </c>
      <c r="E13" s="806">
        <v>10364</v>
      </c>
      <c r="F13" s="782">
        <f t="shared" ref="F13" si="14">((E13-E14)/E14)</f>
        <v>-9.9350401222774165E-3</v>
      </c>
      <c r="G13" s="804">
        <f t="shared" si="2"/>
        <v>78796</v>
      </c>
      <c r="H13" s="782">
        <f t="shared" ref="H13" si="15">((G13-G14)/G14)</f>
        <v>-2.354966954495961E-3</v>
      </c>
      <c r="I13" s="3"/>
      <c r="J13" s="3"/>
      <c r="K13" s="3"/>
      <c r="L13" s="3"/>
      <c r="M13" s="3"/>
      <c r="N13" s="3"/>
      <c r="O13" s="3"/>
      <c r="P13" s="3"/>
      <c r="Q13" s="3"/>
      <c r="R13" s="3"/>
      <c r="S13" s="3"/>
      <c r="T13" s="3"/>
      <c r="U13" s="3"/>
      <c r="V13" s="3"/>
    </row>
    <row r="14" spans="1:22" ht="42.6" customHeight="1">
      <c r="A14" s="27"/>
      <c r="B14" s="785">
        <v>42644</v>
      </c>
      <c r="C14" s="603">
        <v>68514</v>
      </c>
      <c r="D14" s="791"/>
      <c r="E14" s="807">
        <v>10468</v>
      </c>
      <c r="F14" s="744"/>
      <c r="G14" s="738">
        <f t="shared" si="2"/>
        <v>78982</v>
      </c>
      <c r="H14" s="744"/>
      <c r="I14" s="3"/>
      <c r="J14" s="3"/>
      <c r="K14" s="3"/>
      <c r="L14" s="3"/>
      <c r="M14" s="3"/>
      <c r="N14" s="3"/>
      <c r="O14" s="3"/>
      <c r="P14" s="3"/>
      <c r="Q14" s="3"/>
      <c r="R14" s="3"/>
      <c r="S14" s="3"/>
      <c r="T14" s="3"/>
      <c r="U14" s="3"/>
      <c r="V14" s="3"/>
    </row>
    <row r="15" spans="1:22" ht="18.75">
      <c r="A15" s="27"/>
      <c r="B15" s="59" t="s">
        <v>118</v>
      </c>
      <c r="C15" s="9"/>
      <c r="D15" s="9"/>
      <c r="E15" s="9"/>
      <c r="F15" s="9"/>
      <c r="G15" s="9"/>
      <c r="H15" s="9"/>
      <c r="I15" s="3"/>
      <c r="J15" s="3"/>
      <c r="K15" s="3"/>
      <c r="L15" s="3"/>
      <c r="M15" s="3"/>
      <c r="N15" s="3"/>
      <c r="O15" s="3"/>
      <c r="P15" s="3"/>
      <c r="Q15" s="3"/>
      <c r="R15" s="3"/>
      <c r="S15" s="3"/>
      <c r="T15" s="3"/>
      <c r="U15" s="3"/>
      <c r="V15" s="3"/>
    </row>
    <row r="16" spans="1:22" ht="21.95" customHeight="1">
      <c r="A16" s="27"/>
      <c r="B16" s="3"/>
      <c r="C16" s="3"/>
      <c r="D16" s="3"/>
      <c r="E16" s="3"/>
      <c r="F16" s="3"/>
      <c r="G16" s="3"/>
      <c r="H16" s="3"/>
      <c r="I16" s="3"/>
      <c r="J16" s="3"/>
      <c r="K16" s="3"/>
      <c r="L16" s="3"/>
      <c r="M16" s="3"/>
      <c r="N16" s="3"/>
      <c r="O16" s="3"/>
      <c r="P16" s="3"/>
      <c r="Q16" s="3"/>
      <c r="R16" s="3"/>
      <c r="S16" s="3"/>
      <c r="T16" s="3"/>
      <c r="U16" s="3"/>
      <c r="V16" s="3"/>
    </row>
    <row r="17" spans="1:22" ht="21.95" customHeight="1">
      <c r="A17" s="27"/>
      <c r="B17" s="3"/>
      <c r="C17" s="3"/>
      <c r="D17" s="3"/>
      <c r="E17" s="3"/>
      <c r="F17" s="3"/>
      <c r="G17" s="3"/>
      <c r="H17" s="3"/>
      <c r="I17" s="3"/>
      <c r="J17" s="3"/>
      <c r="K17" s="3"/>
      <c r="L17" s="3"/>
      <c r="M17" s="3"/>
      <c r="N17" s="3"/>
      <c r="O17" s="3"/>
      <c r="P17" s="3"/>
      <c r="Q17" s="3"/>
      <c r="R17" s="3"/>
      <c r="S17" s="3"/>
      <c r="T17" s="3"/>
      <c r="U17" s="3"/>
      <c r="V17" s="3"/>
    </row>
    <row r="18" spans="1:22" ht="21.95" customHeight="1">
      <c r="A18" s="27"/>
      <c r="B18" s="3"/>
      <c r="C18" s="3"/>
      <c r="D18" s="3"/>
      <c r="E18" s="3"/>
      <c r="F18" s="3"/>
      <c r="G18" s="3"/>
      <c r="H18" s="3"/>
      <c r="I18" s="3"/>
      <c r="J18" s="3"/>
      <c r="K18" s="3"/>
      <c r="L18" s="3"/>
      <c r="M18" s="3"/>
      <c r="N18" s="3"/>
      <c r="O18" s="3"/>
      <c r="P18" s="3"/>
      <c r="Q18" s="3"/>
      <c r="R18" s="3"/>
      <c r="S18" s="3"/>
      <c r="T18" s="3"/>
      <c r="U18" s="3"/>
      <c r="V18" s="3"/>
    </row>
    <row r="19" spans="1:22">
      <c r="B19" s="3"/>
      <c r="C19" s="3"/>
      <c r="D19" s="3"/>
      <c r="E19" s="3"/>
      <c r="F19" s="3"/>
      <c r="G19" s="3"/>
      <c r="H19" s="3"/>
      <c r="I19" s="3"/>
      <c r="J19" s="3"/>
      <c r="K19" s="3"/>
      <c r="L19" s="3"/>
      <c r="M19" s="3"/>
      <c r="N19" s="3"/>
      <c r="O19" s="3"/>
      <c r="P19" s="3"/>
      <c r="Q19" s="3"/>
      <c r="R19" s="3"/>
      <c r="S19" s="3"/>
      <c r="T19" s="3"/>
      <c r="U19" s="3"/>
      <c r="V19" s="3"/>
    </row>
    <row r="20" spans="1:22">
      <c r="B20" s="3"/>
      <c r="C20" s="3"/>
      <c r="D20" s="3"/>
      <c r="E20" s="3"/>
      <c r="F20" s="3"/>
      <c r="G20" s="3"/>
      <c r="H20" s="3"/>
      <c r="I20" s="3"/>
      <c r="J20" s="3"/>
      <c r="K20" s="3"/>
      <c r="L20" s="3"/>
      <c r="M20" s="3"/>
      <c r="N20" s="3"/>
      <c r="O20" s="3"/>
      <c r="P20" s="3"/>
      <c r="Q20" s="3"/>
      <c r="R20" s="3"/>
      <c r="S20" s="3"/>
      <c r="T20" s="3"/>
      <c r="U20" s="3"/>
      <c r="V20" s="3"/>
    </row>
    <row r="21" spans="1:22">
      <c r="B21" s="3"/>
      <c r="C21" s="3"/>
      <c r="D21" s="3"/>
      <c r="E21" s="3"/>
      <c r="F21" s="3"/>
      <c r="G21" s="3"/>
      <c r="H21" s="3"/>
      <c r="I21" s="3"/>
      <c r="J21" s="3"/>
      <c r="K21" s="3"/>
      <c r="L21" s="3"/>
      <c r="M21" s="3"/>
      <c r="N21" s="3"/>
      <c r="O21" s="3"/>
      <c r="P21" s="3"/>
      <c r="Q21" s="3"/>
      <c r="R21" s="3"/>
      <c r="S21" s="3"/>
      <c r="T21" s="3"/>
      <c r="U21" s="3"/>
      <c r="V21" s="3"/>
    </row>
    <row r="22" spans="1:22">
      <c r="B22" s="3"/>
      <c r="C22" s="3"/>
      <c r="D22" s="3"/>
      <c r="E22" s="3"/>
      <c r="F22" s="3"/>
      <c r="G22" s="3"/>
      <c r="H22" s="3"/>
      <c r="I22" s="3"/>
      <c r="J22" s="3"/>
      <c r="K22" s="3"/>
      <c r="L22" s="3"/>
      <c r="M22" s="3"/>
      <c r="N22" s="3"/>
      <c r="O22" s="3"/>
      <c r="P22" s="3"/>
      <c r="Q22" s="3"/>
      <c r="R22" s="3"/>
      <c r="S22" s="3"/>
      <c r="T22" s="3"/>
      <c r="U22" s="3"/>
      <c r="V22" s="3"/>
    </row>
    <row r="23" spans="1:22">
      <c r="B23" s="3"/>
      <c r="C23" s="3"/>
      <c r="D23" s="3"/>
      <c r="E23" s="3"/>
      <c r="F23" s="3"/>
      <c r="G23" s="3"/>
      <c r="H23" s="3"/>
      <c r="I23" s="3"/>
      <c r="J23" s="3"/>
      <c r="K23" s="3"/>
      <c r="L23" s="3"/>
      <c r="M23" s="3"/>
      <c r="N23" s="3"/>
      <c r="O23" s="3"/>
      <c r="P23" s="3"/>
      <c r="Q23" s="3"/>
      <c r="R23" s="3"/>
      <c r="S23" s="3"/>
      <c r="T23" s="3"/>
      <c r="U23" s="3"/>
      <c r="V23" s="3"/>
    </row>
    <row r="24" spans="1:22">
      <c r="B24" s="3"/>
      <c r="C24" s="3"/>
      <c r="D24" s="3"/>
      <c r="E24" s="3"/>
      <c r="F24" s="3"/>
      <c r="G24" s="3"/>
      <c r="H24" s="3"/>
      <c r="I24" s="3"/>
      <c r="J24" s="3"/>
      <c r="K24" s="3"/>
      <c r="L24" s="3"/>
      <c r="M24" s="3"/>
      <c r="N24" s="3"/>
      <c r="O24" s="3"/>
      <c r="P24" s="3"/>
      <c r="Q24" s="3"/>
      <c r="R24" s="3"/>
      <c r="S24" s="3"/>
      <c r="T24" s="3"/>
      <c r="U24" s="3"/>
      <c r="V24" s="3"/>
    </row>
    <row r="25" spans="1:22">
      <c r="B25" s="3"/>
      <c r="C25" s="3"/>
      <c r="D25" s="3"/>
      <c r="E25" s="3"/>
      <c r="F25" s="3"/>
      <c r="G25" s="3"/>
      <c r="H25" s="3"/>
      <c r="I25" s="3"/>
      <c r="J25" s="3"/>
      <c r="K25" s="3"/>
      <c r="L25" s="3"/>
      <c r="M25" s="3"/>
      <c r="N25" s="3"/>
      <c r="O25" s="3"/>
      <c r="P25" s="3"/>
      <c r="Q25" s="3"/>
      <c r="R25" s="3"/>
      <c r="S25" s="3"/>
      <c r="T25" s="3"/>
      <c r="U25" s="3"/>
      <c r="V25" s="3"/>
    </row>
    <row r="26" spans="1:22">
      <c r="B26" s="3"/>
      <c r="C26" s="3"/>
      <c r="D26" s="3"/>
      <c r="E26" s="3"/>
      <c r="F26" s="3"/>
      <c r="G26" s="3"/>
      <c r="H26" s="3"/>
      <c r="I26" s="3"/>
      <c r="J26" s="3"/>
      <c r="K26" s="3"/>
      <c r="L26" s="3"/>
      <c r="M26" s="3"/>
      <c r="N26" s="3"/>
      <c r="O26" s="3"/>
      <c r="P26" s="3"/>
      <c r="Q26" s="3"/>
      <c r="R26" s="3"/>
      <c r="S26" s="3"/>
      <c r="T26" s="3"/>
      <c r="U26" s="3"/>
      <c r="V26" s="3"/>
    </row>
    <row r="27" spans="1:22">
      <c r="B27" s="3"/>
      <c r="C27" s="3"/>
      <c r="D27" s="3"/>
      <c r="E27" s="3"/>
      <c r="F27" s="3"/>
      <c r="G27" s="3"/>
      <c r="H27" s="3"/>
      <c r="I27" s="3"/>
      <c r="J27" s="3"/>
      <c r="K27" s="3"/>
      <c r="L27" s="3"/>
      <c r="M27" s="3"/>
      <c r="N27" s="3"/>
      <c r="O27" s="3"/>
      <c r="P27" s="3"/>
      <c r="Q27" s="3"/>
      <c r="R27" s="3"/>
      <c r="S27" s="3"/>
      <c r="T27" s="3"/>
      <c r="U27" s="3"/>
      <c r="V27" s="3"/>
    </row>
    <row r="28" spans="1:22">
      <c r="B28" s="3"/>
      <c r="C28" s="3"/>
      <c r="D28" s="3"/>
      <c r="E28" s="3"/>
      <c r="F28" s="3"/>
      <c r="G28" s="3"/>
      <c r="H28" s="3"/>
      <c r="I28" s="3"/>
      <c r="J28" s="3"/>
      <c r="K28" s="3"/>
      <c r="L28" s="3"/>
      <c r="M28" s="3"/>
      <c r="N28" s="3"/>
      <c r="O28" s="3"/>
      <c r="P28" s="3"/>
      <c r="Q28" s="3"/>
      <c r="R28" s="3"/>
      <c r="S28" s="3"/>
      <c r="T28" s="3"/>
      <c r="U28" s="3"/>
      <c r="V28" s="3"/>
    </row>
    <row r="29" spans="1:22">
      <c r="B29" s="3"/>
      <c r="C29" s="3"/>
      <c r="D29" s="3"/>
      <c r="E29" s="3"/>
      <c r="F29" s="3"/>
      <c r="G29" s="3"/>
      <c r="H29" s="3"/>
      <c r="I29" s="3"/>
      <c r="J29" s="3"/>
      <c r="K29" s="3"/>
      <c r="L29" s="3"/>
      <c r="M29" s="3"/>
      <c r="N29" s="3"/>
      <c r="O29" s="3"/>
      <c r="P29" s="3"/>
      <c r="Q29" s="3"/>
      <c r="R29" s="3"/>
      <c r="S29" s="3"/>
      <c r="T29" s="3"/>
      <c r="U29" s="3"/>
      <c r="V29" s="3"/>
    </row>
    <row r="30" spans="1:22">
      <c r="B30" s="3"/>
      <c r="C30" s="3"/>
      <c r="D30" s="3"/>
      <c r="E30" s="3"/>
      <c r="F30" s="3"/>
      <c r="G30" s="3"/>
      <c r="H30" s="3"/>
      <c r="I30" s="3"/>
      <c r="J30" s="3"/>
      <c r="K30" s="3"/>
      <c r="L30" s="3"/>
      <c r="M30" s="3"/>
      <c r="N30" s="3"/>
      <c r="O30" s="3"/>
      <c r="P30" s="3"/>
      <c r="Q30" s="3"/>
      <c r="R30" s="3"/>
      <c r="S30" s="3"/>
      <c r="T30" s="3"/>
      <c r="U30" s="3"/>
      <c r="V30" s="3"/>
    </row>
    <row r="31" spans="1:22">
      <c r="B31" s="3"/>
      <c r="C31" s="3"/>
      <c r="D31" s="3"/>
      <c r="E31" s="3"/>
      <c r="F31" s="3"/>
      <c r="G31" s="3"/>
      <c r="H31" s="3"/>
      <c r="I31" s="3"/>
      <c r="J31" s="3"/>
      <c r="K31" s="3"/>
      <c r="L31" s="3"/>
      <c r="M31" s="3"/>
      <c r="N31" s="3"/>
      <c r="O31" s="3"/>
      <c r="P31" s="3"/>
      <c r="Q31" s="3"/>
      <c r="R31" s="3"/>
      <c r="S31" s="3"/>
      <c r="T31" s="3"/>
      <c r="U31" s="3"/>
      <c r="V31" s="3"/>
    </row>
    <row r="32" spans="1:22">
      <c r="B32" s="3"/>
      <c r="C32" s="3"/>
      <c r="D32" s="3"/>
      <c r="E32" s="3"/>
      <c r="F32" s="3"/>
      <c r="G32" s="3"/>
      <c r="H32" s="3"/>
      <c r="I32" s="3"/>
      <c r="J32" s="3"/>
      <c r="K32" s="3"/>
      <c r="L32" s="3"/>
      <c r="M32" s="3"/>
      <c r="N32" s="3"/>
      <c r="O32" s="3"/>
      <c r="P32" s="3"/>
      <c r="Q32" s="3"/>
      <c r="R32" s="3"/>
      <c r="S32" s="3"/>
      <c r="T32" s="3"/>
      <c r="U32" s="3"/>
      <c r="V32" s="3"/>
    </row>
    <row r="33" spans="2:22">
      <c r="B33" s="3"/>
      <c r="C33" s="3"/>
      <c r="D33" s="3"/>
      <c r="E33" s="3"/>
      <c r="F33" s="3"/>
      <c r="G33" s="3"/>
      <c r="H33" s="3"/>
      <c r="I33" s="3"/>
      <c r="J33" s="3"/>
      <c r="K33" s="3"/>
      <c r="L33" s="3"/>
      <c r="M33" s="3"/>
      <c r="N33" s="3"/>
      <c r="O33" s="3"/>
      <c r="P33" s="3"/>
      <c r="Q33" s="3"/>
      <c r="R33" s="3"/>
      <c r="S33" s="3"/>
      <c r="T33" s="3"/>
      <c r="U33" s="3"/>
      <c r="V33" s="3"/>
    </row>
    <row r="34" spans="2:22">
      <c r="B34" s="3"/>
      <c r="C34" s="3"/>
      <c r="D34" s="3"/>
      <c r="E34" s="3"/>
      <c r="F34" s="3"/>
      <c r="G34" s="3"/>
      <c r="H34" s="3"/>
      <c r="I34" s="3"/>
      <c r="J34" s="3"/>
      <c r="K34" s="3"/>
      <c r="L34" s="3"/>
      <c r="M34" s="3"/>
      <c r="N34" s="3"/>
      <c r="O34" s="3"/>
      <c r="P34" s="3"/>
      <c r="Q34" s="3"/>
      <c r="R34" s="3"/>
      <c r="S34" s="3"/>
      <c r="T34" s="3"/>
      <c r="U34" s="3"/>
      <c r="V34" s="3"/>
    </row>
    <row r="35" spans="2:22">
      <c r="B35" s="3"/>
      <c r="C35" s="3"/>
      <c r="D35" s="3"/>
      <c r="E35" s="3"/>
      <c r="F35" s="3"/>
      <c r="G35" s="3"/>
      <c r="H35" s="3"/>
      <c r="I35" s="3"/>
      <c r="J35" s="3"/>
      <c r="K35" s="3"/>
      <c r="L35" s="3"/>
      <c r="M35" s="3"/>
      <c r="N35" s="3"/>
      <c r="O35" s="3"/>
      <c r="P35" s="3"/>
      <c r="Q35" s="3"/>
      <c r="R35" s="3"/>
      <c r="S35" s="3"/>
      <c r="T35" s="3"/>
      <c r="U35" s="3"/>
      <c r="V35" s="3"/>
    </row>
    <row r="36" spans="2:22">
      <c r="B36" s="3"/>
      <c r="C36" s="3"/>
      <c r="D36" s="3"/>
      <c r="E36" s="3"/>
      <c r="F36" s="3"/>
      <c r="G36" s="3"/>
      <c r="H36" s="3"/>
      <c r="I36" s="3"/>
      <c r="J36" s="3"/>
      <c r="K36" s="3"/>
      <c r="L36" s="3"/>
      <c r="M36" s="3"/>
      <c r="N36" s="3"/>
      <c r="O36" s="3"/>
      <c r="P36" s="3"/>
      <c r="Q36" s="3"/>
      <c r="R36" s="3"/>
      <c r="S36" s="3"/>
      <c r="T36" s="3"/>
      <c r="U36" s="3"/>
      <c r="V36" s="3"/>
    </row>
    <row r="37" spans="2:22">
      <c r="B37" s="3"/>
      <c r="C37" s="3"/>
      <c r="D37" s="3"/>
      <c r="E37" s="3"/>
      <c r="F37" s="3"/>
      <c r="G37" s="3"/>
      <c r="H37" s="3"/>
      <c r="I37" s="3"/>
      <c r="J37" s="3"/>
      <c r="K37" s="3"/>
      <c r="L37" s="3"/>
      <c r="M37" s="3"/>
      <c r="N37" s="3"/>
      <c r="O37" s="3"/>
      <c r="P37" s="3"/>
      <c r="Q37" s="3"/>
      <c r="R37" s="3"/>
      <c r="S37" s="3"/>
      <c r="T37" s="3"/>
      <c r="U37" s="3"/>
      <c r="V37" s="3"/>
    </row>
    <row r="38" spans="2:22">
      <c r="B38" s="3"/>
      <c r="C38" s="3"/>
      <c r="D38" s="3"/>
      <c r="E38" s="3"/>
      <c r="F38" s="3"/>
      <c r="G38" s="3"/>
      <c r="H38" s="3"/>
      <c r="I38" s="3"/>
      <c r="J38" s="3"/>
      <c r="K38" s="3"/>
      <c r="L38" s="3"/>
      <c r="M38" s="3"/>
      <c r="N38" s="3"/>
      <c r="O38" s="3"/>
      <c r="P38" s="3"/>
      <c r="Q38" s="3"/>
      <c r="R38" s="3"/>
      <c r="S38" s="3"/>
      <c r="T38" s="3"/>
      <c r="U38" s="3"/>
      <c r="V38" s="3"/>
    </row>
    <row r="39" spans="2:22">
      <c r="B39" s="3"/>
      <c r="C39" s="3"/>
      <c r="D39" s="3"/>
      <c r="E39" s="3"/>
      <c r="F39" s="3"/>
      <c r="G39" s="3"/>
      <c r="H39" s="3"/>
      <c r="I39" s="3"/>
      <c r="J39" s="3"/>
      <c r="K39" s="3"/>
      <c r="L39" s="3"/>
      <c r="M39" s="3"/>
      <c r="N39" s="3"/>
      <c r="O39" s="3"/>
      <c r="P39" s="3"/>
      <c r="Q39" s="3"/>
      <c r="R39" s="3"/>
      <c r="S39" s="3"/>
      <c r="T39" s="3"/>
      <c r="U39" s="3"/>
      <c r="V39" s="3"/>
    </row>
    <row r="40" spans="2:22">
      <c r="B40" s="3"/>
      <c r="C40" s="3"/>
      <c r="D40" s="3"/>
      <c r="E40" s="3"/>
      <c r="F40" s="3"/>
      <c r="G40" s="3"/>
      <c r="H40" s="3"/>
      <c r="I40" s="3"/>
      <c r="J40" s="3"/>
      <c r="K40" s="3"/>
      <c r="L40" s="3"/>
      <c r="M40" s="3"/>
      <c r="N40" s="3"/>
      <c r="O40" s="3"/>
      <c r="P40" s="3"/>
      <c r="Q40" s="3"/>
      <c r="R40" s="3"/>
      <c r="S40" s="3"/>
      <c r="T40" s="3"/>
      <c r="U40" s="3"/>
      <c r="V40" s="3"/>
    </row>
    <row r="41" spans="2:22">
      <c r="B41" s="3"/>
      <c r="C41" s="3"/>
      <c r="D41" s="3"/>
      <c r="E41" s="3"/>
      <c r="F41" s="3"/>
      <c r="G41" s="3"/>
      <c r="H41" s="3"/>
      <c r="I41" s="3"/>
      <c r="J41" s="3"/>
      <c r="K41" s="3"/>
      <c r="L41" s="3"/>
      <c r="M41" s="3"/>
      <c r="N41" s="3"/>
      <c r="O41" s="3"/>
      <c r="P41" s="3"/>
      <c r="Q41" s="3"/>
      <c r="R41" s="3"/>
      <c r="S41" s="3"/>
      <c r="T41" s="3"/>
      <c r="U41" s="3"/>
      <c r="V41" s="3"/>
    </row>
    <row r="42" spans="2:22">
      <c r="B42" s="3"/>
      <c r="C42" s="3"/>
      <c r="D42" s="3"/>
      <c r="E42" s="3"/>
      <c r="F42" s="3"/>
      <c r="G42" s="3"/>
      <c r="H42" s="3"/>
      <c r="I42" s="3"/>
      <c r="J42" s="3"/>
      <c r="K42" s="3"/>
      <c r="L42" s="3"/>
      <c r="M42" s="3"/>
      <c r="N42" s="3"/>
      <c r="O42" s="3"/>
      <c r="P42" s="3"/>
      <c r="Q42" s="3"/>
      <c r="R42" s="3"/>
      <c r="S42" s="3"/>
      <c r="T42" s="3"/>
      <c r="U42" s="3"/>
      <c r="V42" s="3"/>
    </row>
    <row r="43" spans="2:22">
      <c r="B43" s="3"/>
      <c r="C43" s="3"/>
      <c r="D43" s="3"/>
      <c r="E43" s="3"/>
      <c r="F43" s="3"/>
      <c r="G43" s="3"/>
      <c r="H43" s="3"/>
      <c r="I43" s="3"/>
      <c r="J43" s="3"/>
      <c r="K43" s="3"/>
      <c r="L43" s="3"/>
      <c r="M43" s="3"/>
      <c r="N43" s="3"/>
      <c r="O43" s="3"/>
      <c r="P43" s="3"/>
      <c r="Q43" s="3"/>
      <c r="R43" s="3"/>
      <c r="S43" s="3"/>
      <c r="T43" s="3"/>
      <c r="U43" s="3"/>
      <c r="V43" s="3"/>
    </row>
    <row r="44" spans="2:22">
      <c r="B44" s="3"/>
      <c r="C44" s="3"/>
      <c r="D44" s="3"/>
      <c r="E44" s="3"/>
      <c r="F44" s="3"/>
      <c r="G44" s="3"/>
      <c r="H44" s="3"/>
      <c r="I44" s="3"/>
      <c r="J44" s="3"/>
      <c r="K44" s="3"/>
      <c r="L44" s="3"/>
      <c r="M44" s="3"/>
      <c r="N44" s="3"/>
      <c r="O44" s="3"/>
      <c r="P44" s="3"/>
      <c r="Q44" s="3"/>
      <c r="R44" s="3"/>
      <c r="S44" s="3"/>
      <c r="T44" s="3"/>
      <c r="U44" s="3"/>
      <c r="V44" s="3"/>
    </row>
    <row r="45" spans="2:22">
      <c r="B45" s="3"/>
      <c r="C45" s="3"/>
      <c r="D45" s="3"/>
      <c r="E45" s="3"/>
      <c r="F45" s="3"/>
      <c r="G45" s="3"/>
      <c r="H45" s="3"/>
      <c r="I45" s="3"/>
      <c r="J45" s="3"/>
      <c r="K45" s="3"/>
      <c r="L45" s="3"/>
      <c r="M45" s="3"/>
      <c r="N45" s="3"/>
      <c r="O45" s="3"/>
      <c r="P45" s="3"/>
      <c r="Q45" s="3"/>
      <c r="R45" s="3"/>
      <c r="S45" s="3"/>
      <c r="T45" s="3"/>
      <c r="U45" s="3"/>
      <c r="V45" s="3"/>
    </row>
    <row r="46" spans="2:22">
      <c r="B46" s="3"/>
      <c r="C46" s="3"/>
      <c r="D46" s="3"/>
      <c r="E46" s="3"/>
      <c r="F46" s="3"/>
      <c r="G46" s="3"/>
      <c r="H46" s="3"/>
      <c r="I46" s="3"/>
      <c r="J46" s="3"/>
      <c r="K46" s="3"/>
      <c r="L46" s="3"/>
      <c r="M46" s="3"/>
      <c r="N46" s="3"/>
      <c r="O46" s="3"/>
      <c r="P46" s="3"/>
      <c r="Q46" s="3"/>
      <c r="R46" s="3"/>
      <c r="S46" s="3"/>
      <c r="T46" s="3"/>
      <c r="U46" s="3"/>
      <c r="V46" s="3"/>
    </row>
    <row r="47" spans="2:22">
      <c r="B47" s="3"/>
      <c r="C47" s="3"/>
      <c r="D47" s="3"/>
      <c r="E47" s="3"/>
      <c r="F47" s="3"/>
      <c r="G47" s="3"/>
      <c r="H47" s="3"/>
      <c r="I47" s="3"/>
      <c r="J47" s="3"/>
      <c r="K47" s="3"/>
      <c r="L47" s="3"/>
      <c r="M47" s="3"/>
      <c r="N47" s="3"/>
      <c r="O47" s="3"/>
      <c r="P47" s="3"/>
      <c r="Q47" s="3"/>
      <c r="R47" s="3"/>
      <c r="S47" s="3"/>
      <c r="T47" s="3"/>
      <c r="U47" s="3"/>
      <c r="V47" s="3"/>
    </row>
    <row r="48" spans="2:22">
      <c r="B48" s="3"/>
      <c r="C48" s="3"/>
      <c r="D48" s="3"/>
      <c r="E48" s="3"/>
      <c r="F48" s="3"/>
      <c r="G48" s="3"/>
      <c r="H48" s="3"/>
      <c r="I48" s="3"/>
      <c r="J48" s="3"/>
      <c r="K48" s="3"/>
      <c r="L48" s="3"/>
      <c r="M48" s="3"/>
      <c r="N48" s="3"/>
      <c r="O48" s="3"/>
      <c r="P48" s="3"/>
      <c r="Q48" s="3"/>
      <c r="R48" s="3"/>
      <c r="S48" s="3"/>
      <c r="T48" s="3"/>
      <c r="U48" s="3"/>
      <c r="V48" s="3"/>
    </row>
    <row r="49" spans="2:22">
      <c r="B49" s="3"/>
      <c r="C49" s="3"/>
      <c r="D49" s="3"/>
      <c r="E49" s="3"/>
      <c r="F49" s="3"/>
      <c r="G49" s="3"/>
      <c r="H49" s="3"/>
      <c r="I49" s="3"/>
      <c r="J49" s="3"/>
      <c r="K49" s="3"/>
      <c r="L49" s="3"/>
      <c r="M49" s="3"/>
      <c r="N49" s="3"/>
      <c r="O49" s="3"/>
      <c r="P49" s="3"/>
      <c r="Q49" s="3"/>
      <c r="R49" s="3"/>
      <c r="S49" s="3"/>
      <c r="T49" s="3"/>
      <c r="U49" s="3"/>
      <c r="V49" s="3"/>
    </row>
    <row r="50" spans="2:22">
      <c r="B50" s="3"/>
      <c r="C50" s="3"/>
      <c r="D50" s="3"/>
      <c r="E50" s="3"/>
      <c r="F50" s="3"/>
      <c r="G50" s="3"/>
      <c r="H50" s="3"/>
      <c r="I50" s="3"/>
      <c r="J50" s="3"/>
      <c r="K50" s="3"/>
      <c r="L50" s="3"/>
      <c r="M50" s="3"/>
      <c r="N50" s="3"/>
      <c r="O50" s="3"/>
      <c r="P50" s="3"/>
      <c r="Q50" s="3"/>
      <c r="R50" s="3"/>
      <c r="S50" s="3"/>
      <c r="T50" s="3"/>
      <c r="U50" s="3"/>
      <c r="V50" s="3"/>
    </row>
    <row r="51" spans="2:22">
      <c r="B51" s="3"/>
      <c r="C51" s="3"/>
      <c r="D51" s="3"/>
      <c r="E51" s="3"/>
      <c r="F51" s="3"/>
      <c r="G51" s="3"/>
      <c r="H51" s="3"/>
      <c r="I51" s="3"/>
      <c r="J51" s="3"/>
      <c r="K51" s="3"/>
      <c r="L51" s="3"/>
      <c r="M51" s="3"/>
      <c r="N51" s="3"/>
      <c r="O51" s="3"/>
      <c r="P51" s="3"/>
      <c r="Q51" s="3"/>
      <c r="R51" s="3"/>
      <c r="S51" s="3"/>
      <c r="T51" s="3"/>
      <c r="U51" s="3"/>
      <c r="V51" s="3"/>
    </row>
    <row r="52" spans="2:22">
      <c r="B52" s="3"/>
      <c r="C52" s="3"/>
      <c r="D52" s="3"/>
      <c r="E52" s="3"/>
      <c r="F52" s="3"/>
      <c r="G52" s="3"/>
      <c r="H52" s="3"/>
      <c r="I52" s="3"/>
      <c r="J52" s="3"/>
      <c r="K52" s="3"/>
      <c r="L52" s="3"/>
      <c r="M52" s="3"/>
      <c r="N52" s="3"/>
      <c r="O52" s="3"/>
      <c r="P52" s="3"/>
      <c r="Q52" s="3"/>
      <c r="R52" s="3"/>
      <c r="S52" s="3"/>
      <c r="T52" s="3"/>
      <c r="U52" s="3"/>
      <c r="V52" s="3"/>
    </row>
    <row r="53" spans="2:22">
      <c r="B53" s="3"/>
      <c r="C53" s="3"/>
      <c r="D53" s="3"/>
      <c r="E53" s="3"/>
      <c r="F53" s="3"/>
      <c r="G53" s="3"/>
      <c r="H53" s="3"/>
      <c r="I53" s="3"/>
      <c r="J53" s="3"/>
      <c r="K53" s="3"/>
      <c r="L53" s="3"/>
      <c r="M53" s="3"/>
      <c r="N53" s="3"/>
      <c r="O53" s="3"/>
      <c r="P53" s="3"/>
      <c r="Q53" s="3"/>
      <c r="R53" s="3"/>
      <c r="S53" s="3"/>
      <c r="T53" s="3"/>
      <c r="U53" s="3"/>
      <c r="V53" s="3"/>
    </row>
    <row r="54" spans="2:22">
      <c r="B54" s="3"/>
      <c r="C54" s="3"/>
      <c r="D54" s="3"/>
      <c r="E54" s="3"/>
      <c r="F54" s="3"/>
      <c r="G54" s="3"/>
      <c r="H54" s="3"/>
      <c r="I54" s="3"/>
      <c r="J54" s="3"/>
      <c r="K54" s="3"/>
      <c r="L54" s="3"/>
      <c r="M54" s="3"/>
      <c r="N54" s="3"/>
      <c r="O54" s="3"/>
      <c r="P54" s="3"/>
      <c r="Q54" s="3"/>
      <c r="R54" s="3"/>
      <c r="S54" s="3"/>
      <c r="T54" s="3"/>
      <c r="U54" s="3"/>
      <c r="V54" s="3"/>
    </row>
    <row r="55" spans="2:22">
      <c r="B55" s="3"/>
      <c r="C55" s="3"/>
      <c r="D55" s="3"/>
      <c r="E55" s="3"/>
      <c r="F55" s="3"/>
      <c r="G55" s="3"/>
      <c r="H55" s="3"/>
      <c r="I55" s="3"/>
      <c r="J55" s="3"/>
      <c r="K55" s="3"/>
      <c r="L55" s="3"/>
      <c r="M55" s="3"/>
      <c r="N55" s="3"/>
      <c r="O55" s="3"/>
      <c r="P55" s="3"/>
      <c r="Q55" s="3"/>
      <c r="R55" s="3"/>
      <c r="S55" s="3"/>
      <c r="T55" s="3"/>
      <c r="U55" s="3"/>
      <c r="V55" s="3"/>
    </row>
    <row r="56" spans="2:22">
      <c r="B56" s="3"/>
      <c r="C56" s="3"/>
      <c r="D56" s="3"/>
      <c r="E56" s="3"/>
      <c r="F56" s="3"/>
      <c r="G56" s="3"/>
      <c r="H56" s="3"/>
      <c r="I56" s="3"/>
      <c r="J56" s="3"/>
      <c r="K56" s="3"/>
      <c r="L56" s="3"/>
      <c r="M56" s="3"/>
      <c r="N56" s="3"/>
      <c r="O56" s="3"/>
      <c r="P56" s="3"/>
      <c r="Q56" s="3"/>
      <c r="R56" s="3"/>
      <c r="S56" s="3"/>
      <c r="T56" s="3"/>
      <c r="U56" s="3"/>
      <c r="V56" s="3"/>
    </row>
    <row r="57" spans="2:22">
      <c r="B57" s="3"/>
      <c r="C57" s="3"/>
      <c r="D57" s="3"/>
      <c r="E57" s="3"/>
      <c r="F57" s="3"/>
      <c r="G57" s="3"/>
      <c r="H57" s="3"/>
      <c r="I57" s="3"/>
      <c r="J57" s="3"/>
      <c r="K57" s="3"/>
      <c r="L57" s="3"/>
      <c r="M57" s="3"/>
      <c r="N57" s="3"/>
      <c r="O57" s="3"/>
      <c r="P57" s="3"/>
      <c r="Q57" s="3"/>
      <c r="R57" s="3"/>
      <c r="S57" s="3"/>
      <c r="T57" s="3"/>
      <c r="U57" s="3"/>
      <c r="V57" s="3"/>
    </row>
    <row r="58" spans="2:22">
      <c r="B58" s="3"/>
      <c r="C58" s="3"/>
      <c r="D58" s="3"/>
      <c r="E58" s="3"/>
      <c r="F58" s="3"/>
      <c r="G58" s="3"/>
      <c r="H58" s="3"/>
      <c r="I58" s="3"/>
      <c r="J58" s="3"/>
      <c r="K58" s="3"/>
      <c r="L58" s="3"/>
      <c r="M58" s="3"/>
      <c r="N58" s="3"/>
      <c r="O58" s="3"/>
      <c r="P58" s="3"/>
      <c r="Q58" s="3"/>
      <c r="R58" s="3"/>
      <c r="S58" s="3"/>
      <c r="T58" s="3"/>
      <c r="U58" s="3"/>
      <c r="V58" s="3"/>
    </row>
    <row r="59" spans="2:22">
      <c r="B59" s="3"/>
      <c r="C59" s="3"/>
      <c r="D59" s="3"/>
      <c r="E59" s="3"/>
      <c r="F59" s="3"/>
      <c r="G59" s="3"/>
      <c r="H59" s="3"/>
      <c r="I59" s="3"/>
      <c r="J59" s="3"/>
      <c r="K59" s="3"/>
      <c r="L59" s="3"/>
      <c r="M59" s="3"/>
      <c r="N59" s="3"/>
      <c r="O59" s="3"/>
      <c r="P59" s="3"/>
      <c r="Q59" s="3"/>
      <c r="R59" s="3"/>
      <c r="S59" s="3"/>
      <c r="T59" s="3"/>
      <c r="U59" s="3"/>
      <c r="V59" s="3"/>
    </row>
    <row r="60" spans="2:22">
      <c r="B60" s="3"/>
      <c r="C60" s="3"/>
      <c r="D60" s="3"/>
      <c r="E60" s="3"/>
      <c r="F60" s="3"/>
      <c r="G60" s="3"/>
      <c r="H60" s="3"/>
      <c r="I60" s="3"/>
      <c r="J60" s="3"/>
      <c r="K60" s="3"/>
      <c r="L60" s="3"/>
      <c r="M60" s="3"/>
      <c r="N60" s="3"/>
      <c r="O60" s="3"/>
      <c r="P60" s="3"/>
      <c r="Q60" s="3"/>
      <c r="R60" s="3"/>
      <c r="S60" s="3"/>
      <c r="T60" s="3"/>
      <c r="U60" s="3"/>
      <c r="V60" s="3"/>
    </row>
    <row r="61" spans="2:22">
      <c r="B61" s="3"/>
      <c r="C61" s="3"/>
      <c r="D61" s="3"/>
      <c r="E61" s="3"/>
      <c r="F61" s="3"/>
      <c r="G61" s="3"/>
      <c r="H61" s="3"/>
      <c r="I61" s="3"/>
      <c r="J61" s="3"/>
      <c r="K61" s="3"/>
      <c r="L61" s="3"/>
      <c r="M61" s="3"/>
      <c r="N61" s="3"/>
      <c r="O61" s="3"/>
      <c r="P61" s="3"/>
      <c r="Q61" s="3"/>
      <c r="R61" s="3"/>
      <c r="S61" s="3"/>
      <c r="T61" s="3"/>
      <c r="U61" s="3"/>
      <c r="V61" s="3"/>
    </row>
    <row r="62" spans="2:22">
      <c r="B62" s="3"/>
      <c r="C62" s="3"/>
      <c r="D62" s="3"/>
      <c r="E62" s="3"/>
      <c r="F62" s="3"/>
      <c r="G62" s="3"/>
      <c r="H62" s="3"/>
      <c r="I62" s="3"/>
      <c r="J62" s="3"/>
      <c r="K62" s="3"/>
      <c r="L62" s="3"/>
      <c r="M62" s="3"/>
      <c r="N62" s="3"/>
      <c r="O62" s="3"/>
      <c r="P62" s="3"/>
      <c r="Q62" s="3"/>
      <c r="R62" s="3"/>
      <c r="S62" s="3"/>
      <c r="T62" s="3"/>
      <c r="U62" s="3"/>
      <c r="V62" s="3"/>
    </row>
    <row r="63" spans="2:22">
      <c r="B63" s="3"/>
      <c r="C63" s="3"/>
      <c r="D63" s="3"/>
      <c r="E63" s="3"/>
      <c r="F63" s="3"/>
      <c r="G63" s="3"/>
      <c r="H63" s="3"/>
      <c r="I63" s="3"/>
      <c r="J63" s="3"/>
      <c r="K63" s="3"/>
      <c r="L63" s="3"/>
      <c r="M63" s="3"/>
      <c r="N63" s="3"/>
      <c r="O63" s="3"/>
      <c r="P63" s="3"/>
      <c r="Q63" s="3"/>
      <c r="R63" s="3"/>
      <c r="S63" s="3"/>
      <c r="T63" s="3"/>
      <c r="U63" s="3"/>
      <c r="V63" s="3"/>
    </row>
  </sheetData>
  <mergeCells count="1">
    <mergeCell ref="C3:H3"/>
  </mergeCells>
  <printOptions horizontalCentered="1" verticalCentered="1"/>
  <pageMargins left="0" right="0" top="0" bottom="0" header="0" footer="0"/>
  <pageSetup paperSize="9" scale="70" firstPageNumber="2" orientation="portrait" useFirstPageNumber="1" r:id="rId1"/>
  <headerFooter alignWithMargins="0">
    <oddFooter>&amp;C&amp;16page 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393"/>
  <sheetViews>
    <sheetView view="pageLayout" zoomScale="70" zoomScaleNormal="70" zoomScalePageLayoutView="70" workbookViewId="0">
      <selection activeCell="B30" sqref="B30"/>
    </sheetView>
  </sheetViews>
  <sheetFormatPr baseColWidth="10" defaultRowHeight="12.75"/>
  <cols>
    <col min="1" max="1" width="11" style="10"/>
    <col min="2" max="2" width="18.625" style="4" customWidth="1"/>
    <col min="3" max="3" width="12.375" style="4" customWidth="1"/>
    <col min="4" max="4" width="9.875" style="4" customWidth="1"/>
    <col min="5" max="5" width="10.625" style="4" customWidth="1"/>
    <col min="6" max="6" width="12.625" style="4" customWidth="1"/>
    <col min="7" max="7" width="12.5" style="4" customWidth="1"/>
    <col min="8" max="8" width="11.375" style="4" customWidth="1"/>
    <col min="9" max="9" width="12.625" style="4" customWidth="1"/>
    <col min="10" max="10" width="10.625" style="4" customWidth="1"/>
    <col min="11" max="11" width="11.75" style="4" customWidth="1"/>
    <col min="12" max="12" width="12.875" style="4" customWidth="1"/>
    <col min="13" max="13" width="9.625" style="10" customWidth="1"/>
    <col min="14" max="14" width="7.125" style="10" customWidth="1"/>
    <col min="15" max="16384" width="11" style="10"/>
  </cols>
  <sheetData>
    <row r="1" spans="1:23">
      <c r="A1" s="27"/>
      <c r="B1" s="27"/>
      <c r="C1" s="27"/>
      <c r="D1" s="27"/>
      <c r="E1" s="27"/>
      <c r="F1" s="27"/>
      <c r="G1" s="27"/>
      <c r="H1" s="27"/>
      <c r="I1" s="27"/>
      <c r="J1" s="27"/>
      <c r="K1" s="27"/>
      <c r="L1" s="27"/>
      <c r="M1" s="27"/>
    </row>
    <row r="2" spans="1:23">
      <c r="A2" s="27"/>
      <c r="B2" s="27"/>
      <c r="C2" s="27"/>
      <c r="D2" s="27"/>
      <c r="E2" s="27"/>
      <c r="F2" s="27"/>
      <c r="G2" s="27"/>
      <c r="H2" s="27"/>
      <c r="I2" s="27"/>
      <c r="J2" s="27"/>
      <c r="K2" s="27"/>
      <c r="L2" s="27"/>
      <c r="M2" s="27"/>
    </row>
    <row r="3" spans="1:23" ht="20.25">
      <c r="A3" s="27"/>
      <c r="B3" s="621" t="s">
        <v>47</v>
      </c>
      <c r="C3" s="908" t="s">
        <v>194</v>
      </c>
      <c r="D3" s="908"/>
      <c r="E3" s="908"/>
      <c r="F3" s="908"/>
      <c r="G3" s="908"/>
      <c r="H3" s="908"/>
      <c r="I3" s="908"/>
      <c r="J3" s="908"/>
      <c r="K3" s="908"/>
      <c r="L3" s="908"/>
      <c r="M3" s="3"/>
      <c r="N3" s="3"/>
      <c r="O3" s="3"/>
      <c r="P3" s="3"/>
      <c r="Q3" s="3"/>
      <c r="R3" s="3"/>
      <c r="S3" s="3"/>
      <c r="T3" s="3"/>
      <c r="U3" s="3"/>
      <c r="V3" s="3"/>
      <c r="W3" s="3"/>
    </row>
    <row r="4" spans="1:23" ht="23.25">
      <c r="A4" s="27"/>
      <c r="B4" s="13"/>
      <c r="C4" s="177" t="s">
        <v>217</v>
      </c>
      <c r="D4" s="3"/>
      <c r="E4" s="3"/>
      <c r="F4" s="3"/>
      <c r="G4" s="3"/>
      <c r="H4" s="3"/>
      <c r="I4" s="3"/>
      <c r="J4" s="3"/>
      <c r="K4" s="3"/>
      <c r="L4" s="3"/>
      <c r="M4" s="3"/>
      <c r="N4" s="3"/>
      <c r="O4" s="3"/>
      <c r="P4" s="3"/>
      <c r="Q4" s="3"/>
      <c r="R4" s="3"/>
      <c r="S4" s="3"/>
      <c r="T4" s="3"/>
      <c r="U4" s="3"/>
      <c r="V4" s="3"/>
      <c r="W4" s="3"/>
    </row>
    <row r="5" spans="1:23" ht="15.75">
      <c r="A5" s="27"/>
      <c r="B5" s="9"/>
      <c r="C5" s="109" t="s">
        <v>155</v>
      </c>
      <c r="D5" s="3"/>
      <c r="E5" s="3"/>
      <c r="F5" s="3"/>
      <c r="G5" s="3"/>
      <c r="H5" s="3"/>
      <c r="I5" s="3"/>
      <c r="J5" s="3"/>
      <c r="K5" s="3"/>
      <c r="L5" s="3"/>
      <c r="M5" s="3"/>
      <c r="N5" s="3"/>
      <c r="O5" s="3"/>
      <c r="P5" s="3"/>
      <c r="Q5" s="3"/>
      <c r="R5" s="3"/>
      <c r="S5" s="3"/>
      <c r="T5" s="3"/>
      <c r="U5" s="3"/>
      <c r="V5" s="3"/>
      <c r="W5" s="3"/>
    </row>
    <row r="6" spans="1:23" ht="67.5" customHeight="1">
      <c r="A6" s="27"/>
      <c r="B6" s="627"/>
      <c r="C6" s="622" t="s">
        <v>42</v>
      </c>
      <c r="D6" s="622" t="s">
        <v>11</v>
      </c>
      <c r="E6" s="622" t="s">
        <v>12</v>
      </c>
      <c r="F6" s="622" t="s">
        <v>13</v>
      </c>
      <c r="G6" s="622" t="s">
        <v>14</v>
      </c>
      <c r="H6" s="622" t="s">
        <v>15</v>
      </c>
      <c r="I6" s="622" t="s">
        <v>16</v>
      </c>
      <c r="J6" s="622" t="s">
        <v>17</v>
      </c>
      <c r="K6" s="622" t="s">
        <v>18</v>
      </c>
      <c r="L6" s="623" t="s">
        <v>25</v>
      </c>
      <c r="M6" s="3"/>
      <c r="N6" s="3"/>
      <c r="O6" s="3"/>
      <c r="P6" s="3"/>
      <c r="Q6" s="3"/>
      <c r="R6" s="3"/>
      <c r="S6" s="3"/>
      <c r="T6" s="3"/>
      <c r="U6" s="3"/>
      <c r="V6" s="3"/>
      <c r="W6" s="3"/>
    </row>
    <row r="7" spans="1:23" ht="24.95" customHeight="1">
      <c r="A7" s="27"/>
      <c r="B7" s="632">
        <v>43374</v>
      </c>
      <c r="C7" s="633">
        <v>95</v>
      </c>
      <c r="D7" s="633">
        <v>740</v>
      </c>
      <c r="E7" s="633">
        <v>5228</v>
      </c>
      <c r="F7" s="633">
        <v>12769</v>
      </c>
      <c r="G7" s="633">
        <v>15824</v>
      </c>
      <c r="H7" s="633">
        <v>24395</v>
      </c>
      <c r="I7" s="633">
        <v>13052</v>
      </c>
      <c r="J7" s="633">
        <v>6586</v>
      </c>
      <c r="K7" s="633">
        <v>3195</v>
      </c>
      <c r="L7" s="634">
        <f>SUM(C7:K7)</f>
        <v>81884</v>
      </c>
      <c r="M7" s="3"/>
      <c r="N7" s="3"/>
      <c r="O7" s="3"/>
      <c r="P7" s="3"/>
      <c r="Q7" s="3"/>
      <c r="R7" s="3"/>
      <c r="S7" s="3"/>
      <c r="T7" s="3"/>
      <c r="U7" s="3"/>
      <c r="V7" s="3"/>
      <c r="W7" s="3"/>
    </row>
    <row r="8" spans="1:23" ht="24.95" customHeight="1">
      <c r="A8" s="27"/>
      <c r="B8" s="635" t="s">
        <v>96</v>
      </c>
      <c r="C8" s="636">
        <f>(C7/$L7)</f>
        <v>1.1601778125152654E-3</v>
      </c>
      <c r="D8" s="636">
        <f t="shared" ref="D8:L8" si="0">(D7/$L7)</f>
        <v>9.0371745395925948E-3</v>
      </c>
      <c r="E8" s="636">
        <f t="shared" si="0"/>
        <v>6.384641688241903E-2</v>
      </c>
      <c r="F8" s="636">
        <f t="shared" si="0"/>
        <v>0.15594011040007816</v>
      </c>
      <c r="G8" s="636">
        <f t="shared" si="0"/>
        <v>0.1932489863709638</v>
      </c>
      <c r="H8" s="636">
        <f t="shared" si="0"/>
        <v>0.29792144985589369</v>
      </c>
      <c r="I8" s="636">
        <f t="shared" si="0"/>
        <v>0.159396219041571</v>
      </c>
      <c r="J8" s="636">
        <f t="shared" si="0"/>
        <v>8.0430853402374089E-2</v>
      </c>
      <c r="K8" s="636">
        <f t="shared" si="0"/>
        <v>3.9018611694592351E-2</v>
      </c>
      <c r="L8" s="637">
        <f t="shared" si="0"/>
        <v>1</v>
      </c>
      <c r="M8" s="3"/>
      <c r="N8" s="3"/>
      <c r="O8" s="3"/>
      <c r="P8" s="3"/>
      <c r="Q8" s="3"/>
      <c r="R8" s="3"/>
      <c r="S8" s="3"/>
      <c r="T8" s="3"/>
      <c r="U8" s="3"/>
      <c r="V8" s="3"/>
      <c r="W8" s="3"/>
    </row>
    <row r="9" spans="1:23" ht="24.95" customHeight="1">
      <c r="A9" s="27"/>
      <c r="B9" s="628">
        <v>43282</v>
      </c>
      <c r="C9" s="626">
        <v>107</v>
      </c>
      <c r="D9" s="626">
        <v>770</v>
      </c>
      <c r="E9" s="626">
        <v>5321</v>
      </c>
      <c r="F9" s="626">
        <v>12913</v>
      </c>
      <c r="G9" s="626">
        <v>16049</v>
      </c>
      <c r="H9" s="626">
        <v>24553</v>
      </c>
      <c r="I9" s="626">
        <v>13265</v>
      </c>
      <c r="J9" s="626">
        <v>6725</v>
      </c>
      <c r="K9" s="626">
        <v>3240</v>
      </c>
      <c r="L9" s="645">
        <f>SUM(C9:K9)</f>
        <v>82943</v>
      </c>
      <c r="M9" s="3"/>
      <c r="N9" s="3"/>
      <c r="O9" s="3"/>
      <c r="P9" s="3"/>
      <c r="Q9" s="3"/>
      <c r="R9" s="3"/>
      <c r="S9" s="3"/>
      <c r="T9" s="3"/>
      <c r="U9" s="3"/>
      <c r="V9" s="3"/>
      <c r="W9" s="3"/>
    </row>
    <row r="10" spans="1:23" ht="24.95" customHeight="1">
      <c r="A10" s="27"/>
      <c r="B10" s="629" t="s">
        <v>96</v>
      </c>
      <c r="C10" s="624">
        <f>(C9/$L9)</f>
        <v>1.290042559347986E-3</v>
      </c>
      <c r="D10" s="624">
        <f t="shared" ref="D10:L10" si="1">(D9/$L9)</f>
        <v>9.2834838382985906E-3</v>
      </c>
      <c r="E10" s="624">
        <f t="shared" si="1"/>
        <v>6.415249026439844E-2</v>
      </c>
      <c r="F10" s="624">
        <f t="shared" si="1"/>
        <v>0.15568522961551909</v>
      </c>
      <c r="G10" s="624">
        <f t="shared" si="1"/>
        <v>0.19349432742968062</v>
      </c>
      <c r="H10" s="624">
        <f t="shared" si="1"/>
        <v>0.29602256971655233</v>
      </c>
      <c r="I10" s="624">
        <f t="shared" si="1"/>
        <v>0.15992910794159845</v>
      </c>
      <c r="J10" s="624">
        <f t="shared" si="1"/>
        <v>8.1079777678646783E-2</v>
      </c>
      <c r="K10" s="624">
        <f t="shared" si="1"/>
        <v>3.9062970955957704E-2</v>
      </c>
      <c r="L10" s="625">
        <f t="shared" si="1"/>
        <v>1</v>
      </c>
      <c r="M10" s="3"/>
      <c r="N10" s="3"/>
      <c r="O10" s="3"/>
      <c r="P10" s="3"/>
      <c r="Q10" s="3"/>
      <c r="R10" s="3"/>
      <c r="S10" s="3"/>
      <c r="T10" s="3"/>
      <c r="U10" s="3"/>
      <c r="V10" s="3"/>
      <c r="W10" s="3"/>
    </row>
    <row r="11" spans="1:23" ht="24.95" customHeight="1">
      <c r="A11" s="27"/>
      <c r="B11" s="628">
        <v>43191</v>
      </c>
      <c r="C11" s="626">
        <v>112</v>
      </c>
      <c r="D11" s="626">
        <v>760</v>
      </c>
      <c r="E11" s="626">
        <v>5405</v>
      </c>
      <c r="F11" s="626">
        <v>12980</v>
      </c>
      <c r="G11" s="626">
        <v>15976</v>
      </c>
      <c r="H11" s="626">
        <v>24176</v>
      </c>
      <c r="I11" s="626">
        <v>13002</v>
      </c>
      <c r="J11" s="626">
        <v>6554</v>
      </c>
      <c r="K11" s="626">
        <v>3121</v>
      </c>
      <c r="L11" s="645">
        <f>SUM(C11:K11)</f>
        <v>82086</v>
      </c>
      <c r="M11" s="3"/>
      <c r="N11" s="3"/>
      <c r="O11" s="3"/>
      <c r="P11" s="3"/>
      <c r="Q11" s="3"/>
      <c r="R11" s="3"/>
      <c r="S11" s="3"/>
      <c r="T11" s="3"/>
      <c r="U11" s="3"/>
      <c r="V11" s="3"/>
      <c r="W11" s="3"/>
    </row>
    <row r="12" spans="1:23" ht="24.95" customHeight="1">
      <c r="A12" s="27"/>
      <c r="B12" s="629" t="s">
        <v>96</v>
      </c>
      <c r="C12" s="624">
        <f>(C11/$L11)</f>
        <v>1.3644226786540944E-3</v>
      </c>
      <c r="D12" s="624">
        <f t="shared" ref="D12:L12" si="2">(D11/$L11)</f>
        <v>9.2585824622956406E-3</v>
      </c>
      <c r="E12" s="624">
        <f t="shared" si="2"/>
        <v>6.5845576590405186E-2</v>
      </c>
      <c r="F12" s="624">
        <f t="shared" si="2"/>
        <v>0.15812684257973345</v>
      </c>
      <c r="G12" s="624">
        <f t="shared" si="2"/>
        <v>0.19462514923373048</v>
      </c>
      <c r="H12" s="624">
        <f t="shared" si="2"/>
        <v>0.29452038106376238</v>
      </c>
      <c r="I12" s="624">
        <f t="shared" si="2"/>
        <v>0.15839485417732621</v>
      </c>
      <c r="J12" s="624">
        <f t="shared" si="2"/>
        <v>7.9843091391954779E-2</v>
      </c>
      <c r="K12" s="624">
        <f t="shared" si="2"/>
        <v>3.8021099822137756E-2</v>
      </c>
      <c r="L12" s="625">
        <f t="shared" si="2"/>
        <v>1</v>
      </c>
      <c r="M12" s="3"/>
      <c r="N12" s="3"/>
      <c r="O12" s="3"/>
      <c r="P12" s="3"/>
      <c r="Q12" s="3"/>
      <c r="R12" s="3"/>
      <c r="S12" s="3"/>
      <c r="T12" s="3"/>
      <c r="U12" s="3"/>
      <c r="V12" s="3"/>
      <c r="W12" s="3"/>
    </row>
    <row r="13" spans="1:23" ht="24.95" customHeight="1">
      <c r="A13" s="27"/>
      <c r="B13" s="628">
        <v>43101</v>
      </c>
      <c r="C13" s="646">
        <v>89</v>
      </c>
      <c r="D13" s="646">
        <v>694</v>
      </c>
      <c r="E13" s="646">
        <v>5262</v>
      </c>
      <c r="F13" s="646">
        <v>12602</v>
      </c>
      <c r="G13" s="646">
        <v>15613</v>
      </c>
      <c r="H13" s="646">
        <v>23343</v>
      </c>
      <c r="I13" s="646">
        <v>12726</v>
      </c>
      <c r="J13" s="646">
        <v>6413</v>
      </c>
      <c r="K13" s="646">
        <v>3043</v>
      </c>
      <c r="L13" s="647">
        <f>SUM(C13:K13)</f>
        <v>79785</v>
      </c>
      <c r="M13" s="3"/>
      <c r="N13" s="3"/>
      <c r="O13" s="3"/>
      <c r="P13" s="3"/>
      <c r="Q13" s="3"/>
      <c r="R13" s="3"/>
      <c r="S13" s="3"/>
      <c r="T13" s="3"/>
      <c r="U13" s="3"/>
      <c r="V13" s="3"/>
      <c r="W13" s="3"/>
    </row>
    <row r="14" spans="1:23" ht="24.95" customHeight="1">
      <c r="A14" s="27"/>
      <c r="B14" s="629" t="s">
        <v>96</v>
      </c>
      <c r="C14" s="624">
        <f>(C13/$L13)</f>
        <v>1.1154979006078836E-3</v>
      </c>
      <c r="D14" s="624">
        <f t="shared" ref="D14:L14" si="3">(D13/$L13)</f>
        <v>8.6983768878861941E-3</v>
      </c>
      <c r="E14" s="624">
        <f t="shared" si="3"/>
        <v>6.5952246662906555E-2</v>
      </c>
      <c r="F14" s="624">
        <f t="shared" si="3"/>
        <v>0.15794948925236574</v>
      </c>
      <c r="G14" s="624">
        <f t="shared" si="3"/>
        <v>0.19568841260888639</v>
      </c>
      <c r="H14" s="624">
        <f t="shared" si="3"/>
        <v>0.29257379206617784</v>
      </c>
      <c r="I14" s="624">
        <f t="shared" si="3"/>
        <v>0.15950366610265088</v>
      </c>
      <c r="J14" s="624">
        <f t="shared" si="3"/>
        <v>8.0378517265150093E-2</v>
      </c>
      <c r="K14" s="624">
        <f t="shared" si="3"/>
        <v>3.814000125336843E-2</v>
      </c>
      <c r="L14" s="625">
        <f t="shared" si="3"/>
        <v>1</v>
      </c>
      <c r="M14" s="3"/>
      <c r="N14" s="3"/>
      <c r="O14" s="3"/>
      <c r="P14" s="3"/>
      <c r="Q14" s="3"/>
      <c r="R14" s="3"/>
      <c r="S14" s="3"/>
      <c r="T14" s="3"/>
      <c r="U14" s="3"/>
      <c r="V14" s="3"/>
      <c r="W14" s="3"/>
    </row>
    <row r="15" spans="1:23" ht="24.95" customHeight="1">
      <c r="A15" s="27"/>
      <c r="B15" s="638">
        <v>43009</v>
      </c>
      <c r="C15" s="639">
        <v>101</v>
      </c>
      <c r="D15" s="639">
        <v>714</v>
      </c>
      <c r="E15" s="639">
        <v>5203</v>
      </c>
      <c r="F15" s="639">
        <v>12561</v>
      </c>
      <c r="G15" s="639">
        <v>15540</v>
      </c>
      <c r="H15" s="639">
        <v>23002</v>
      </c>
      <c r="I15" s="639">
        <v>12728</v>
      </c>
      <c r="J15" s="639">
        <v>6267</v>
      </c>
      <c r="K15" s="639">
        <v>3017</v>
      </c>
      <c r="L15" s="640">
        <f>SUM(C15:K15)</f>
        <v>79133</v>
      </c>
      <c r="M15" s="3"/>
      <c r="N15" s="3"/>
      <c r="O15" s="3"/>
      <c r="P15" s="3"/>
      <c r="Q15" s="3"/>
      <c r="R15" s="3"/>
      <c r="S15" s="3"/>
      <c r="T15" s="3"/>
      <c r="U15" s="3"/>
    </row>
    <row r="16" spans="1:23" ht="24.95" customHeight="1">
      <c r="A16" s="27"/>
      <c r="B16" s="641" t="s">
        <v>96</v>
      </c>
      <c r="C16" s="630">
        <f>(C15/$L15)</f>
        <v>1.2763322507676948E-3</v>
      </c>
      <c r="D16" s="630">
        <f t="shared" ref="D16:L16" si="4">(D15/$L15)</f>
        <v>9.0227844262191492E-3</v>
      </c>
      <c r="E16" s="630">
        <f t="shared" si="4"/>
        <v>6.5750066344003127E-2</v>
      </c>
      <c r="F16" s="630">
        <f t="shared" si="4"/>
        <v>0.15873276635537639</v>
      </c>
      <c r="G16" s="630">
        <f t="shared" si="4"/>
        <v>0.19637824927653444</v>
      </c>
      <c r="H16" s="630">
        <f t="shared" si="4"/>
        <v>0.29067519239760908</v>
      </c>
      <c r="I16" s="630">
        <f t="shared" si="4"/>
        <v>0.16084313750268536</v>
      </c>
      <c r="J16" s="630">
        <f t="shared" si="4"/>
        <v>7.919578431248657E-2</v>
      </c>
      <c r="K16" s="630">
        <f t="shared" si="4"/>
        <v>3.8125687134318173E-2</v>
      </c>
      <c r="L16" s="631">
        <f t="shared" si="4"/>
        <v>1</v>
      </c>
      <c r="M16" s="3"/>
      <c r="N16" s="3"/>
      <c r="O16" s="3"/>
      <c r="P16" s="3"/>
      <c r="Q16" s="3"/>
      <c r="R16" s="3"/>
      <c r="S16" s="3"/>
      <c r="T16" s="3"/>
      <c r="U16" s="3"/>
    </row>
    <row r="17" spans="1:23" ht="24.95" customHeight="1">
      <c r="A17" s="27"/>
      <c r="B17" s="628">
        <v>42917</v>
      </c>
      <c r="C17" s="626">
        <v>105</v>
      </c>
      <c r="D17" s="626">
        <v>766</v>
      </c>
      <c r="E17" s="626">
        <v>5413</v>
      </c>
      <c r="F17" s="626">
        <v>13021</v>
      </c>
      <c r="G17" s="626">
        <v>16179</v>
      </c>
      <c r="H17" s="626">
        <v>23642</v>
      </c>
      <c r="I17" s="626">
        <v>13140</v>
      </c>
      <c r="J17" s="626">
        <v>6477</v>
      </c>
      <c r="K17" s="626">
        <v>3038</v>
      </c>
      <c r="L17" s="645">
        <f>SUM(C17:K17)</f>
        <v>81781</v>
      </c>
      <c r="M17" s="3"/>
      <c r="N17" s="3"/>
      <c r="O17" s="3"/>
      <c r="P17" s="3"/>
      <c r="Q17" s="3"/>
      <c r="R17" s="3"/>
      <c r="S17" s="3"/>
      <c r="T17" s="3"/>
      <c r="U17" s="3"/>
      <c r="V17" s="3"/>
      <c r="W17" s="3"/>
    </row>
    <row r="18" spans="1:23" ht="24.95" customHeight="1">
      <c r="A18" s="27"/>
      <c r="B18" s="629" t="s">
        <v>96</v>
      </c>
      <c r="C18" s="624">
        <f>(C17/$L17)</f>
        <v>1.2839168021912179E-3</v>
      </c>
      <c r="D18" s="624">
        <f t="shared" ref="D18:L18" si="5">(D17/$L17)</f>
        <v>9.3664787664616469E-3</v>
      </c>
      <c r="E18" s="624">
        <f t="shared" si="5"/>
        <v>6.6188968097724413E-2</v>
      </c>
      <c r="F18" s="624">
        <f t="shared" si="5"/>
        <v>0.15921791125077953</v>
      </c>
      <c r="G18" s="624">
        <f t="shared" si="5"/>
        <v>0.19783323754906396</v>
      </c>
      <c r="H18" s="624">
        <f t="shared" si="5"/>
        <v>0.28908915273718833</v>
      </c>
      <c r="I18" s="624">
        <f t="shared" si="5"/>
        <v>0.16067301695992955</v>
      </c>
      <c r="J18" s="624">
        <f t="shared" si="5"/>
        <v>7.9199325026595421E-2</v>
      </c>
      <c r="K18" s="624">
        <f t="shared" si="5"/>
        <v>3.7147992810065908E-2</v>
      </c>
      <c r="L18" s="625">
        <f t="shared" si="5"/>
        <v>1</v>
      </c>
      <c r="M18" s="3"/>
      <c r="N18" s="3"/>
      <c r="O18" s="3"/>
      <c r="P18" s="3"/>
      <c r="Q18" s="3"/>
      <c r="R18" s="3"/>
      <c r="S18" s="3"/>
      <c r="T18" s="3"/>
      <c r="U18" s="3"/>
      <c r="V18" s="3"/>
      <c r="W18" s="3"/>
    </row>
    <row r="19" spans="1:23" ht="24.95" customHeight="1">
      <c r="A19" s="27"/>
      <c r="B19" s="628">
        <v>42826</v>
      </c>
      <c r="C19" s="626">
        <v>90</v>
      </c>
      <c r="D19" s="626">
        <v>768</v>
      </c>
      <c r="E19" s="626">
        <v>5357</v>
      </c>
      <c r="F19" s="626">
        <v>12962</v>
      </c>
      <c r="G19" s="626">
        <v>16279</v>
      </c>
      <c r="H19" s="626">
        <v>23566</v>
      </c>
      <c r="I19" s="626">
        <v>13028</v>
      </c>
      <c r="J19" s="626">
        <v>6549</v>
      </c>
      <c r="K19" s="626">
        <v>2931</v>
      </c>
      <c r="L19" s="645">
        <f>SUM(C19:K19)</f>
        <v>81530</v>
      </c>
      <c r="M19" s="3"/>
      <c r="N19" s="3"/>
      <c r="O19" s="3"/>
      <c r="P19" s="3"/>
      <c r="Q19" s="3"/>
      <c r="R19" s="3"/>
      <c r="S19" s="3"/>
      <c r="T19" s="3"/>
      <c r="U19" s="3"/>
      <c r="V19" s="3"/>
      <c r="W19" s="3"/>
    </row>
    <row r="20" spans="1:23" ht="24.95" customHeight="1">
      <c r="A20" s="27"/>
      <c r="B20" s="629" t="s">
        <v>96</v>
      </c>
      <c r="C20" s="624">
        <f>(C19/$L19)</f>
        <v>1.1038881393352141E-3</v>
      </c>
      <c r="D20" s="624">
        <f t="shared" ref="D20:L20" si="6">(D19/$L19)</f>
        <v>9.4198454556604933E-3</v>
      </c>
      <c r="E20" s="624">
        <f t="shared" si="6"/>
        <v>6.5705875137986022E-2</v>
      </c>
      <c r="F20" s="624">
        <f t="shared" si="6"/>
        <v>0.15898442291181161</v>
      </c>
      <c r="G20" s="624">
        <f t="shared" si="6"/>
        <v>0.19966883355819945</v>
      </c>
      <c r="H20" s="624">
        <f t="shared" si="6"/>
        <v>0.28904697657304063</v>
      </c>
      <c r="I20" s="624">
        <f t="shared" si="6"/>
        <v>0.15979394088065743</v>
      </c>
      <c r="J20" s="624">
        <f t="shared" si="6"/>
        <v>8.0326260272292407E-2</v>
      </c>
      <c r="K20" s="624">
        <f t="shared" si="6"/>
        <v>3.5949957071016801E-2</v>
      </c>
      <c r="L20" s="625">
        <f t="shared" si="6"/>
        <v>1</v>
      </c>
      <c r="M20" s="3"/>
      <c r="N20" s="3"/>
      <c r="O20" s="3"/>
      <c r="P20" s="3"/>
      <c r="Q20" s="3"/>
      <c r="R20" s="3"/>
      <c r="S20" s="3"/>
      <c r="T20" s="3"/>
      <c r="U20" s="3"/>
      <c r="V20" s="3"/>
      <c r="W20" s="3"/>
    </row>
    <row r="21" spans="1:23" ht="24.95" customHeight="1">
      <c r="A21" s="27"/>
      <c r="B21" s="628">
        <v>42736</v>
      </c>
      <c r="C21" s="626">
        <v>84</v>
      </c>
      <c r="D21" s="626">
        <v>685</v>
      </c>
      <c r="E21" s="626">
        <v>5083</v>
      </c>
      <c r="F21" s="626">
        <v>12745</v>
      </c>
      <c r="G21" s="626">
        <v>15960</v>
      </c>
      <c r="H21" s="626">
        <v>22717</v>
      </c>
      <c r="I21" s="626">
        <v>12465</v>
      </c>
      <c r="J21" s="626">
        <v>6234</v>
      </c>
      <c r="K21" s="626">
        <v>2823</v>
      </c>
      <c r="L21" s="647">
        <f>SUM(C21:K21)</f>
        <v>78796</v>
      </c>
      <c r="M21" s="27"/>
      <c r="N21" s="3"/>
      <c r="O21" s="3"/>
      <c r="P21" s="3"/>
      <c r="Q21" s="3"/>
      <c r="R21" s="3"/>
      <c r="S21" s="3"/>
      <c r="T21" s="3"/>
      <c r="U21" s="3"/>
      <c r="V21" s="3"/>
      <c r="W21" s="3"/>
    </row>
    <row r="22" spans="1:23" ht="24.95" customHeight="1">
      <c r="A22" s="27"/>
      <c r="B22" s="629" t="s">
        <v>96</v>
      </c>
      <c r="C22" s="624">
        <f>(C21/$L21)</f>
        <v>1.0660439616224174E-3</v>
      </c>
      <c r="D22" s="624">
        <f t="shared" ref="D22:L22" si="7">(D21/$L21)</f>
        <v>8.6933346870399514E-3</v>
      </c>
      <c r="E22" s="624">
        <f t="shared" si="7"/>
        <v>6.4508350677699375E-2</v>
      </c>
      <c r="F22" s="624">
        <f t="shared" si="7"/>
        <v>0.1617467891771156</v>
      </c>
      <c r="G22" s="624">
        <f t="shared" si="7"/>
        <v>0.2025483527082593</v>
      </c>
      <c r="H22" s="624">
        <f t="shared" si="7"/>
        <v>0.28830143662114827</v>
      </c>
      <c r="I22" s="624">
        <f t="shared" si="7"/>
        <v>0.15819330930504086</v>
      </c>
      <c r="J22" s="624">
        <f t="shared" si="7"/>
        <v>7.9115691151835116E-2</v>
      </c>
      <c r="K22" s="624">
        <f t="shared" si="7"/>
        <v>3.5826691710239097E-2</v>
      </c>
      <c r="L22" s="625">
        <f t="shared" si="7"/>
        <v>1</v>
      </c>
      <c r="M22" s="27"/>
      <c r="N22" s="3"/>
      <c r="O22" s="3"/>
      <c r="P22" s="3"/>
      <c r="Q22" s="3"/>
      <c r="R22" s="3"/>
      <c r="S22" s="3"/>
      <c r="T22" s="3"/>
      <c r="U22" s="3"/>
      <c r="V22" s="3"/>
      <c r="W22" s="3"/>
    </row>
    <row r="23" spans="1:23" ht="24.95" customHeight="1">
      <c r="A23" s="27"/>
      <c r="B23" s="638">
        <v>42644</v>
      </c>
      <c r="C23" s="648">
        <v>73</v>
      </c>
      <c r="D23" s="648">
        <v>656</v>
      </c>
      <c r="E23" s="648">
        <v>5092</v>
      </c>
      <c r="F23" s="648">
        <v>12753</v>
      </c>
      <c r="G23" s="648">
        <v>16117</v>
      </c>
      <c r="H23" s="648">
        <v>22714</v>
      </c>
      <c r="I23" s="648">
        <v>12531</v>
      </c>
      <c r="J23" s="648">
        <v>6195</v>
      </c>
      <c r="K23" s="648">
        <v>2851</v>
      </c>
      <c r="L23" s="640">
        <f>SUM(C23:K23)</f>
        <v>78982</v>
      </c>
      <c r="M23" s="27"/>
      <c r="N23" s="3"/>
      <c r="O23" s="3"/>
      <c r="P23" s="3"/>
      <c r="Q23" s="3"/>
      <c r="R23" s="3"/>
      <c r="S23" s="3"/>
      <c r="T23" s="3"/>
      <c r="U23" s="3"/>
      <c r="V23" s="3"/>
      <c r="W23" s="3"/>
    </row>
    <row r="24" spans="1:23" ht="24.95" customHeight="1">
      <c r="A24" s="27"/>
      <c r="B24" s="642" t="s">
        <v>96</v>
      </c>
      <c r="C24" s="643">
        <f>(C23/$L23)</f>
        <v>9.2426122407637183E-4</v>
      </c>
      <c r="D24" s="643">
        <f t="shared" ref="D24:L24" si="8">(D23/$L23)</f>
        <v>8.3056899040287666E-3</v>
      </c>
      <c r="E24" s="643">
        <f t="shared" si="8"/>
        <v>6.447038565749158E-2</v>
      </c>
      <c r="F24" s="643">
        <f t="shared" si="8"/>
        <v>0.16146716973487629</v>
      </c>
      <c r="G24" s="643">
        <f t="shared" si="8"/>
        <v>0.20405915271834088</v>
      </c>
      <c r="H24" s="643">
        <f t="shared" si="8"/>
        <v>0.28758451292699605</v>
      </c>
      <c r="I24" s="643">
        <f t="shared" si="8"/>
        <v>0.15865640272467144</v>
      </c>
      <c r="J24" s="643">
        <f t="shared" si="8"/>
        <v>7.8435592919905803E-2</v>
      </c>
      <c r="K24" s="643">
        <f t="shared" si="8"/>
        <v>3.6096832189612821E-2</v>
      </c>
      <c r="L24" s="644">
        <f t="shared" si="8"/>
        <v>1</v>
      </c>
      <c r="M24" s="27"/>
      <c r="N24" s="3"/>
      <c r="O24" s="3"/>
      <c r="P24" s="3"/>
      <c r="Q24" s="3"/>
      <c r="R24" s="3"/>
      <c r="S24" s="3"/>
      <c r="T24" s="3"/>
      <c r="U24" s="3"/>
      <c r="V24" s="3"/>
      <c r="W24" s="3"/>
    </row>
    <row r="25" spans="1:23" ht="24.95" customHeight="1">
      <c r="A25" s="27"/>
      <c r="B25" s="9"/>
      <c r="C25" s="9"/>
      <c r="D25" s="3"/>
      <c r="E25" s="3"/>
      <c r="F25" s="3"/>
      <c r="G25" s="3"/>
      <c r="H25" s="3"/>
      <c r="I25" s="3"/>
      <c r="J25" s="3"/>
      <c r="K25" s="3"/>
      <c r="L25" s="3"/>
      <c r="M25" s="27"/>
      <c r="N25" s="3"/>
      <c r="O25" s="3"/>
      <c r="P25" s="3"/>
      <c r="Q25" s="3"/>
      <c r="R25" s="3"/>
      <c r="S25" s="3"/>
      <c r="T25" s="3"/>
      <c r="U25" s="3"/>
      <c r="V25" s="3"/>
      <c r="W25" s="3"/>
    </row>
    <row r="26" spans="1:23" ht="24.95" customHeight="1">
      <c r="A26" s="27"/>
      <c r="B26" s="3"/>
      <c r="C26" s="3"/>
      <c r="D26" s="3"/>
      <c r="E26" s="3"/>
      <c r="F26" s="3"/>
      <c r="G26" s="3"/>
      <c r="H26" s="3"/>
      <c r="I26" s="3"/>
      <c r="J26" s="3"/>
      <c r="K26" s="3"/>
      <c r="L26" s="3"/>
      <c r="M26" s="27"/>
      <c r="N26" s="3"/>
      <c r="O26" s="3"/>
      <c r="P26" s="3"/>
      <c r="Q26" s="3"/>
      <c r="R26" s="3"/>
      <c r="S26" s="3"/>
      <c r="T26" s="3"/>
      <c r="U26" s="3"/>
      <c r="V26" s="3"/>
      <c r="W26" s="3"/>
    </row>
    <row r="27" spans="1:23" ht="41.25" customHeight="1">
      <c r="A27" s="27"/>
      <c r="B27" s="3"/>
      <c r="C27" s="113"/>
      <c r="D27" s="3"/>
      <c r="E27" s="3"/>
      <c r="F27" s="3"/>
      <c r="G27" s="3"/>
      <c r="H27" s="3"/>
      <c r="I27" s="3"/>
      <c r="J27" s="3"/>
      <c r="K27" s="3"/>
      <c r="L27" s="3"/>
      <c r="M27" s="9"/>
      <c r="N27" s="3"/>
      <c r="O27" s="3"/>
      <c r="P27" s="3"/>
      <c r="Q27" s="3"/>
      <c r="R27" s="3"/>
      <c r="S27" s="3"/>
      <c r="T27" s="3"/>
      <c r="U27" s="3"/>
      <c r="V27" s="3"/>
      <c r="W27" s="3"/>
    </row>
    <row r="28" spans="1:23" ht="18.75" customHeight="1">
      <c r="A28" s="27"/>
      <c r="B28" s="3"/>
      <c r="C28" s="3"/>
      <c r="D28" s="3"/>
      <c r="E28" s="3"/>
      <c r="F28" s="3"/>
      <c r="G28" s="3"/>
      <c r="H28" s="3"/>
      <c r="I28" s="3"/>
      <c r="J28" s="3"/>
      <c r="K28" s="3"/>
      <c r="L28" s="3"/>
      <c r="M28" s="3"/>
      <c r="N28" s="3"/>
      <c r="O28" s="3"/>
      <c r="P28" s="3"/>
      <c r="Q28" s="3"/>
      <c r="R28" s="3"/>
      <c r="S28" s="3"/>
      <c r="T28" s="3"/>
      <c r="U28" s="3"/>
      <c r="V28" s="3"/>
      <c r="W28" s="3"/>
    </row>
    <row r="29" spans="1:23">
      <c r="B29" s="3"/>
      <c r="C29" s="3"/>
      <c r="D29" s="3"/>
      <c r="E29" s="3"/>
      <c r="F29" s="3"/>
      <c r="G29" s="3"/>
      <c r="H29" s="3"/>
      <c r="I29" s="3"/>
      <c r="J29" s="3"/>
      <c r="K29" s="3"/>
      <c r="L29" s="3"/>
      <c r="M29" s="3"/>
      <c r="N29" s="3"/>
      <c r="O29" s="3"/>
      <c r="P29" s="3"/>
      <c r="Q29" s="3"/>
      <c r="R29" s="3"/>
      <c r="S29" s="3"/>
      <c r="T29" s="3"/>
      <c r="U29" s="3"/>
      <c r="V29" s="3"/>
      <c r="W29" s="3"/>
    </row>
    <row r="30" spans="1:23">
      <c r="B30" s="3"/>
      <c r="C30" s="3"/>
      <c r="D30" s="3"/>
      <c r="E30" s="3"/>
      <c r="F30" s="3"/>
      <c r="G30" s="3"/>
      <c r="H30" s="3"/>
      <c r="I30" s="3"/>
      <c r="J30" s="3"/>
      <c r="K30" s="3"/>
      <c r="L30" s="3"/>
      <c r="M30" s="3"/>
      <c r="N30" s="3"/>
      <c r="O30" s="3"/>
      <c r="P30" s="3"/>
      <c r="Q30" s="3"/>
      <c r="R30" s="3"/>
      <c r="S30" s="3"/>
      <c r="T30" s="3"/>
      <c r="U30" s="3"/>
      <c r="V30" s="3"/>
      <c r="W30" s="3"/>
    </row>
    <row r="31" spans="1:23">
      <c r="B31" s="3"/>
      <c r="C31" s="3"/>
      <c r="D31" s="3"/>
      <c r="E31" s="3"/>
      <c r="F31" s="3"/>
      <c r="G31" s="3"/>
      <c r="H31" s="3"/>
      <c r="I31" s="3"/>
      <c r="J31" s="3"/>
      <c r="K31" s="3"/>
      <c r="L31" s="3"/>
      <c r="M31" s="3"/>
      <c r="N31" s="3"/>
      <c r="O31" s="3"/>
      <c r="P31" s="3"/>
      <c r="Q31" s="3"/>
      <c r="R31" s="3"/>
      <c r="S31" s="3"/>
      <c r="T31" s="3"/>
      <c r="U31" s="3"/>
      <c r="V31" s="3"/>
      <c r="W31" s="3"/>
    </row>
    <row r="32" spans="1:23">
      <c r="B32" s="3"/>
      <c r="C32" s="3"/>
      <c r="D32" s="3"/>
      <c r="E32" s="3"/>
      <c r="F32" s="3"/>
      <c r="G32" s="3"/>
      <c r="H32" s="3"/>
      <c r="I32" s="3"/>
      <c r="J32" s="3"/>
      <c r="K32" s="3"/>
      <c r="L32" s="3"/>
      <c r="M32" s="3"/>
      <c r="N32" s="3"/>
      <c r="O32" s="3"/>
      <c r="P32" s="3"/>
      <c r="Q32" s="3"/>
      <c r="R32" s="3"/>
      <c r="S32" s="3"/>
      <c r="T32" s="3"/>
      <c r="U32" s="3"/>
      <c r="V32" s="3"/>
      <c r="W32" s="3"/>
    </row>
    <row r="33" spans="2:23">
      <c r="B33" s="3"/>
      <c r="C33" s="3"/>
      <c r="D33" s="3"/>
      <c r="E33" s="3"/>
      <c r="F33" s="3"/>
      <c r="G33" s="3"/>
      <c r="H33" s="3"/>
      <c r="I33" s="3"/>
      <c r="J33" s="3"/>
      <c r="K33" s="3"/>
      <c r="L33" s="3"/>
      <c r="M33" s="3"/>
      <c r="N33" s="3"/>
      <c r="O33" s="3"/>
      <c r="P33" s="3"/>
      <c r="Q33" s="3"/>
      <c r="R33" s="3"/>
      <c r="S33" s="3"/>
      <c r="T33" s="3"/>
      <c r="U33" s="3"/>
      <c r="V33" s="3"/>
      <c r="W33" s="3"/>
    </row>
    <row r="34" spans="2:23" ht="36" customHeight="1">
      <c r="B34" s="3"/>
      <c r="C34" s="3"/>
      <c r="D34" s="3"/>
      <c r="E34" s="3"/>
      <c r="F34" s="3"/>
      <c r="G34" s="3"/>
      <c r="H34" s="3"/>
      <c r="I34" s="3"/>
      <c r="J34" s="3"/>
      <c r="K34" s="3"/>
      <c r="L34" s="3"/>
      <c r="M34" s="3"/>
      <c r="N34" s="3"/>
      <c r="O34" s="3"/>
      <c r="P34" s="3"/>
      <c r="Q34" s="3"/>
      <c r="R34" s="3"/>
      <c r="S34" s="3"/>
      <c r="T34" s="3"/>
      <c r="U34" s="3"/>
      <c r="V34" s="3"/>
      <c r="W34" s="3"/>
    </row>
    <row r="35" spans="2:23">
      <c r="B35" s="3"/>
      <c r="C35" s="3"/>
      <c r="D35" s="3"/>
      <c r="E35" s="3"/>
      <c r="F35" s="3"/>
      <c r="G35" s="3"/>
      <c r="H35" s="3"/>
      <c r="I35" s="3"/>
      <c r="J35" s="3"/>
      <c r="K35" s="3"/>
      <c r="L35" s="3"/>
      <c r="M35" s="3"/>
      <c r="N35" s="3"/>
      <c r="O35" s="3"/>
      <c r="P35" s="3"/>
      <c r="Q35" s="3"/>
      <c r="R35" s="3"/>
      <c r="S35" s="3"/>
      <c r="T35" s="3"/>
      <c r="U35" s="3"/>
      <c r="V35" s="3"/>
      <c r="W35" s="3"/>
    </row>
    <row r="36" spans="2:23" ht="18" customHeight="1">
      <c r="B36" s="3"/>
      <c r="C36" s="3"/>
      <c r="D36" s="3"/>
      <c r="E36" s="3"/>
      <c r="F36" s="3"/>
      <c r="G36" s="3"/>
      <c r="H36" s="3"/>
      <c r="I36" s="3"/>
      <c r="J36" s="3"/>
      <c r="K36" s="3"/>
      <c r="L36" s="3"/>
      <c r="M36" s="3"/>
      <c r="N36" s="3"/>
      <c r="O36" s="3"/>
      <c r="P36" s="3"/>
      <c r="Q36" s="3"/>
      <c r="R36" s="3"/>
      <c r="S36" s="3"/>
      <c r="T36" s="3"/>
      <c r="U36" s="3"/>
      <c r="V36" s="3"/>
      <c r="W36" s="3"/>
    </row>
    <row r="37" spans="2:23" ht="18" customHeight="1">
      <c r="B37" s="3"/>
      <c r="C37" s="3"/>
      <c r="D37" s="3"/>
      <c r="E37" s="3"/>
      <c r="F37" s="3"/>
      <c r="G37" s="3"/>
      <c r="H37" s="3"/>
      <c r="I37" s="3"/>
      <c r="J37" s="3"/>
      <c r="K37" s="3"/>
      <c r="L37" s="3"/>
      <c r="M37" s="3"/>
      <c r="N37" s="3"/>
      <c r="O37" s="3"/>
      <c r="P37" s="3"/>
      <c r="Q37" s="3"/>
      <c r="R37" s="3"/>
      <c r="S37" s="3"/>
      <c r="T37" s="3"/>
      <c r="U37" s="3"/>
      <c r="V37" s="3"/>
      <c r="W37" s="3"/>
    </row>
    <row r="38" spans="2:23" ht="18" customHeight="1">
      <c r="B38" s="3"/>
      <c r="C38" s="3"/>
      <c r="D38" s="3"/>
      <c r="E38" s="3"/>
      <c r="F38" s="3"/>
      <c r="G38" s="3"/>
      <c r="H38" s="3"/>
      <c r="I38" s="3"/>
      <c r="J38" s="3"/>
      <c r="K38" s="3"/>
      <c r="L38" s="3"/>
      <c r="M38" s="3"/>
      <c r="N38" s="3"/>
      <c r="O38" s="3"/>
      <c r="P38" s="3"/>
      <c r="Q38" s="3"/>
      <c r="R38" s="3"/>
      <c r="S38" s="3"/>
      <c r="T38" s="3"/>
      <c r="U38" s="3"/>
      <c r="V38" s="3"/>
      <c r="W38" s="3"/>
    </row>
    <row r="39" spans="2:23" ht="18" customHeight="1">
      <c r="B39" s="3"/>
      <c r="C39" s="3"/>
      <c r="D39" s="3"/>
      <c r="E39" s="3"/>
      <c r="F39" s="3"/>
      <c r="G39" s="3"/>
      <c r="H39" s="3"/>
      <c r="I39" s="3"/>
      <c r="J39" s="3"/>
      <c r="K39" s="3"/>
      <c r="L39" s="3"/>
      <c r="M39" s="3"/>
      <c r="N39" s="3"/>
      <c r="O39" s="3"/>
      <c r="P39" s="3"/>
      <c r="Q39" s="3"/>
      <c r="R39" s="3"/>
      <c r="S39" s="3"/>
      <c r="T39" s="3"/>
      <c r="U39" s="3"/>
      <c r="V39" s="3"/>
      <c r="W39" s="3"/>
    </row>
    <row r="40" spans="2:23" ht="18" customHeight="1">
      <c r="B40" s="3"/>
      <c r="C40" s="3"/>
      <c r="D40" s="3"/>
      <c r="E40" s="3"/>
      <c r="F40" s="3"/>
      <c r="G40" s="3"/>
      <c r="H40" s="3"/>
      <c r="I40" s="3"/>
      <c r="J40" s="3"/>
      <c r="K40" s="3"/>
      <c r="L40" s="3"/>
      <c r="M40" s="3"/>
      <c r="N40" s="3"/>
      <c r="O40" s="3"/>
      <c r="P40" s="3"/>
      <c r="Q40" s="3"/>
      <c r="R40" s="3"/>
      <c r="S40" s="3"/>
      <c r="T40" s="3"/>
      <c r="U40" s="3"/>
      <c r="V40" s="3"/>
      <c r="W40" s="3"/>
    </row>
    <row r="41" spans="2:23" ht="18" customHeight="1">
      <c r="B41" s="3"/>
      <c r="C41" s="3"/>
      <c r="D41" s="3"/>
      <c r="E41" s="3"/>
      <c r="F41" s="3"/>
      <c r="G41" s="3"/>
      <c r="H41" s="3"/>
      <c r="I41" s="3"/>
      <c r="J41" s="3"/>
      <c r="K41" s="3"/>
      <c r="L41" s="3"/>
      <c r="M41" s="3"/>
      <c r="N41" s="3"/>
      <c r="O41" s="3"/>
      <c r="P41" s="3"/>
      <c r="Q41" s="3"/>
      <c r="R41" s="3"/>
      <c r="S41" s="3"/>
      <c r="T41" s="3"/>
      <c r="U41" s="3"/>
      <c r="V41" s="3"/>
      <c r="W41" s="3"/>
    </row>
    <row r="42" spans="2:23" ht="18" customHeight="1">
      <c r="B42" s="3"/>
      <c r="C42" s="3"/>
      <c r="D42" s="3"/>
      <c r="E42" s="3"/>
      <c r="F42" s="3"/>
      <c r="G42" s="3"/>
      <c r="H42" s="3"/>
      <c r="I42" s="3"/>
      <c r="J42" s="3"/>
      <c r="K42" s="3"/>
      <c r="L42" s="3"/>
      <c r="M42" s="3"/>
      <c r="N42" s="3"/>
      <c r="O42" s="3"/>
      <c r="P42" s="3"/>
      <c r="Q42" s="3"/>
      <c r="R42" s="3"/>
      <c r="S42" s="3"/>
      <c r="T42" s="3"/>
      <c r="U42" s="3"/>
      <c r="V42" s="3"/>
      <c r="W42" s="3"/>
    </row>
    <row r="43" spans="2:23" ht="18" customHeight="1">
      <c r="B43" s="3"/>
      <c r="C43" s="3"/>
      <c r="D43" s="3"/>
      <c r="E43" s="3"/>
      <c r="F43" s="3"/>
      <c r="G43" s="3"/>
      <c r="H43" s="3"/>
      <c r="I43" s="3"/>
      <c r="J43" s="3"/>
      <c r="K43" s="3"/>
      <c r="L43" s="3"/>
      <c r="M43" s="3"/>
      <c r="N43" s="3"/>
      <c r="O43" s="3"/>
      <c r="P43" s="3"/>
      <c r="Q43" s="3"/>
      <c r="R43" s="3"/>
      <c r="S43" s="3"/>
      <c r="T43" s="3"/>
      <c r="U43" s="3"/>
      <c r="V43" s="3"/>
      <c r="W43" s="3"/>
    </row>
    <row r="44" spans="2:23" ht="18" customHeight="1">
      <c r="B44" s="3"/>
      <c r="C44" s="3"/>
      <c r="D44" s="3"/>
      <c r="E44" s="3"/>
      <c r="F44" s="3"/>
      <c r="G44" s="3"/>
      <c r="H44" s="3"/>
      <c r="I44" s="3"/>
      <c r="J44" s="3"/>
      <c r="K44" s="3"/>
      <c r="L44" s="3"/>
      <c r="M44" s="3"/>
      <c r="N44" s="3"/>
      <c r="O44" s="3"/>
      <c r="P44" s="3"/>
      <c r="Q44" s="3"/>
      <c r="R44" s="3"/>
      <c r="S44" s="3"/>
      <c r="T44" s="3"/>
      <c r="U44" s="3"/>
      <c r="V44" s="3"/>
      <c r="W44" s="3"/>
    </row>
    <row r="45" spans="2:23" ht="18" customHeight="1">
      <c r="B45" s="3"/>
      <c r="C45" s="3"/>
      <c r="D45" s="3"/>
      <c r="E45" s="3"/>
      <c r="F45" s="3"/>
      <c r="G45" s="3"/>
      <c r="H45" s="3"/>
      <c r="I45" s="3"/>
      <c r="J45" s="3"/>
      <c r="K45" s="3"/>
      <c r="L45" s="3"/>
      <c r="M45" s="3"/>
      <c r="N45" s="3"/>
      <c r="O45" s="3"/>
      <c r="P45" s="3"/>
      <c r="Q45" s="3"/>
      <c r="R45" s="3"/>
      <c r="S45" s="3"/>
      <c r="T45" s="3"/>
      <c r="U45" s="3"/>
      <c r="V45" s="3"/>
      <c r="W45" s="3"/>
    </row>
    <row r="46" spans="2:23" ht="18" customHeight="1">
      <c r="B46" s="3"/>
      <c r="C46" s="3"/>
      <c r="D46" s="3"/>
      <c r="E46" s="3"/>
      <c r="F46" s="3"/>
      <c r="G46" s="3"/>
      <c r="H46" s="3"/>
      <c r="I46" s="3"/>
      <c r="J46" s="3"/>
      <c r="K46" s="3"/>
      <c r="L46" s="3"/>
      <c r="M46" s="3"/>
      <c r="N46" s="3"/>
      <c r="O46" s="3"/>
      <c r="P46" s="3"/>
      <c r="Q46" s="3"/>
      <c r="R46" s="3"/>
      <c r="S46" s="3"/>
      <c r="T46" s="3"/>
      <c r="U46" s="3"/>
      <c r="V46" s="3"/>
      <c r="W46" s="3"/>
    </row>
    <row r="47" spans="2:23" ht="18" customHeight="1">
      <c r="B47" s="3"/>
      <c r="C47" s="3"/>
      <c r="D47" s="3"/>
      <c r="E47" s="3"/>
      <c r="F47" s="3"/>
      <c r="G47" s="3"/>
      <c r="H47" s="3"/>
      <c r="I47" s="3"/>
      <c r="J47" s="3"/>
      <c r="K47" s="3"/>
      <c r="L47" s="3"/>
      <c r="M47" s="3"/>
      <c r="N47" s="3"/>
      <c r="O47" s="3"/>
      <c r="P47" s="3"/>
      <c r="Q47" s="3"/>
      <c r="R47" s="3"/>
      <c r="S47" s="3"/>
      <c r="T47" s="3"/>
      <c r="U47" s="3"/>
      <c r="V47" s="3"/>
      <c r="W47" s="3"/>
    </row>
    <row r="48" spans="2:23" ht="18" customHeight="1">
      <c r="B48" s="3"/>
      <c r="C48" s="3"/>
      <c r="D48" s="3"/>
      <c r="E48" s="3"/>
      <c r="F48" s="3"/>
      <c r="G48" s="3"/>
      <c r="H48" s="3"/>
      <c r="I48" s="3"/>
      <c r="J48" s="3"/>
      <c r="K48" s="3"/>
      <c r="L48" s="3"/>
      <c r="M48" s="3"/>
      <c r="N48" s="3"/>
      <c r="O48" s="3"/>
      <c r="P48" s="3"/>
      <c r="Q48" s="3"/>
      <c r="R48" s="3"/>
      <c r="S48" s="3"/>
      <c r="T48" s="3"/>
      <c r="U48" s="3"/>
      <c r="V48" s="3"/>
      <c r="W48" s="3"/>
    </row>
    <row r="49" spans="2:23" ht="18" customHeight="1">
      <c r="B49" s="3"/>
      <c r="C49" s="3"/>
      <c r="D49" s="3"/>
      <c r="E49" s="3"/>
      <c r="F49" s="3"/>
      <c r="G49" s="3"/>
      <c r="H49" s="3"/>
      <c r="I49" s="3"/>
      <c r="J49" s="3"/>
      <c r="K49" s="3"/>
      <c r="L49" s="3"/>
      <c r="M49" s="3"/>
      <c r="N49" s="3"/>
      <c r="O49" s="3"/>
      <c r="P49" s="3"/>
      <c r="Q49" s="3"/>
      <c r="R49" s="3"/>
      <c r="S49" s="3"/>
      <c r="T49" s="3"/>
      <c r="U49" s="3"/>
      <c r="V49" s="3"/>
      <c r="W49" s="3"/>
    </row>
    <row r="50" spans="2:23" ht="18" customHeight="1">
      <c r="B50" s="3"/>
      <c r="C50" s="3"/>
      <c r="D50" s="3"/>
      <c r="E50" s="3"/>
      <c r="F50" s="3"/>
      <c r="G50" s="3"/>
      <c r="H50" s="3"/>
      <c r="I50" s="3"/>
      <c r="J50" s="3"/>
      <c r="K50" s="3"/>
      <c r="L50" s="3"/>
      <c r="M50" s="3"/>
      <c r="N50" s="3"/>
      <c r="O50" s="3"/>
      <c r="P50" s="3"/>
      <c r="Q50" s="3"/>
      <c r="R50" s="3"/>
      <c r="S50" s="3"/>
      <c r="T50" s="3"/>
      <c r="U50" s="3"/>
      <c r="V50" s="3"/>
      <c r="W50" s="3"/>
    </row>
    <row r="51" spans="2:23" ht="18" customHeight="1">
      <c r="B51" s="3"/>
      <c r="C51" s="3"/>
      <c r="D51" s="3"/>
      <c r="E51" s="3"/>
      <c r="F51" s="3"/>
      <c r="G51" s="3"/>
      <c r="H51" s="3"/>
      <c r="I51" s="3"/>
      <c r="J51" s="3"/>
      <c r="K51" s="3"/>
      <c r="L51" s="3"/>
      <c r="M51" s="3"/>
      <c r="N51" s="3"/>
      <c r="O51" s="3"/>
      <c r="P51" s="3"/>
      <c r="Q51" s="3"/>
      <c r="R51" s="3"/>
      <c r="S51" s="3"/>
      <c r="T51" s="3"/>
      <c r="U51" s="3"/>
      <c r="V51" s="3"/>
      <c r="W51" s="3"/>
    </row>
    <row r="52" spans="2:23" ht="18" customHeight="1">
      <c r="B52" s="3"/>
      <c r="C52" s="3"/>
      <c r="D52" s="3"/>
      <c r="E52" s="3"/>
      <c r="F52" s="3"/>
      <c r="G52" s="3"/>
      <c r="H52" s="3"/>
      <c r="I52" s="3"/>
      <c r="J52" s="3"/>
      <c r="K52" s="3"/>
      <c r="L52" s="3"/>
      <c r="M52" s="3"/>
      <c r="N52" s="3"/>
      <c r="O52" s="3"/>
      <c r="P52" s="3"/>
      <c r="Q52" s="3"/>
      <c r="R52" s="3"/>
      <c r="S52" s="3"/>
      <c r="T52" s="3"/>
      <c r="U52" s="3"/>
      <c r="V52" s="3"/>
      <c r="W52" s="3"/>
    </row>
    <row r="53" spans="2:23">
      <c r="B53" s="3"/>
      <c r="C53" s="3"/>
      <c r="D53" s="3"/>
      <c r="E53" s="3"/>
      <c r="F53" s="3"/>
      <c r="G53" s="3"/>
      <c r="H53" s="3"/>
      <c r="I53" s="3"/>
      <c r="J53" s="3"/>
      <c r="K53" s="3"/>
      <c r="L53" s="3"/>
      <c r="M53" s="3"/>
      <c r="N53" s="3"/>
      <c r="O53" s="3"/>
      <c r="P53" s="3"/>
      <c r="Q53" s="3"/>
      <c r="R53" s="3"/>
      <c r="S53" s="3"/>
      <c r="T53" s="3"/>
      <c r="U53" s="3"/>
      <c r="V53" s="3"/>
      <c r="W53" s="3"/>
    </row>
    <row r="54" spans="2:23">
      <c r="B54" s="3"/>
      <c r="C54" s="3"/>
      <c r="D54" s="3"/>
      <c r="E54" s="3"/>
      <c r="F54" s="3"/>
      <c r="G54" s="3"/>
      <c r="H54" s="3"/>
      <c r="I54" s="3"/>
      <c r="J54" s="3"/>
      <c r="K54" s="3"/>
      <c r="L54" s="3"/>
      <c r="M54" s="3"/>
      <c r="N54" s="3"/>
      <c r="O54" s="3"/>
      <c r="P54" s="3"/>
      <c r="Q54" s="3"/>
      <c r="R54" s="3"/>
      <c r="S54" s="3"/>
      <c r="T54" s="3"/>
      <c r="U54" s="3"/>
      <c r="V54" s="3"/>
      <c r="W54" s="3"/>
    </row>
    <row r="55" spans="2:23">
      <c r="B55" s="3"/>
      <c r="C55" s="3"/>
      <c r="D55" s="3"/>
      <c r="E55" s="3"/>
      <c r="F55" s="3"/>
      <c r="G55" s="3"/>
      <c r="H55" s="3"/>
      <c r="I55" s="3"/>
      <c r="J55" s="3"/>
      <c r="K55" s="3"/>
      <c r="L55" s="3"/>
      <c r="M55" s="3"/>
      <c r="N55" s="3"/>
      <c r="O55" s="3"/>
      <c r="P55" s="3"/>
      <c r="Q55" s="3"/>
      <c r="R55" s="3"/>
      <c r="S55" s="3"/>
      <c r="T55" s="3"/>
      <c r="U55" s="3"/>
      <c r="V55" s="3"/>
      <c r="W55" s="3"/>
    </row>
    <row r="56" spans="2:23">
      <c r="B56" s="3"/>
      <c r="C56" s="3"/>
      <c r="D56" s="3"/>
      <c r="E56" s="3"/>
      <c r="F56" s="3"/>
      <c r="G56" s="3"/>
      <c r="H56" s="3"/>
      <c r="I56" s="3"/>
      <c r="J56" s="3"/>
      <c r="K56" s="3"/>
      <c r="L56" s="3"/>
      <c r="M56" s="3"/>
      <c r="N56" s="3"/>
      <c r="O56" s="3"/>
      <c r="P56" s="3"/>
      <c r="Q56" s="3"/>
      <c r="R56" s="3"/>
      <c r="S56" s="3"/>
      <c r="T56" s="3"/>
      <c r="U56" s="3"/>
      <c r="V56" s="3"/>
      <c r="W56" s="3"/>
    </row>
    <row r="57" spans="2:23">
      <c r="B57" s="10"/>
      <c r="C57" s="10"/>
      <c r="D57" s="10"/>
      <c r="E57" s="10"/>
      <c r="F57" s="10"/>
      <c r="G57" s="10"/>
      <c r="H57" s="10"/>
      <c r="I57" s="10"/>
      <c r="J57" s="10"/>
      <c r="K57" s="10"/>
      <c r="L57" s="10"/>
      <c r="M57" s="3"/>
      <c r="N57" s="3"/>
      <c r="O57" s="3"/>
      <c r="P57" s="3"/>
      <c r="Q57" s="3"/>
      <c r="R57" s="3"/>
      <c r="S57" s="3"/>
      <c r="T57" s="3"/>
      <c r="U57" s="3"/>
      <c r="V57" s="3"/>
      <c r="W57" s="3"/>
    </row>
    <row r="58" spans="2:23">
      <c r="B58" s="10"/>
      <c r="C58" s="10"/>
      <c r="D58" s="10"/>
      <c r="E58" s="10"/>
      <c r="F58" s="10"/>
      <c r="G58" s="10"/>
      <c r="H58" s="10"/>
      <c r="I58" s="10"/>
      <c r="J58" s="10"/>
      <c r="K58" s="10"/>
      <c r="L58" s="10"/>
      <c r="M58" s="3"/>
      <c r="N58" s="3"/>
      <c r="O58" s="3"/>
      <c r="P58" s="3"/>
      <c r="Q58" s="3"/>
      <c r="R58" s="3"/>
      <c r="S58" s="3"/>
      <c r="T58" s="3"/>
      <c r="U58" s="3"/>
      <c r="V58" s="3"/>
      <c r="W58" s="3"/>
    </row>
    <row r="59" spans="2:23">
      <c r="B59" s="10"/>
      <c r="C59" s="10"/>
      <c r="D59" s="10"/>
      <c r="E59" s="10"/>
      <c r="F59" s="10"/>
      <c r="G59" s="10"/>
      <c r="H59" s="10"/>
      <c r="I59" s="10"/>
      <c r="J59" s="10"/>
      <c r="K59" s="10"/>
      <c r="L59" s="10"/>
    </row>
    <row r="60" spans="2:23">
      <c r="B60" s="10"/>
      <c r="C60" s="10"/>
      <c r="D60" s="10"/>
      <c r="E60" s="10"/>
      <c r="F60" s="10"/>
      <c r="G60" s="10"/>
      <c r="H60" s="10"/>
      <c r="I60" s="10"/>
      <c r="J60" s="10"/>
      <c r="K60" s="10"/>
      <c r="L60" s="10"/>
    </row>
    <row r="61" spans="2:23">
      <c r="B61" s="10"/>
      <c r="C61" s="10"/>
      <c r="D61" s="10"/>
      <c r="E61" s="10"/>
      <c r="F61" s="10"/>
      <c r="G61" s="10"/>
      <c r="H61" s="10"/>
      <c r="I61" s="10"/>
      <c r="J61" s="10"/>
      <c r="K61" s="10"/>
      <c r="L61" s="10"/>
    </row>
    <row r="62" spans="2:23">
      <c r="B62" s="10"/>
      <c r="C62" s="10"/>
      <c r="D62" s="10"/>
      <c r="E62" s="10"/>
      <c r="F62" s="10"/>
      <c r="G62" s="10"/>
      <c r="H62" s="10"/>
      <c r="I62" s="10"/>
      <c r="J62" s="10"/>
      <c r="K62" s="10"/>
      <c r="L62" s="10"/>
    </row>
    <row r="63" spans="2:23">
      <c r="B63" s="10"/>
      <c r="C63" s="10"/>
      <c r="D63" s="10"/>
      <c r="E63" s="10"/>
      <c r="F63" s="10"/>
      <c r="G63" s="10"/>
      <c r="H63" s="10"/>
      <c r="I63" s="10"/>
      <c r="J63" s="10"/>
      <c r="K63" s="10"/>
      <c r="L63" s="10"/>
    </row>
    <row r="64" spans="2:23">
      <c r="B64" s="10"/>
      <c r="C64" s="10"/>
      <c r="D64" s="10"/>
      <c r="E64" s="10"/>
      <c r="F64" s="10"/>
      <c r="G64" s="10"/>
      <c r="H64" s="10"/>
      <c r="I64" s="10"/>
      <c r="J64" s="10"/>
      <c r="K64" s="10"/>
      <c r="L64" s="10"/>
    </row>
    <row r="65" spans="2:12">
      <c r="B65" s="10"/>
      <c r="C65" s="10"/>
      <c r="D65" s="10"/>
      <c r="E65" s="10"/>
      <c r="F65" s="10"/>
      <c r="G65" s="10"/>
      <c r="H65" s="10"/>
      <c r="I65" s="10"/>
      <c r="J65" s="10"/>
      <c r="K65" s="10"/>
      <c r="L65" s="10"/>
    </row>
    <row r="66" spans="2:12">
      <c r="B66" s="10"/>
      <c r="C66" s="10"/>
      <c r="D66" s="10"/>
      <c r="E66" s="10"/>
      <c r="F66" s="10"/>
      <c r="G66" s="10"/>
      <c r="H66" s="10"/>
      <c r="I66" s="10"/>
      <c r="J66" s="10"/>
      <c r="K66" s="10"/>
      <c r="L66" s="10"/>
    </row>
    <row r="67" spans="2:12">
      <c r="B67" s="10"/>
      <c r="C67" s="10"/>
      <c r="D67" s="10"/>
      <c r="E67" s="10"/>
      <c r="F67" s="10"/>
      <c r="G67" s="10"/>
      <c r="H67" s="10"/>
      <c r="I67" s="10"/>
      <c r="J67" s="10"/>
      <c r="K67" s="10"/>
      <c r="L67" s="10"/>
    </row>
    <row r="68" spans="2:12">
      <c r="B68" s="10"/>
      <c r="C68" s="10"/>
      <c r="D68" s="10"/>
      <c r="E68" s="10"/>
      <c r="F68" s="10"/>
      <c r="G68" s="10"/>
      <c r="H68" s="10"/>
      <c r="I68" s="10"/>
      <c r="J68" s="10"/>
      <c r="K68" s="10"/>
      <c r="L68" s="10"/>
    </row>
    <row r="69" spans="2:12">
      <c r="B69" s="10"/>
      <c r="C69" s="10"/>
      <c r="D69" s="10"/>
      <c r="E69" s="10"/>
      <c r="F69" s="10"/>
      <c r="G69" s="10"/>
      <c r="H69" s="10"/>
      <c r="I69" s="10"/>
      <c r="J69" s="10"/>
      <c r="K69" s="10"/>
      <c r="L69" s="10"/>
    </row>
    <row r="70" spans="2:12">
      <c r="B70" s="10"/>
      <c r="C70" s="10"/>
      <c r="D70" s="10"/>
      <c r="E70" s="10"/>
      <c r="F70" s="10"/>
      <c r="G70" s="10"/>
      <c r="H70" s="10"/>
      <c r="I70" s="10"/>
      <c r="J70" s="10"/>
      <c r="K70" s="10"/>
      <c r="L70" s="10"/>
    </row>
    <row r="71" spans="2:12">
      <c r="B71" s="10"/>
      <c r="C71" s="10"/>
      <c r="D71" s="10"/>
      <c r="E71" s="10"/>
      <c r="F71" s="10"/>
      <c r="G71" s="10"/>
      <c r="H71" s="10"/>
      <c r="I71" s="10"/>
      <c r="J71" s="10"/>
      <c r="K71" s="10"/>
      <c r="L71" s="10"/>
    </row>
    <row r="72" spans="2:12">
      <c r="B72" s="10"/>
      <c r="C72" s="10"/>
      <c r="D72" s="10"/>
      <c r="E72" s="10"/>
      <c r="F72" s="10"/>
      <c r="G72" s="10"/>
      <c r="H72" s="10"/>
      <c r="I72" s="10"/>
      <c r="J72" s="10"/>
      <c r="K72" s="10"/>
      <c r="L72" s="10"/>
    </row>
    <row r="73" spans="2:12">
      <c r="B73" s="10"/>
      <c r="C73" s="10"/>
      <c r="D73" s="10"/>
      <c r="E73" s="10"/>
      <c r="F73" s="10"/>
      <c r="G73" s="10"/>
      <c r="H73" s="10"/>
      <c r="I73" s="10"/>
      <c r="J73" s="10"/>
      <c r="K73" s="10"/>
      <c r="L73" s="10"/>
    </row>
    <row r="74" spans="2:12">
      <c r="B74" s="10"/>
      <c r="C74" s="10"/>
      <c r="D74" s="10"/>
      <c r="E74" s="10"/>
      <c r="F74" s="10"/>
      <c r="G74" s="10"/>
      <c r="H74" s="10"/>
      <c r="I74" s="10"/>
      <c r="J74" s="10"/>
      <c r="K74" s="10"/>
      <c r="L74" s="10"/>
    </row>
    <row r="75" spans="2:12">
      <c r="B75" s="10"/>
      <c r="C75" s="10"/>
      <c r="D75" s="10"/>
      <c r="E75" s="10"/>
      <c r="F75" s="10"/>
      <c r="G75" s="10"/>
      <c r="H75" s="10"/>
      <c r="I75" s="10"/>
      <c r="J75" s="10"/>
      <c r="K75" s="10"/>
      <c r="L75" s="10"/>
    </row>
    <row r="76" spans="2:12">
      <c r="B76" s="10"/>
      <c r="C76" s="10"/>
      <c r="D76" s="10"/>
      <c r="E76" s="10"/>
      <c r="F76" s="10"/>
      <c r="G76" s="10"/>
      <c r="H76" s="10"/>
      <c r="I76" s="10"/>
      <c r="J76" s="10"/>
      <c r="K76" s="10"/>
      <c r="L76" s="10"/>
    </row>
    <row r="77" spans="2:12">
      <c r="B77" s="10"/>
      <c r="C77" s="10"/>
      <c r="D77" s="10"/>
      <c r="E77" s="10"/>
      <c r="F77" s="10"/>
      <c r="G77" s="10"/>
      <c r="H77" s="10"/>
      <c r="I77" s="10"/>
      <c r="J77" s="10"/>
      <c r="K77" s="10"/>
      <c r="L77" s="10"/>
    </row>
    <row r="78" spans="2:12">
      <c r="B78" s="10"/>
      <c r="C78" s="10"/>
      <c r="D78" s="10"/>
      <c r="E78" s="10"/>
      <c r="F78" s="10"/>
      <c r="G78" s="10"/>
      <c r="H78" s="10"/>
      <c r="I78" s="10"/>
      <c r="J78" s="10"/>
      <c r="K78" s="10"/>
      <c r="L78" s="10"/>
    </row>
    <row r="79" spans="2:12">
      <c r="B79" s="10"/>
      <c r="C79" s="10"/>
      <c r="D79" s="10"/>
      <c r="E79" s="10"/>
      <c r="F79" s="10"/>
      <c r="G79" s="10"/>
      <c r="H79" s="10"/>
      <c r="I79" s="10"/>
      <c r="J79" s="10"/>
      <c r="K79" s="10"/>
      <c r="L79" s="10"/>
    </row>
    <row r="80" spans="2:12">
      <c r="B80" s="10"/>
      <c r="C80" s="10"/>
      <c r="D80" s="10"/>
      <c r="E80" s="10"/>
      <c r="F80" s="10"/>
      <c r="G80" s="10"/>
      <c r="H80" s="10"/>
      <c r="I80" s="10"/>
      <c r="J80" s="10"/>
      <c r="K80" s="10"/>
      <c r="L80" s="10"/>
    </row>
    <row r="81" spans="2:12">
      <c r="B81" s="10"/>
      <c r="C81" s="10"/>
      <c r="D81" s="10"/>
      <c r="E81" s="10"/>
      <c r="F81" s="10"/>
      <c r="G81" s="10"/>
      <c r="H81" s="10"/>
      <c r="I81" s="10"/>
      <c r="J81" s="10"/>
      <c r="K81" s="10"/>
      <c r="L81" s="10"/>
    </row>
    <row r="82" spans="2:12">
      <c r="B82" s="10"/>
      <c r="C82" s="10"/>
      <c r="D82" s="10"/>
      <c r="E82" s="10"/>
      <c r="F82" s="10"/>
      <c r="G82" s="10"/>
      <c r="H82" s="10"/>
      <c r="I82" s="10"/>
      <c r="J82" s="10"/>
      <c r="K82" s="10"/>
      <c r="L82" s="10"/>
    </row>
    <row r="83" spans="2:12">
      <c r="B83" s="10"/>
      <c r="C83" s="10"/>
      <c r="D83" s="10"/>
      <c r="E83" s="10"/>
      <c r="F83" s="10"/>
      <c r="G83" s="10"/>
      <c r="H83" s="10"/>
      <c r="I83" s="10"/>
      <c r="J83" s="10"/>
      <c r="K83" s="10"/>
      <c r="L83" s="10"/>
    </row>
    <row r="84" spans="2:12">
      <c r="B84" s="10"/>
      <c r="C84" s="10"/>
      <c r="D84" s="10"/>
      <c r="E84" s="10"/>
      <c r="F84" s="10"/>
      <c r="G84" s="10"/>
      <c r="H84" s="10"/>
      <c r="I84" s="10"/>
      <c r="J84" s="10"/>
      <c r="K84" s="10"/>
      <c r="L84" s="10"/>
    </row>
    <row r="85" spans="2:12">
      <c r="B85" s="10"/>
      <c r="C85" s="10"/>
      <c r="D85" s="10"/>
      <c r="E85" s="10"/>
      <c r="F85" s="10"/>
      <c r="G85" s="10"/>
      <c r="H85" s="10"/>
      <c r="I85" s="10"/>
      <c r="J85" s="10"/>
      <c r="K85" s="10"/>
      <c r="L85" s="10"/>
    </row>
    <row r="86" spans="2:12">
      <c r="B86" s="10"/>
      <c r="C86" s="10"/>
      <c r="D86" s="10"/>
      <c r="E86" s="10"/>
      <c r="F86" s="10"/>
      <c r="G86" s="10"/>
      <c r="H86" s="10"/>
      <c r="I86" s="10"/>
      <c r="J86" s="10"/>
      <c r="K86" s="10"/>
      <c r="L86" s="10"/>
    </row>
    <row r="87" spans="2:12">
      <c r="B87" s="10"/>
      <c r="C87" s="10"/>
      <c r="D87" s="10"/>
      <c r="E87" s="10"/>
      <c r="F87" s="10"/>
      <c r="G87" s="10"/>
      <c r="H87" s="10"/>
      <c r="I87" s="10"/>
      <c r="J87" s="10"/>
      <c r="K87" s="10"/>
      <c r="L87" s="10"/>
    </row>
    <row r="88" spans="2:12">
      <c r="B88" s="10"/>
      <c r="C88" s="10"/>
      <c r="D88" s="10"/>
      <c r="E88" s="10"/>
      <c r="F88" s="10"/>
      <c r="G88" s="10"/>
      <c r="H88" s="10"/>
      <c r="I88" s="10"/>
      <c r="J88" s="10"/>
      <c r="K88" s="10"/>
      <c r="L88" s="10"/>
    </row>
    <row r="89" spans="2:12">
      <c r="B89" s="10"/>
      <c r="C89" s="10"/>
      <c r="D89" s="10"/>
      <c r="E89" s="10"/>
      <c r="F89" s="10"/>
      <c r="G89" s="10"/>
      <c r="H89" s="10"/>
      <c r="I89" s="10"/>
      <c r="J89" s="10"/>
      <c r="K89" s="10"/>
      <c r="L89" s="10"/>
    </row>
    <row r="90" spans="2:12">
      <c r="B90" s="10"/>
      <c r="C90" s="10"/>
      <c r="D90" s="10"/>
      <c r="E90" s="10"/>
      <c r="F90" s="10"/>
      <c r="G90" s="10"/>
      <c r="H90" s="10"/>
      <c r="I90" s="10"/>
      <c r="J90" s="10"/>
      <c r="K90" s="10"/>
      <c r="L90" s="10"/>
    </row>
    <row r="91" spans="2:12">
      <c r="B91" s="10"/>
      <c r="C91" s="10"/>
      <c r="D91" s="10"/>
      <c r="E91" s="10"/>
      <c r="F91" s="10"/>
      <c r="G91" s="10"/>
      <c r="H91" s="10"/>
      <c r="I91" s="10"/>
      <c r="J91" s="10"/>
      <c r="K91" s="10"/>
      <c r="L91" s="10"/>
    </row>
    <row r="92" spans="2:12">
      <c r="B92" s="10"/>
      <c r="C92" s="10"/>
      <c r="D92" s="10"/>
      <c r="E92" s="10"/>
      <c r="F92" s="10"/>
      <c r="G92" s="10"/>
      <c r="H92" s="10"/>
      <c r="I92" s="10"/>
      <c r="J92" s="10"/>
      <c r="K92" s="10"/>
      <c r="L92" s="10"/>
    </row>
    <row r="93" spans="2:12">
      <c r="B93" s="10"/>
      <c r="C93" s="10"/>
      <c r="D93" s="10"/>
      <c r="E93" s="10"/>
      <c r="F93" s="10"/>
      <c r="G93" s="10"/>
      <c r="H93" s="10"/>
      <c r="I93" s="10"/>
      <c r="J93" s="10"/>
      <c r="K93" s="10"/>
      <c r="L93" s="10"/>
    </row>
    <row r="94" spans="2:12">
      <c r="B94" s="10"/>
      <c r="C94" s="10"/>
      <c r="D94" s="10"/>
      <c r="E94" s="10"/>
      <c r="F94" s="10"/>
      <c r="G94" s="10"/>
      <c r="H94" s="10"/>
      <c r="I94" s="10"/>
      <c r="J94" s="10"/>
      <c r="K94" s="10"/>
      <c r="L94" s="10"/>
    </row>
    <row r="95" spans="2:12">
      <c r="B95" s="10"/>
      <c r="C95" s="10"/>
      <c r="D95" s="10"/>
      <c r="E95" s="10"/>
      <c r="F95" s="10"/>
      <c r="G95" s="10"/>
      <c r="H95" s="10"/>
      <c r="I95" s="10"/>
      <c r="J95" s="10"/>
      <c r="K95" s="10"/>
      <c r="L95" s="10"/>
    </row>
    <row r="96" spans="2:12">
      <c r="B96" s="10"/>
      <c r="C96" s="10"/>
      <c r="D96" s="10"/>
      <c r="E96" s="10"/>
      <c r="F96" s="10"/>
      <c r="G96" s="10"/>
      <c r="H96" s="10"/>
      <c r="I96" s="10"/>
      <c r="J96" s="10"/>
      <c r="K96" s="10"/>
      <c r="L96" s="10"/>
    </row>
    <row r="97" spans="2:12">
      <c r="B97" s="10"/>
      <c r="C97" s="10"/>
      <c r="D97" s="10"/>
      <c r="E97" s="10"/>
      <c r="F97" s="10"/>
      <c r="G97" s="10"/>
      <c r="H97" s="10"/>
      <c r="I97" s="10"/>
      <c r="J97" s="10"/>
      <c r="K97" s="10"/>
      <c r="L97" s="10"/>
    </row>
    <row r="98" spans="2:12">
      <c r="B98" s="10"/>
      <c r="C98" s="10"/>
      <c r="D98" s="10"/>
      <c r="E98" s="10"/>
      <c r="F98" s="10"/>
      <c r="G98" s="10"/>
      <c r="H98" s="10"/>
      <c r="I98" s="10"/>
      <c r="J98" s="10"/>
      <c r="K98" s="10"/>
      <c r="L98" s="10"/>
    </row>
    <row r="99" spans="2:12">
      <c r="B99" s="10"/>
      <c r="C99" s="10"/>
      <c r="D99" s="10"/>
      <c r="E99" s="10"/>
      <c r="F99" s="10"/>
      <c r="G99" s="10"/>
      <c r="H99" s="10"/>
      <c r="I99" s="10"/>
      <c r="J99" s="10"/>
      <c r="K99" s="10"/>
      <c r="L99" s="10"/>
    </row>
    <row r="100" spans="2:12">
      <c r="B100" s="10"/>
      <c r="C100" s="10"/>
      <c r="D100" s="10"/>
      <c r="E100" s="10"/>
      <c r="F100" s="10"/>
      <c r="G100" s="10"/>
      <c r="H100" s="10"/>
      <c r="I100" s="10"/>
      <c r="J100" s="10"/>
      <c r="K100" s="10"/>
      <c r="L100" s="10"/>
    </row>
    <row r="101" spans="2:12">
      <c r="B101" s="10"/>
      <c r="C101" s="10"/>
      <c r="D101" s="10"/>
      <c r="E101" s="10"/>
      <c r="F101" s="10"/>
      <c r="G101" s="10"/>
      <c r="H101" s="10"/>
      <c r="I101" s="10"/>
      <c r="J101" s="10"/>
      <c r="K101" s="10"/>
      <c r="L101" s="10"/>
    </row>
    <row r="102" spans="2:12">
      <c r="B102" s="10"/>
      <c r="C102" s="10"/>
      <c r="D102" s="10"/>
      <c r="E102" s="10"/>
      <c r="F102" s="10"/>
      <c r="G102" s="10"/>
      <c r="H102" s="10"/>
      <c r="I102" s="10"/>
      <c r="J102" s="10"/>
      <c r="K102" s="10"/>
      <c r="L102" s="10"/>
    </row>
    <row r="103" spans="2:12">
      <c r="B103" s="10"/>
      <c r="C103" s="10"/>
      <c r="D103" s="10"/>
      <c r="E103" s="10"/>
      <c r="F103" s="10"/>
      <c r="G103" s="10"/>
      <c r="H103" s="10"/>
      <c r="I103" s="10"/>
      <c r="J103" s="10"/>
      <c r="K103" s="10"/>
      <c r="L103" s="10"/>
    </row>
    <row r="104" spans="2:12">
      <c r="B104" s="10"/>
      <c r="C104" s="10"/>
      <c r="D104" s="10"/>
      <c r="E104" s="10"/>
      <c r="F104" s="10"/>
      <c r="G104" s="10"/>
      <c r="H104" s="10"/>
      <c r="I104" s="10"/>
      <c r="J104" s="10"/>
      <c r="K104" s="10"/>
      <c r="L104" s="10"/>
    </row>
    <row r="105" spans="2:12">
      <c r="B105" s="10"/>
      <c r="C105" s="10"/>
      <c r="D105" s="10"/>
      <c r="E105" s="10"/>
      <c r="F105" s="10"/>
      <c r="G105" s="10"/>
      <c r="H105" s="10"/>
      <c r="I105" s="10"/>
      <c r="J105" s="10"/>
      <c r="K105" s="10"/>
      <c r="L105" s="10"/>
    </row>
    <row r="106" spans="2:12">
      <c r="B106" s="10"/>
      <c r="C106" s="10"/>
      <c r="D106" s="10"/>
      <c r="E106" s="10"/>
      <c r="F106" s="10"/>
      <c r="G106" s="10"/>
      <c r="H106" s="10"/>
      <c r="I106" s="10"/>
      <c r="J106" s="10"/>
      <c r="K106" s="10"/>
      <c r="L106" s="10"/>
    </row>
    <row r="107" spans="2:12">
      <c r="B107" s="10"/>
      <c r="C107" s="10"/>
      <c r="D107" s="10"/>
      <c r="E107" s="10"/>
      <c r="F107" s="10"/>
      <c r="G107" s="10"/>
      <c r="H107" s="10"/>
      <c r="I107" s="10"/>
      <c r="J107" s="10"/>
      <c r="K107" s="10"/>
      <c r="L107" s="10"/>
    </row>
    <row r="108" spans="2:12">
      <c r="B108" s="10"/>
      <c r="C108" s="10"/>
      <c r="D108" s="10"/>
      <c r="E108" s="10"/>
      <c r="F108" s="10"/>
      <c r="G108" s="10"/>
      <c r="H108" s="10"/>
      <c r="I108" s="10"/>
      <c r="J108" s="10"/>
      <c r="K108" s="10"/>
      <c r="L108" s="10"/>
    </row>
    <row r="109" spans="2:12">
      <c r="B109" s="10"/>
      <c r="C109" s="10"/>
      <c r="D109" s="10"/>
      <c r="E109" s="10"/>
      <c r="F109" s="10"/>
      <c r="G109" s="10"/>
      <c r="H109" s="10"/>
      <c r="I109" s="10"/>
      <c r="J109" s="10"/>
      <c r="K109" s="10"/>
      <c r="L109" s="10"/>
    </row>
    <row r="110" spans="2:12">
      <c r="B110" s="10"/>
      <c r="C110" s="10"/>
      <c r="D110" s="10"/>
      <c r="E110" s="10"/>
      <c r="F110" s="10"/>
      <c r="G110" s="10"/>
      <c r="H110" s="10"/>
      <c r="I110" s="10"/>
      <c r="J110" s="10"/>
      <c r="K110" s="10"/>
      <c r="L110" s="10"/>
    </row>
    <row r="111" spans="2:12">
      <c r="B111" s="10"/>
      <c r="C111" s="10"/>
      <c r="D111" s="10"/>
      <c r="E111" s="10"/>
      <c r="F111" s="10"/>
      <c r="G111" s="10"/>
      <c r="H111" s="10"/>
      <c r="I111" s="10"/>
      <c r="J111" s="10"/>
      <c r="K111" s="10"/>
      <c r="L111" s="10"/>
    </row>
    <row r="112" spans="2:12">
      <c r="B112" s="10"/>
      <c r="C112" s="10"/>
      <c r="D112" s="10"/>
      <c r="E112" s="10"/>
      <c r="F112" s="10"/>
      <c r="G112" s="10"/>
      <c r="H112" s="10"/>
      <c r="I112" s="10"/>
      <c r="J112" s="10"/>
      <c r="K112" s="10"/>
      <c r="L112" s="10"/>
    </row>
    <row r="113" spans="2:12">
      <c r="B113" s="10"/>
      <c r="C113" s="10"/>
      <c r="D113" s="10"/>
      <c r="E113" s="10"/>
      <c r="F113" s="10"/>
      <c r="G113" s="10"/>
      <c r="H113" s="10"/>
      <c r="I113" s="10"/>
      <c r="J113" s="10"/>
      <c r="K113" s="10"/>
      <c r="L113" s="10"/>
    </row>
    <row r="114" spans="2:12">
      <c r="B114" s="10"/>
      <c r="C114" s="10"/>
      <c r="D114" s="10"/>
      <c r="E114" s="10"/>
      <c r="F114" s="10"/>
      <c r="G114" s="10"/>
      <c r="H114" s="10"/>
      <c r="I114" s="10"/>
      <c r="J114" s="10"/>
      <c r="K114" s="10"/>
      <c r="L114" s="10"/>
    </row>
    <row r="115" spans="2:12">
      <c r="B115" s="10"/>
      <c r="C115" s="10"/>
      <c r="D115" s="10"/>
      <c r="E115" s="10"/>
      <c r="F115" s="10"/>
      <c r="G115" s="10"/>
      <c r="H115" s="10"/>
      <c r="I115" s="10"/>
      <c r="J115" s="10"/>
      <c r="K115" s="10"/>
      <c r="L115" s="10"/>
    </row>
    <row r="116" spans="2:12">
      <c r="B116" s="10"/>
      <c r="C116" s="10"/>
      <c r="D116" s="10"/>
      <c r="E116" s="10"/>
      <c r="F116" s="10"/>
      <c r="G116" s="10"/>
      <c r="H116" s="10"/>
      <c r="I116" s="10"/>
      <c r="J116" s="10"/>
      <c r="K116" s="10"/>
      <c r="L116" s="10"/>
    </row>
    <row r="117" spans="2:12">
      <c r="B117" s="10"/>
      <c r="C117" s="10"/>
      <c r="D117" s="10"/>
      <c r="E117" s="10"/>
      <c r="F117" s="10"/>
      <c r="G117" s="10"/>
      <c r="H117" s="10"/>
      <c r="I117" s="10"/>
      <c r="J117" s="10"/>
      <c r="K117" s="10"/>
      <c r="L117" s="10"/>
    </row>
    <row r="118" spans="2:12">
      <c r="B118" s="10"/>
      <c r="C118" s="10"/>
      <c r="D118" s="10"/>
      <c r="E118" s="10"/>
      <c r="F118" s="10"/>
      <c r="G118" s="10"/>
      <c r="H118" s="10"/>
      <c r="I118" s="10"/>
      <c r="J118" s="10"/>
      <c r="K118" s="10"/>
      <c r="L118" s="10"/>
    </row>
    <row r="119" spans="2:12">
      <c r="B119" s="10"/>
      <c r="C119" s="10"/>
      <c r="D119" s="10"/>
      <c r="E119" s="10"/>
      <c r="F119" s="10"/>
      <c r="G119" s="10"/>
      <c r="H119" s="10"/>
      <c r="I119" s="10"/>
      <c r="J119" s="10"/>
      <c r="K119" s="10"/>
      <c r="L119" s="10"/>
    </row>
    <row r="120" spans="2:12">
      <c r="B120" s="10"/>
      <c r="C120" s="10"/>
      <c r="D120" s="10"/>
      <c r="E120" s="10"/>
      <c r="F120" s="10"/>
      <c r="G120" s="10"/>
      <c r="H120" s="10"/>
      <c r="I120" s="10"/>
      <c r="J120" s="10"/>
      <c r="K120" s="10"/>
      <c r="L120" s="10"/>
    </row>
    <row r="121" spans="2:12">
      <c r="B121" s="10"/>
      <c r="C121" s="10"/>
      <c r="D121" s="10"/>
      <c r="E121" s="10"/>
      <c r="F121" s="10"/>
      <c r="G121" s="10"/>
      <c r="H121" s="10"/>
      <c r="I121" s="10"/>
      <c r="J121" s="10"/>
      <c r="K121" s="10"/>
      <c r="L121" s="10"/>
    </row>
    <row r="122" spans="2:12">
      <c r="B122" s="10"/>
      <c r="C122" s="10"/>
      <c r="D122" s="10"/>
      <c r="E122" s="10"/>
      <c r="F122" s="10"/>
      <c r="G122" s="10"/>
      <c r="H122" s="10"/>
      <c r="I122" s="10"/>
      <c r="J122" s="10"/>
      <c r="K122" s="10"/>
      <c r="L122" s="10"/>
    </row>
    <row r="123" spans="2:12">
      <c r="B123" s="10"/>
      <c r="C123" s="10"/>
      <c r="D123" s="10"/>
      <c r="E123" s="10"/>
      <c r="F123" s="10"/>
      <c r="G123" s="10"/>
      <c r="H123" s="10"/>
      <c r="I123" s="10"/>
      <c r="J123" s="10"/>
      <c r="K123" s="10"/>
      <c r="L123" s="10"/>
    </row>
    <row r="124" spans="2:12">
      <c r="B124" s="10"/>
      <c r="C124" s="10"/>
      <c r="D124" s="10"/>
      <c r="E124" s="10"/>
      <c r="F124" s="10"/>
      <c r="G124" s="10"/>
      <c r="H124" s="10"/>
      <c r="I124" s="10"/>
      <c r="J124" s="10"/>
      <c r="K124" s="10"/>
      <c r="L124" s="10"/>
    </row>
    <row r="125" spans="2:12">
      <c r="B125" s="10"/>
      <c r="C125" s="10"/>
      <c r="D125" s="10"/>
      <c r="E125" s="10"/>
      <c r="F125" s="10"/>
      <c r="G125" s="10"/>
      <c r="H125" s="10"/>
      <c r="I125" s="10"/>
      <c r="J125" s="10"/>
      <c r="K125" s="10"/>
      <c r="L125" s="10"/>
    </row>
    <row r="126" spans="2:12">
      <c r="B126" s="10"/>
      <c r="C126" s="10"/>
      <c r="D126" s="10"/>
      <c r="E126" s="10"/>
      <c r="F126" s="10"/>
      <c r="G126" s="10"/>
      <c r="H126" s="10"/>
      <c r="I126" s="10"/>
      <c r="J126" s="10"/>
      <c r="K126" s="10"/>
      <c r="L126" s="10"/>
    </row>
    <row r="127" spans="2:12">
      <c r="B127" s="10"/>
      <c r="C127" s="10"/>
      <c r="D127" s="10"/>
      <c r="E127" s="10"/>
      <c r="F127" s="10"/>
      <c r="G127" s="10"/>
      <c r="H127" s="10"/>
      <c r="I127" s="10"/>
      <c r="J127" s="10"/>
      <c r="K127" s="10"/>
      <c r="L127" s="10"/>
    </row>
    <row r="128" spans="2:12">
      <c r="B128" s="10"/>
      <c r="C128" s="10"/>
      <c r="D128" s="10"/>
      <c r="E128" s="10"/>
      <c r="F128" s="10"/>
      <c r="G128" s="10"/>
      <c r="H128" s="10"/>
      <c r="I128" s="10"/>
      <c r="J128" s="10"/>
      <c r="K128" s="10"/>
      <c r="L128" s="10"/>
    </row>
    <row r="129" spans="2:12">
      <c r="B129" s="10"/>
      <c r="C129" s="10"/>
      <c r="D129" s="10"/>
      <c r="E129" s="10"/>
      <c r="F129" s="10"/>
      <c r="G129" s="10"/>
      <c r="H129" s="10"/>
      <c r="I129" s="10"/>
      <c r="J129" s="10"/>
      <c r="K129" s="10"/>
      <c r="L129" s="10"/>
    </row>
    <row r="130" spans="2:12">
      <c r="B130" s="10"/>
      <c r="C130" s="10"/>
      <c r="D130" s="10"/>
      <c r="E130" s="10"/>
      <c r="F130" s="10"/>
      <c r="G130" s="10"/>
      <c r="H130" s="10"/>
      <c r="I130" s="10"/>
      <c r="J130" s="10"/>
      <c r="K130" s="10"/>
      <c r="L130" s="10"/>
    </row>
    <row r="131" spans="2:12">
      <c r="B131" s="10"/>
      <c r="C131" s="10"/>
      <c r="D131" s="10"/>
      <c r="E131" s="10"/>
      <c r="F131" s="10"/>
      <c r="G131" s="10"/>
      <c r="H131" s="10"/>
      <c r="I131" s="10"/>
      <c r="J131" s="10"/>
      <c r="K131" s="10"/>
      <c r="L131" s="10"/>
    </row>
    <row r="132" spans="2:12">
      <c r="B132" s="10"/>
      <c r="C132" s="10"/>
      <c r="D132" s="10"/>
      <c r="E132" s="10"/>
      <c r="F132" s="10"/>
      <c r="G132" s="10"/>
      <c r="H132" s="10"/>
      <c r="I132" s="10"/>
      <c r="J132" s="10"/>
      <c r="K132" s="10"/>
      <c r="L132" s="10"/>
    </row>
    <row r="133" spans="2:12">
      <c r="B133" s="10"/>
      <c r="C133" s="10"/>
      <c r="D133" s="10"/>
      <c r="E133" s="10"/>
      <c r="F133" s="10"/>
      <c r="G133" s="10"/>
      <c r="H133" s="10"/>
      <c r="I133" s="10"/>
      <c r="J133" s="10"/>
      <c r="K133" s="10"/>
      <c r="L133" s="10"/>
    </row>
    <row r="134" spans="2:12">
      <c r="B134" s="10"/>
      <c r="C134" s="10"/>
      <c r="D134" s="10"/>
      <c r="E134" s="10"/>
      <c r="F134" s="10"/>
      <c r="G134" s="10"/>
      <c r="H134" s="10"/>
      <c r="I134" s="10"/>
      <c r="J134" s="10"/>
      <c r="K134" s="10"/>
      <c r="L134" s="10"/>
    </row>
    <row r="135" spans="2:12">
      <c r="B135" s="10"/>
      <c r="C135" s="10"/>
      <c r="D135" s="10"/>
      <c r="E135" s="10"/>
      <c r="F135" s="10"/>
      <c r="G135" s="10"/>
      <c r="H135" s="10"/>
      <c r="I135" s="10"/>
      <c r="J135" s="10"/>
      <c r="K135" s="10"/>
      <c r="L135" s="10"/>
    </row>
    <row r="136" spans="2:12">
      <c r="B136" s="10"/>
      <c r="C136" s="10"/>
      <c r="D136" s="10"/>
      <c r="E136" s="10"/>
      <c r="F136" s="10"/>
      <c r="G136" s="10"/>
      <c r="H136" s="10"/>
      <c r="I136" s="10"/>
      <c r="J136" s="10"/>
      <c r="K136" s="10"/>
      <c r="L136" s="10"/>
    </row>
    <row r="137" spans="2:12">
      <c r="B137" s="10"/>
      <c r="C137" s="10"/>
      <c r="D137" s="10"/>
      <c r="E137" s="10"/>
      <c r="F137" s="10"/>
      <c r="G137" s="10"/>
      <c r="H137" s="10"/>
      <c r="I137" s="10"/>
      <c r="J137" s="10"/>
      <c r="K137" s="10"/>
      <c r="L137" s="10"/>
    </row>
    <row r="138" spans="2:12">
      <c r="B138" s="10"/>
      <c r="C138" s="10"/>
      <c r="D138" s="10"/>
      <c r="E138" s="10"/>
      <c r="F138" s="10"/>
      <c r="G138" s="10"/>
      <c r="H138" s="10"/>
      <c r="I138" s="10"/>
      <c r="J138" s="10"/>
      <c r="K138" s="10"/>
      <c r="L138" s="10"/>
    </row>
    <row r="139" spans="2:12">
      <c r="B139" s="10"/>
      <c r="C139" s="10"/>
      <c r="D139" s="10"/>
      <c r="E139" s="10"/>
      <c r="F139" s="10"/>
      <c r="G139" s="10"/>
      <c r="H139" s="10"/>
      <c r="I139" s="10"/>
      <c r="J139" s="10"/>
      <c r="K139" s="10"/>
      <c r="L139" s="10"/>
    </row>
    <row r="140" spans="2:12">
      <c r="B140" s="10"/>
      <c r="C140" s="10"/>
      <c r="D140" s="10"/>
      <c r="E140" s="10"/>
      <c r="F140" s="10"/>
      <c r="G140" s="10"/>
      <c r="H140" s="10"/>
      <c r="I140" s="10"/>
      <c r="J140" s="10"/>
      <c r="K140" s="10"/>
      <c r="L140" s="10"/>
    </row>
    <row r="141" spans="2:12">
      <c r="B141" s="10"/>
      <c r="C141" s="10"/>
      <c r="D141" s="10"/>
      <c r="E141" s="10"/>
      <c r="F141" s="10"/>
      <c r="G141" s="10"/>
      <c r="H141" s="10"/>
      <c r="I141" s="10"/>
      <c r="J141" s="10"/>
      <c r="K141" s="10"/>
      <c r="L141" s="10"/>
    </row>
    <row r="142" spans="2:12">
      <c r="B142" s="10"/>
      <c r="C142" s="10"/>
      <c r="D142" s="10"/>
      <c r="E142" s="10"/>
      <c r="F142" s="10"/>
      <c r="G142" s="10"/>
      <c r="H142" s="10"/>
      <c r="I142" s="10"/>
      <c r="J142" s="10"/>
      <c r="K142" s="10"/>
      <c r="L142" s="10"/>
    </row>
    <row r="143" spans="2:12">
      <c r="B143" s="10"/>
      <c r="C143" s="10"/>
      <c r="D143" s="10"/>
      <c r="E143" s="10"/>
      <c r="F143" s="10"/>
      <c r="G143" s="10"/>
      <c r="H143" s="10"/>
      <c r="I143" s="10"/>
      <c r="J143" s="10"/>
      <c r="K143" s="10"/>
      <c r="L143" s="10"/>
    </row>
    <row r="144" spans="2:12">
      <c r="B144" s="10"/>
      <c r="C144" s="10"/>
      <c r="D144" s="10"/>
      <c r="E144" s="10"/>
      <c r="F144" s="10"/>
      <c r="G144" s="10"/>
      <c r="H144" s="10"/>
      <c r="I144" s="10"/>
      <c r="J144" s="10"/>
      <c r="K144" s="10"/>
      <c r="L144" s="10"/>
    </row>
    <row r="145" spans="2:12">
      <c r="B145" s="10"/>
      <c r="C145" s="10"/>
      <c r="D145" s="10"/>
      <c r="E145" s="10"/>
      <c r="F145" s="10"/>
      <c r="G145" s="10"/>
      <c r="H145" s="10"/>
      <c r="I145" s="10"/>
      <c r="J145" s="10"/>
      <c r="K145" s="10"/>
      <c r="L145" s="10"/>
    </row>
    <row r="146" spans="2:12">
      <c r="B146" s="10"/>
      <c r="C146" s="10"/>
      <c r="D146" s="10"/>
      <c r="E146" s="10"/>
      <c r="F146" s="10"/>
      <c r="G146" s="10"/>
      <c r="H146" s="10"/>
      <c r="I146" s="10"/>
      <c r="J146" s="10"/>
      <c r="K146" s="10"/>
      <c r="L146" s="10"/>
    </row>
    <row r="147" spans="2:12">
      <c r="B147" s="10"/>
      <c r="C147" s="10"/>
      <c r="D147" s="10"/>
      <c r="E147" s="10"/>
      <c r="F147" s="10"/>
      <c r="G147" s="10"/>
      <c r="H147" s="10"/>
      <c r="I147" s="10"/>
      <c r="J147" s="10"/>
      <c r="K147" s="10"/>
      <c r="L147" s="10"/>
    </row>
    <row r="148" spans="2:12">
      <c r="B148" s="10"/>
      <c r="C148" s="10"/>
      <c r="D148" s="10"/>
      <c r="E148" s="10"/>
      <c r="F148" s="10"/>
      <c r="G148" s="10"/>
      <c r="H148" s="10"/>
      <c r="I148" s="10"/>
      <c r="J148" s="10"/>
      <c r="K148" s="10"/>
      <c r="L148" s="10"/>
    </row>
    <row r="149" spans="2:12">
      <c r="B149" s="10"/>
      <c r="C149" s="10"/>
      <c r="D149" s="10"/>
      <c r="E149" s="10"/>
      <c r="F149" s="10"/>
      <c r="G149" s="10"/>
      <c r="H149" s="10"/>
      <c r="I149" s="10"/>
      <c r="J149" s="10"/>
      <c r="K149" s="10"/>
      <c r="L149" s="10"/>
    </row>
    <row r="150" spans="2:12">
      <c r="B150" s="10"/>
      <c r="C150" s="10"/>
      <c r="D150" s="10"/>
      <c r="E150" s="10"/>
      <c r="F150" s="10"/>
      <c r="G150" s="10"/>
      <c r="H150" s="10"/>
      <c r="I150" s="10"/>
      <c r="J150" s="10"/>
      <c r="K150" s="10"/>
      <c r="L150" s="10"/>
    </row>
    <row r="151" spans="2:12">
      <c r="B151" s="10"/>
      <c r="C151" s="10"/>
      <c r="D151" s="10"/>
      <c r="E151" s="10"/>
      <c r="F151" s="10"/>
      <c r="G151" s="10"/>
      <c r="H151" s="10"/>
      <c r="I151" s="10"/>
      <c r="J151" s="10"/>
      <c r="K151" s="10"/>
      <c r="L151" s="10"/>
    </row>
    <row r="152" spans="2:12">
      <c r="B152" s="10"/>
      <c r="C152" s="10"/>
      <c r="D152" s="10"/>
      <c r="E152" s="10"/>
      <c r="F152" s="10"/>
      <c r="G152" s="10"/>
      <c r="H152" s="10"/>
      <c r="I152" s="10"/>
      <c r="J152" s="10"/>
      <c r="K152" s="10"/>
      <c r="L152" s="10"/>
    </row>
    <row r="153" spans="2:12">
      <c r="B153" s="10"/>
      <c r="C153" s="10"/>
      <c r="D153" s="10"/>
      <c r="E153" s="10"/>
      <c r="F153" s="10"/>
      <c r="G153" s="10"/>
      <c r="H153" s="10"/>
      <c r="I153" s="10"/>
      <c r="J153" s="10"/>
      <c r="K153" s="10"/>
      <c r="L153" s="10"/>
    </row>
    <row r="154" spans="2:12">
      <c r="B154" s="10"/>
      <c r="C154" s="10"/>
      <c r="D154" s="10"/>
      <c r="E154" s="10"/>
      <c r="F154" s="10"/>
      <c r="G154" s="10"/>
      <c r="H154" s="10"/>
      <c r="I154" s="10"/>
      <c r="J154" s="10"/>
      <c r="K154" s="10"/>
      <c r="L154" s="10"/>
    </row>
    <row r="155" spans="2:12">
      <c r="B155" s="10"/>
      <c r="C155" s="10"/>
      <c r="D155" s="10"/>
      <c r="E155" s="10"/>
      <c r="F155" s="10"/>
      <c r="G155" s="10"/>
      <c r="H155" s="10"/>
      <c r="I155" s="10"/>
      <c r="J155" s="10"/>
      <c r="K155" s="10"/>
      <c r="L155" s="10"/>
    </row>
    <row r="156" spans="2:12">
      <c r="B156" s="10"/>
      <c r="C156" s="10"/>
      <c r="D156" s="10"/>
      <c r="E156" s="10"/>
      <c r="F156" s="10"/>
      <c r="G156" s="10"/>
      <c r="H156" s="10"/>
      <c r="I156" s="10"/>
      <c r="J156" s="10"/>
      <c r="K156" s="10"/>
      <c r="L156" s="10"/>
    </row>
    <row r="157" spans="2:12">
      <c r="B157" s="10"/>
      <c r="C157" s="10"/>
      <c r="D157" s="10"/>
      <c r="E157" s="10"/>
      <c r="F157" s="10"/>
      <c r="G157" s="10"/>
      <c r="H157" s="10"/>
      <c r="I157" s="10"/>
      <c r="J157" s="10"/>
      <c r="K157" s="10"/>
      <c r="L157" s="10"/>
    </row>
    <row r="158" spans="2:12">
      <c r="B158" s="10"/>
      <c r="C158" s="10"/>
      <c r="D158" s="10"/>
      <c r="E158" s="10"/>
      <c r="F158" s="10"/>
      <c r="G158" s="10"/>
      <c r="H158" s="10"/>
      <c r="I158" s="10"/>
      <c r="J158" s="10"/>
      <c r="K158" s="10"/>
      <c r="L158" s="10"/>
    </row>
    <row r="159" spans="2:12">
      <c r="B159" s="10"/>
      <c r="C159" s="10"/>
      <c r="D159" s="10"/>
      <c r="E159" s="10"/>
      <c r="F159" s="10"/>
      <c r="G159" s="10"/>
      <c r="H159" s="10"/>
      <c r="I159" s="10"/>
      <c r="J159" s="10"/>
      <c r="K159" s="10"/>
      <c r="L159" s="10"/>
    </row>
    <row r="160" spans="2:12">
      <c r="B160" s="10"/>
      <c r="C160" s="10"/>
      <c r="D160" s="10"/>
      <c r="E160" s="10"/>
      <c r="F160" s="10"/>
      <c r="G160" s="10"/>
      <c r="H160" s="10"/>
      <c r="I160" s="10"/>
      <c r="J160" s="10"/>
      <c r="K160" s="10"/>
      <c r="L160" s="10"/>
    </row>
    <row r="161" spans="2:12">
      <c r="B161" s="10"/>
      <c r="C161" s="10"/>
      <c r="D161" s="10"/>
      <c r="E161" s="10"/>
      <c r="F161" s="10"/>
      <c r="G161" s="10"/>
      <c r="H161" s="10"/>
      <c r="I161" s="10"/>
      <c r="J161" s="10"/>
      <c r="K161" s="10"/>
      <c r="L161" s="10"/>
    </row>
    <row r="162" spans="2:12">
      <c r="B162" s="10"/>
      <c r="C162" s="10"/>
      <c r="D162" s="10"/>
      <c r="E162" s="10"/>
      <c r="F162" s="10"/>
      <c r="G162" s="10"/>
      <c r="H162" s="10"/>
      <c r="I162" s="10"/>
      <c r="J162" s="10"/>
      <c r="K162" s="10"/>
      <c r="L162" s="10"/>
    </row>
    <row r="163" spans="2:12">
      <c r="B163" s="10"/>
      <c r="C163" s="10"/>
      <c r="D163" s="10"/>
      <c r="E163" s="10"/>
      <c r="F163" s="10"/>
      <c r="G163" s="10"/>
      <c r="H163" s="10"/>
      <c r="I163" s="10"/>
      <c r="J163" s="10"/>
      <c r="K163" s="10"/>
      <c r="L163" s="10"/>
    </row>
    <row r="164" spans="2:12">
      <c r="B164" s="10"/>
      <c r="C164" s="10"/>
      <c r="D164" s="10"/>
      <c r="E164" s="10"/>
      <c r="F164" s="10"/>
      <c r="G164" s="10"/>
      <c r="H164" s="10"/>
      <c r="I164" s="10"/>
      <c r="J164" s="10"/>
      <c r="K164" s="10"/>
      <c r="L164" s="10"/>
    </row>
    <row r="165" spans="2:12">
      <c r="B165" s="10"/>
      <c r="C165" s="10"/>
      <c r="D165" s="10"/>
      <c r="E165" s="10"/>
      <c r="F165" s="10"/>
      <c r="G165" s="10"/>
      <c r="H165" s="10"/>
      <c r="I165" s="10"/>
      <c r="J165" s="10"/>
      <c r="K165" s="10"/>
      <c r="L165" s="10"/>
    </row>
    <row r="166" spans="2:12">
      <c r="B166" s="10"/>
      <c r="C166" s="10"/>
      <c r="D166" s="10"/>
      <c r="E166" s="10"/>
      <c r="F166" s="10"/>
      <c r="G166" s="10"/>
      <c r="H166" s="10"/>
      <c r="I166" s="10"/>
      <c r="J166" s="10"/>
      <c r="K166" s="10"/>
      <c r="L166" s="10"/>
    </row>
    <row r="167" spans="2:12">
      <c r="B167" s="10"/>
      <c r="C167" s="10"/>
      <c r="D167" s="10"/>
      <c r="E167" s="10"/>
      <c r="F167" s="10"/>
      <c r="G167" s="10"/>
      <c r="H167" s="10"/>
      <c r="I167" s="10"/>
      <c r="J167" s="10"/>
      <c r="K167" s="10"/>
      <c r="L167" s="10"/>
    </row>
    <row r="168" spans="2:12">
      <c r="B168" s="10"/>
      <c r="C168" s="10"/>
      <c r="D168" s="10"/>
      <c r="E168" s="10"/>
      <c r="F168" s="10"/>
      <c r="G168" s="10"/>
      <c r="H168" s="10"/>
      <c r="I168" s="10"/>
      <c r="J168" s="10"/>
      <c r="K168" s="10"/>
      <c r="L168" s="10"/>
    </row>
    <row r="169" spans="2:12">
      <c r="B169" s="10"/>
      <c r="C169" s="10"/>
      <c r="D169" s="10"/>
      <c r="E169" s="10"/>
      <c r="F169" s="10"/>
      <c r="G169" s="10"/>
      <c r="H169" s="10"/>
      <c r="I169" s="10"/>
      <c r="J169" s="10"/>
      <c r="K169" s="10"/>
      <c r="L169" s="10"/>
    </row>
    <row r="170" spans="2:12">
      <c r="B170" s="10"/>
      <c r="C170" s="10"/>
      <c r="D170" s="10"/>
      <c r="E170" s="10"/>
      <c r="F170" s="10"/>
      <c r="G170" s="10"/>
      <c r="H170" s="10"/>
      <c r="I170" s="10"/>
      <c r="J170" s="10"/>
      <c r="K170" s="10"/>
      <c r="L170" s="10"/>
    </row>
    <row r="171" spans="2:12">
      <c r="B171" s="10"/>
      <c r="C171" s="10"/>
      <c r="D171" s="10"/>
      <c r="E171" s="10"/>
      <c r="F171" s="10"/>
      <c r="G171" s="10"/>
      <c r="H171" s="10"/>
      <c r="I171" s="10"/>
      <c r="J171" s="10"/>
      <c r="K171" s="10"/>
      <c r="L171" s="10"/>
    </row>
    <row r="172" spans="2:12">
      <c r="B172" s="10"/>
      <c r="C172" s="10"/>
      <c r="D172" s="10"/>
      <c r="E172" s="10"/>
      <c r="F172" s="10"/>
      <c r="G172" s="10"/>
      <c r="H172" s="10"/>
      <c r="I172" s="10"/>
      <c r="J172" s="10"/>
      <c r="K172" s="10"/>
      <c r="L172" s="10"/>
    </row>
    <row r="173" spans="2:12">
      <c r="B173" s="10"/>
      <c r="C173" s="10"/>
      <c r="D173" s="10"/>
      <c r="E173" s="10"/>
      <c r="F173" s="10"/>
      <c r="G173" s="10"/>
      <c r="H173" s="10"/>
      <c r="I173" s="10"/>
      <c r="J173" s="10"/>
      <c r="K173" s="10"/>
      <c r="L173" s="10"/>
    </row>
    <row r="174" spans="2:12">
      <c r="B174" s="10"/>
      <c r="C174" s="10"/>
      <c r="D174" s="10"/>
      <c r="E174" s="10"/>
      <c r="F174" s="10"/>
      <c r="G174" s="10"/>
      <c r="H174" s="10"/>
      <c r="I174" s="10"/>
      <c r="J174" s="10"/>
      <c r="K174" s="10"/>
      <c r="L174" s="10"/>
    </row>
    <row r="175" spans="2:12">
      <c r="B175" s="10"/>
      <c r="C175" s="10"/>
      <c r="D175" s="10"/>
      <c r="E175" s="10"/>
      <c r="F175" s="10"/>
      <c r="G175" s="10"/>
      <c r="H175" s="10"/>
      <c r="I175" s="10"/>
      <c r="J175" s="10"/>
      <c r="K175" s="10"/>
      <c r="L175" s="10"/>
    </row>
    <row r="176" spans="2:12">
      <c r="B176" s="10"/>
      <c r="C176" s="10"/>
      <c r="D176" s="10"/>
      <c r="E176" s="10"/>
      <c r="F176" s="10"/>
      <c r="G176" s="10"/>
      <c r="H176" s="10"/>
      <c r="I176" s="10"/>
      <c r="J176" s="10"/>
      <c r="K176" s="10"/>
      <c r="L176" s="10"/>
    </row>
    <row r="177" spans="2:12">
      <c r="B177" s="10"/>
      <c r="C177" s="10"/>
      <c r="D177" s="10"/>
      <c r="E177" s="10"/>
      <c r="F177" s="10"/>
      <c r="G177" s="10"/>
      <c r="H177" s="10"/>
      <c r="I177" s="10"/>
      <c r="J177" s="10"/>
      <c r="K177" s="10"/>
      <c r="L177" s="10"/>
    </row>
    <row r="178" spans="2:12">
      <c r="B178" s="10"/>
      <c r="C178" s="10"/>
      <c r="D178" s="10"/>
      <c r="E178" s="10"/>
      <c r="F178" s="10"/>
      <c r="G178" s="10"/>
      <c r="H178" s="10"/>
      <c r="I178" s="10"/>
      <c r="J178" s="10"/>
      <c r="K178" s="10"/>
      <c r="L178" s="10"/>
    </row>
    <row r="179" spans="2:12">
      <c r="B179" s="10"/>
      <c r="C179" s="10"/>
      <c r="D179" s="10"/>
      <c r="E179" s="10"/>
      <c r="F179" s="10"/>
      <c r="G179" s="10"/>
      <c r="H179" s="10"/>
      <c r="I179" s="10"/>
      <c r="J179" s="10"/>
      <c r="K179" s="10"/>
      <c r="L179" s="10"/>
    </row>
    <row r="180" spans="2:12">
      <c r="B180" s="10"/>
      <c r="C180" s="10"/>
      <c r="D180" s="10"/>
      <c r="E180" s="10"/>
      <c r="F180" s="10"/>
      <c r="G180" s="10"/>
      <c r="H180" s="10"/>
      <c r="I180" s="10"/>
      <c r="J180" s="10"/>
      <c r="K180" s="10"/>
      <c r="L180" s="10"/>
    </row>
    <row r="181" spans="2:12">
      <c r="B181" s="10"/>
      <c r="C181" s="10"/>
      <c r="D181" s="10"/>
      <c r="E181" s="10"/>
      <c r="F181" s="10"/>
      <c r="G181" s="10"/>
      <c r="H181" s="10"/>
      <c r="I181" s="10"/>
      <c r="J181" s="10"/>
      <c r="K181" s="10"/>
      <c r="L181" s="10"/>
    </row>
    <row r="182" spans="2:12">
      <c r="B182" s="10"/>
      <c r="C182" s="10"/>
      <c r="D182" s="10"/>
      <c r="E182" s="10"/>
      <c r="F182" s="10"/>
      <c r="G182" s="10"/>
      <c r="H182" s="10"/>
      <c r="I182" s="10"/>
      <c r="J182" s="10"/>
      <c r="K182" s="10"/>
      <c r="L182" s="10"/>
    </row>
    <row r="183" spans="2:12">
      <c r="B183" s="10"/>
      <c r="C183" s="10"/>
      <c r="D183" s="10"/>
      <c r="E183" s="10"/>
      <c r="F183" s="10"/>
      <c r="G183" s="10"/>
      <c r="H183" s="10"/>
      <c r="I183" s="10"/>
      <c r="J183" s="10"/>
      <c r="K183" s="10"/>
      <c r="L183" s="10"/>
    </row>
    <row r="184" spans="2:12">
      <c r="B184" s="10"/>
      <c r="C184" s="10"/>
      <c r="D184" s="10"/>
      <c r="E184" s="10"/>
      <c r="F184" s="10"/>
      <c r="G184" s="10"/>
      <c r="H184" s="10"/>
      <c r="I184" s="10"/>
      <c r="J184" s="10"/>
      <c r="K184" s="10"/>
      <c r="L184" s="10"/>
    </row>
    <row r="185" spans="2:12">
      <c r="B185" s="10"/>
      <c r="C185" s="10"/>
      <c r="D185" s="10"/>
      <c r="E185" s="10"/>
      <c r="F185" s="10"/>
      <c r="G185" s="10"/>
      <c r="H185" s="10"/>
      <c r="I185" s="10"/>
      <c r="J185" s="10"/>
      <c r="K185" s="10"/>
      <c r="L185" s="10"/>
    </row>
    <row r="186" spans="2:12">
      <c r="B186" s="10"/>
      <c r="C186" s="10"/>
      <c r="D186" s="10"/>
      <c r="E186" s="10"/>
      <c r="F186" s="10"/>
      <c r="G186" s="10"/>
      <c r="H186" s="10"/>
      <c r="I186" s="10"/>
      <c r="J186" s="10"/>
      <c r="K186" s="10"/>
      <c r="L186" s="10"/>
    </row>
    <row r="187" spans="2:12">
      <c r="B187" s="10"/>
      <c r="C187" s="10"/>
      <c r="D187" s="10"/>
      <c r="E187" s="10"/>
      <c r="F187" s="10"/>
      <c r="G187" s="10"/>
      <c r="H187" s="10"/>
      <c r="I187" s="10"/>
      <c r="J187" s="10"/>
      <c r="K187" s="10"/>
      <c r="L187" s="10"/>
    </row>
    <row r="188" spans="2:12">
      <c r="B188" s="10"/>
      <c r="C188" s="10"/>
      <c r="D188" s="10"/>
      <c r="E188" s="10"/>
      <c r="F188" s="10"/>
      <c r="G188" s="10"/>
      <c r="H188" s="10"/>
      <c r="I188" s="10"/>
      <c r="J188" s="10"/>
      <c r="K188" s="10"/>
      <c r="L188" s="10"/>
    </row>
    <row r="189" spans="2:12">
      <c r="B189" s="10"/>
      <c r="C189" s="10"/>
      <c r="D189" s="10"/>
      <c r="E189" s="10"/>
      <c r="F189" s="10"/>
      <c r="G189" s="10"/>
      <c r="H189" s="10"/>
      <c r="I189" s="10"/>
      <c r="J189" s="10"/>
      <c r="K189" s="10"/>
      <c r="L189" s="10"/>
    </row>
    <row r="190" spans="2:12">
      <c r="B190" s="10"/>
      <c r="C190" s="10"/>
      <c r="D190" s="10"/>
      <c r="E190" s="10"/>
      <c r="F190" s="10"/>
      <c r="G190" s="10"/>
      <c r="H190" s="10"/>
      <c r="I190" s="10"/>
      <c r="J190" s="10"/>
      <c r="K190" s="10"/>
      <c r="L190" s="10"/>
    </row>
    <row r="191" spans="2:12">
      <c r="B191" s="10"/>
      <c r="C191" s="10"/>
      <c r="D191" s="10"/>
      <c r="E191" s="10"/>
      <c r="F191" s="10"/>
      <c r="G191" s="10"/>
      <c r="H191" s="10"/>
      <c r="I191" s="10"/>
      <c r="J191" s="10"/>
      <c r="K191" s="10"/>
      <c r="L191" s="10"/>
    </row>
    <row r="192" spans="2:12">
      <c r="B192" s="10"/>
      <c r="C192" s="10"/>
      <c r="D192" s="10"/>
      <c r="E192" s="10"/>
      <c r="F192" s="10"/>
      <c r="G192" s="10"/>
      <c r="H192" s="10"/>
      <c r="I192" s="10"/>
      <c r="J192" s="10"/>
      <c r="K192" s="10"/>
      <c r="L192" s="10"/>
    </row>
    <row r="193" spans="2:12">
      <c r="B193" s="10"/>
      <c r="C193" s="10"/>
      <c r="D193" s="10"/>
      <c r="E193" s="10"/>
      <c r="F193" s="10"/>
      <c r="G193" s="10"/>
      <c r="H193" s="10"/>
      <c r="I193" s="10"/>
      <c r="J193" s="10"/>
      <c r="K193" s="10"/>
      <c r="L193" s="10"/>
    </row>
    <row r="194" spans="2:12">
      <c r="B194" s="10"/>
      <c r="C194" s="10"/>
      <c r="D194" s="10"/>
      <c r="E194" s="10"/>
      <c r="F194" s="10"/>
      <c r="G194" s="10"/>
      <c r="H194" s="10"/>
      <c r="I194" s="10"/>
      <c r="J194" s="10"/>
      <c r="K194" s="10"/>
      <c r="L194" s="10"/>
    </row>
    <row r="195" spans="2:12">
      <c r="B195" s="10"/>
      <c r="C195" s="10"/>
      <c r="D195" s="10"/>
      <c r="E195" s="10"/>
      <c r="F195" s="10"/>
      <c r="G195" s="10"/>
      <c r="H195" s="10"/>
      <c r="I195" s="10"/>
      <c r="J195" s="10"/>
      <c r="K195" s="10"/>
      <c r="L195" s="10"/>
    </row>
    <row r="196" spans="2:12">
      <c r="B196" s="10"/>
      <c r="C196" s="10"/>
      <c r="D196" s="10"/>
      <c r="E196" s="10"/>
      <c r="F196" s="10"/>
      <c r="G196" s="10"/>
      <c r="H196" s="10"/>
      <c r="I196" s="10"/>
      <c r="J196" s="10"/>
      <c r="K196" s="10"/>
      <c r="L196" s="10"/>
    </row>
    <row r="197" spans="2:12">
      <c r="B197" s="10"/>
      <c r="C197" s="10"/>
      <c r="D197" s="10"/>
      <c r="E197" s="10"/>
      <c r="F197" s="10"/>
      <c r="G197" s="10"/>
      <c r="H197" s="10"/>
      <c r="I197" s="10"/>
      <c r="J197" s="10"/>
      <c r="K197" s="10"/>
      <c r="L197" s="10"/>
    </row>
    <row r="198" spans="2:12">
      <c r="B198" s="10"/>
      <c r="C198" s="10"/>
      <c r="D198" s="10"/>
      <c r="E198" s="10"/>
      <c r="F198" s="10"/>
      <c r="G198" s="10"/>
      <c r="H198" s="10"/>
      <c r="I198" s="10"/>
      <c r="J198" s="10"/>
      <c r="K198" s="10"/>
      <c r="L198" s="10"/>
    </row>
    <row r="199" spans="2:12">
      <c r="B199" s="10"/>
      <c r="C199" s="10"/>
      <c r="D199" s="10"/>
      <c r="E199" s="10"/>
      <c r="F199" s="10"/>
      <c r="G199" s="10"/>
      <c r="H199" s="10"/>
      <c r="I199" s="10"/>
      <c r="J199" s="10"/>
      <c r="K199" s="10"/>
      <c r="L199" s="10"/>
    </row>
    <row r="200" spans="2:12">
      <c r="B200" s="10"/>
      <c r="C200" s="10"/>
      <c r="D200" s="10"/>
      <c r="E200" s="10"/>
      <c r="F200" s="10"/>
      <c r="G200" s="10"/>
      <c r="H200" s="10"/>
      <c r="I200" s="10"/>
      <c r="J200" s="10"/>
      <c r="K200" s="10"/>
      <c r="L200" s="10"/>
    </row>
    <row r="201" spans="2:12">
      <c r="B201" s="10"/>
      <c r="C201" s="10"/>
      <c r="D201" s="10"/>
      <c r="E201" s="10"/>
      <c r="F201" s="10"/>
      <c r="G201" s="10"/>
      <c r="H201" s="10"/>
      <c r="I201" s="10"/>
      <c r="J201" s="10"/>
      <c r="K201" s="10"/>
      <c r="L201" s="10"/>
    </row>
    <row r="202" spans="2:12">
      <c r="B202" s="10"/>
      <c r="C202" s="10"/>
      <c r="D202" s="10"/>
      <c r="E202" s="10"/>
      <c r="F202" s="10"/>
      <c r="G202" s="10"/>
      <c r="H202" s="10"/>
      <c r="I202" s="10"/>
      <c r="J202" s="10"/>
      <c r="K202" s="10"/>
      <c r="L202" s="10"/>
    </row>
    <row r="203" spans="2:12">
      <c r="B203" s="10"/>
      <c r="C203" s="10"/>
      <c r="D203" s="10"/>
      <c r="E203" s="10"/>
      <c r="F203" s="10"/>
      <c r="G203" s="10"/>
      <c r="H203" s="10"/>
      <c r="I203" s="10"/>
      <c r="J203" s="10"/>
      <c r="K203" s="10"/>
      <c r="L203" s="10"/>
    </row>
    <row r="204" spans="2:12">
      <c r="B204" s="10"/>
      <c r="C204" s="10"/>
      <c r="D204" s="10"/>
      <c r="E204" s="10"/>
      <c r="F204" s="10"/>
      <c r="G204" s="10"/>
      <c r="H204" s="10"/>
      <c r="I204" s="10"/>
      <c r="J204" s="10"/>
      <c r="K204" s="10"/>
      <c r="L204" s="10"/>
    </row>
    <row r="205" spans="2:12">
      <c r="B205" s="10"/>
      <c r="C205" s="10"/>
      <c r="D205" s="10"/>
      <c r="E205" s="10"/>
      <c r="F205" s="10"/>
      <c r="G205" s="10"/>
      <c r="H205" s="10"/>
      <c r="I205" s="10"/>
      <c r="J205" s="10"/>
      <c r="K205" s="10"/>
      <c r="L205" s="10"/>
    </row>
    <row r="206" spans="2:12">
      <c r="B206" s="10"/>
      <c r="C206" s="10"/>
      <c r="D206" s="10"/>
      <c r="E206" s="10"/>
      <c r="F206" s="10"/>
      <c r="G206" s="10"/>
      <c r="H206" s="10"/>
      <c r="I206" s="10"/>
      <c r="J206" s="10"/>
      <c r="K206" s="10"/>
      <c r="L206" s="10"/>
    </row>
    <row r="207" spans="2:12">
      <c r="B207" s="10"/>
      <c r="C207" s="10"/>
      <c r="D207" s="10"/>
      <c r="E207" s="10"/>
      <c r="F207" s="10"/>
      <c r="G207" s="10"/>
      <c r="H207" s="10"/>
      <c r="I207" s="10"/>
      <c r="J207" s="10"/>
      <c r="K207" s="10"/>
      <c r="L207" s="10"/>
    </row>
    <row r="208" spans="2:12">
      <c r="B208" s="10"/>
      <c r="C208" s="10"/>
      <c r="D208" s="10"/>
      <c r="E208" s="10"/>
      <c r="F208" s="10"/>
      <c r="G208" s="10"/>
      <c r="H208" s="10"/>
      <c r="I208" s="10"/>
      <c r="J208" s="10"/>
      <c r="K208" s="10"/>
      <c r="L208" s="10"/>
    </row>
    <row r="209" spans="2:12">
      <c r="B209" s="10"/>
      <c r="C209" s="10"/>
      <c r="D209" s="10"/>
      <c r="E209" s="10"/>
      <c r="F209" s="10"/>
      <c r="G209" s="10"/>
      <c r="H209" s="10"/>
      <c r="I209" s="10"/>
      <c r="J209" s="10"/>
      <c r="K209" s="10"/>
      <c r="L209" s="10"/>
    </row>
    <row r="210" spans="2:12">
      <c r="B210" s="10"/>
      <c r="C210" s="10"/>
      <c r="D210" s="10"/>
      <c r="E210" s="10"/>
      <c r="F210" s="10"/>
      <c r="G210" s="10"/>
      <c r="H210" s="10"/>
      <c r="I210" s="10"/>
      <c r="J210" s="10"/>
      <c r="K210" s="10"/>
      <c r="L210" s="10"/>
    </row>
    <row r="211" spans="2:12">
      <c r="B211" s="10"/>
      <c r="C211" s="10"/>
      <c r="D211" s="10"/>
      <c r="E211" s="10"/>
      <c r="F211" s="10"/>
      <c r="G211" s="10"/>
      <c r="H211" s="10"/>
      <c r="I211" s="10"/>
      <c r="J211" s="10"/>
      <c r="K211" s="10"/>
      <c r="L211" s="10"/>
    </row>
    <row r="212" spans="2:12">
      <c r="B212" s="10"/>
      <c r="C212" s="10"/>
      <c r="D212" s="10"/>
      <c r="E212" s="10"/>
      <c r="F212" s="10"/>
      <c r="G212" s="10"/>
      <c r="H212" s="10"/>
      <c r="I212" s="10"/>
      <c r="J212" s="10"/>
      <c r="K212" s="10"/>
      <c r="L212" s="10"/>
    </row>
    <row r="213" spans="2:12">
      <c r="B213" s="10"/>
      <c r="C213" s="10"/>
      <c r="D213" s="10"/>
      <c r="E213" s="10"/>
      <c r="F213" s="10"/>
      <c r="G213" s="10"/>
      <c r="H213" s="10"/>
      <c r="I213" s="10"/>
      <c r="J213" s="10"/>
      <c r="K213" s="10"/>
      <c r="L213" s="10"/>
    </row>
    <row r="214" spans="2:12">
      <c r="B214" s="10"/>
      <c r="C214" s="10"/>
      <c r="D214" s="10"/>
      <c r="E214" s="10"/>
      <c r="F214" s="10"/>
      <c r="G214" s="10"/>
      <c r="H214" s="10"/>
      <c r="I214" s="10"/>
      <c r="J214" s="10"/>
      <c r="K214" s="10"/>
      <c r="L214" s="10"/>
    </row>
    <row r="215" spans="2:12">
      <c r="B215" s="10"/>
      <c r="C215" s="10"/>
      <c r="D215" s="10"/>
      <c r="E215" s="10"/>
      <c r="F215" s="10"/>
      <c r="G215" s="10"/>
      <c r="H215" s="10"/>
      <c r="I215" s="10"/>
      <c r="J215" s="10"/>
      <c r="K215" s="10"/>
      <c r="L215" s="10"/>
    </row>
    <row r="216" spans="2:12">
      <c r="B216" s="10"/>
      <c r="C216" s="10"/>
      <c r="D216" s="10"/>
      <c r="E216" s="10"/>
      <c r="F216" s="10"/>
      <c r="G216" s="10"/>
      <c r="H216" s="10"/>
      <c r="I216" s="10"/>
      <c r="J216" s="10"/>
      <c r="K216" s="10"/>
      <c r="L216" s="10"/>
    </row>
    <row r="217" spans="2:12">
      <c r="B217" s="10"/>
      <c r="C217" s="10"/>
      <c r="D217" s="10"/>
      <c r="E217" s="10"/>
      <c r="F217" s="10"/>
      <c r="G217" s="10"/>
      <c r="H217" s="10"/>
      <c r="I217" s="10"/>
      <c r="J217" s="10"/>
      <c r="K217" s="10"/>
      <c r="L217" s="10"/>
    </row>
    <row r="218" spans="2:12">
      <c r="B218" s="10"/>
      <c r="C218" s="10"/>
      <c r="D218" s="10"/>
      <c r="E218" s="10"/>
      <c r="F218" s="10"/>
      <c r="G218" s="10"/>
      <c r="H218" s="10"/>
      <c r="I218" s="10"/>
      <c r="J218" s="10"/>
      <c r="K218" s="10"/>
      <c r="L218" s="10"/>
    </row>
    <row r="219" spans="2:12">
      <c r="B219" s="10"/>
      <c r="C219" s="10"/>
      <c r="D219" s="10"/>
      <c r="E219" s="10"/>
      <c r="F219" s="10"/>
      <c r="G219" s="10"/>
      <c r="H219" s="10"/>
      <c r="I219" s="10"/>
      <c r="J219" s="10"/>
      <c r="K219" s="10"/>
      <c r="L219" s="10"/>
    </row>
    <row r="220" spans="2:12">
      <c r="B220" s="10"/>
      <c r="C220" s="10"/>
      <c r="D220" s="10"/>
      <c r="E220" s="10"/>
      <c r="F220" s="10"/>
      <c r="G220" s="10"/>
      <c r="H220" s="10"/>
      <c r="I220" s="10"/>
      <c r="J220" s="10"/>
      <c r="K220" s="10"/>
      <c r="L220" s="10"/>
    </row>
    <row r="221" spans="2:12">
      <c r="B221" s="10"/>
      <c r="C221" s="10"/>
      <c r="D221" s="10"/>
      <c r="E221" s="10"/>
      <c r="F221" s="10"/>
      <c r="G221" s="10"/>
      <c r="H221" s="10"/>
      <c r="I221" s="10"/>
      <c r="J221" s="10"/>
      <c r="K221" s="10"/>
      <c r="L221" s="10"/>
    </row>
    <row r="222" spans="2:12">
      <c r="B222" s="10"/>
      <c r="C222" s="10"/>
      <c r="D222" s="10"/>
      <c r="E222" s="10"/>
      <c r="F222" s="10"/>
      <c r="G222" s="10"/>
      <c r="H222" s="10"/>
      <c r="I222" s="10"/>
      <c r="J222" s="10"/>
      <c r="K222" s="10"/>
      <c r="L222" s="10"/>
    </row>
    <row r="223" spans="2:12">
      <c r="B223" s="10"/>
      <c r="C223" s="10"/>
      <c r="D223" s="10"/>
      <c r="E223" s="10"/>
      <c r="F223" s="10"/>
      <c r="G223" s="10"/>
      <c r="H223" s="10"/>
      <c r="I223" s="10"/>
      <c r="J223" s="10"/>
      <c r="K223" s="10"/>
      <c r="L223" s="10"/>
    </row>
    <row r="224" spans="2:12">
      <c r="B224" s="10"/>
      <c r="C224" s="10"/>
      <c r="D224" s="10"/>
      <c r="E224" s="10"/>
      <c r="F224" s="10"/>
      <c r="G224" s="10"/>
      <c r="H224" s="10"/>
      <c r="I224" s="10"/>
      <c r="J224" s="10"/>
      <c r="K224" s="10"/>
      <c r="L224" s="10"/>
    </row>
    <row r="225" spans="2:12">
      <c r="B225" s="10"/>
      <c r="C225" s="10"/>
      <c r="D225" s="10"/>
      <c r="E225" s="10"/>
      <c r="F225" s="10"/>
      <c r="G225" s="10"/>
      <c r="H225" s="10"/>
      <c r="I225" s="10"/>
      <c r="J225" s="10"/>
      <c r="K225" s="10"/>
      <c r="L225" s="10"/>
    </row>
    <row r="226" spans="2:12">
      <c r="B226" s="10"/>
      <c r="C226" s="10"/>
      <c r="D226" s="10"/>
      <c r="E226" s="10"/>
      <c r="F226" s="10"/>
      <c r="G226" s="10"/>
      <c r="H226" s="10"/>
      <c r="I226" s="10"/>
      <c r="J226" s="10"/>
      <c r="K226" s="10"/>
      <c r="L226" s="10"/>
    </row>
    <row r="227" spans="2:12">
      <c r="B227" s="10"/>
      <c r="C227" s="10"/>
      <c r="D227" s="10"/>
      <c r="E227" s="10"/>
      <c r="F227" s="10"/>
      <c r="G227" s="10"/>
      <c r="H227" s="10"/>
      <c r="I227" s="10"/>
      <c r="J227" s="10"/>
      <c r="K227" s="10"/>
      <c r="L227" s="10"/>
    </row>
    <row r="228" spans="2:12">
      <c r="B228" s="10"/>
      <c r="C228" s="10"/>
      <c r="D228" s="10"/>
      <c r="E228" s="10"/>
      <c r="F228" s="10"/>
      <c r="G228" s="10"/>
      <c r="H228" s="10"/>
      <c r="I228" s="10"/>
      <c r="J228" s="10"/>
      <c r="K228" s="10"/>
      <c r="L228" s="10"/>
    </row>
    <row r="229" spans="2:12">
      <c r="B229" s="10"/>
      <c r="C229" s="10"/>
      <c r="D229" s="10"/>
      <c r="E229" s="10"/>
      <c r="F229" s="10"/>
      <c r="G229" s="10"/>
      <c r="H229" s="10"/>
      <c r="I229" s="10"/>
      <c r="J229" s="10"/>
      <c r="K229" s="10"/>
      <c r="L229" s="10"/>
    </row>
    <row r="230" spans="2:12">
      <c r="B230" s="10"/>
      <c r="C230" s="10"/>
      <c r="D230" s="10"/>
      <c r="E230" s="10"/>
      <c r="F230" s="10"/>
      <c r="G230" s="10"/>
      <c r="H230" s="10"/>
      <c r="I230" s="10"/>
      <c r="J230" s="10"/>
      <c r="K230" s="10"/>
      <c r="L230" s="10"/>
    </row>
    <row r="231" spans="2:12">
      <c r="B231" s="10"/>
      <c r="C231" s="10"/>
      <c r="D231" s="10"/>
      <c r="E231" s="10"/>
      <c r="F231" s="10"/>
      <c r="G231" s="10"/>
      <c r="H231" s="10"/>
      <c r="I231" s="10"/>
      <c r="J231" s="10"/>
      <c r="K231" s="10"/>
      <c r="L231" s="10"/>
    </row>
    <row r="232" spans="2:12">
      <c r="B232" s="10"/>
      <c r="C232" s="10"/>
      <c r="D232" s="10"/>
      <c r="E232" s="10"/>
      <c r="F232" s="10"/>
      <c r="G232" s="10"/>
      <c r="H232" s="10"/>
      <c r="I232" s="10"/>
      <c r="J232" s="10"/>
      <c r="K232" s="10"/>
      <c r="L232" s="10"/>
    </row>
    <row r="233" spans="2:12">
      <c r="B233" s="10"/>
      <c r="C233" s="10"/>
      <c r="D233" s="10"/>
      <c r="E233" s="10"/>
      <c r="F233" s="10"/>
      <c r="G233" s="10"/>
      <c r="H233" s="10"/>
      <c r="I233" s="10"/>
      <c r="J233" s="10"/>
      <c r="K233" s="10"/>
      <c r="L233" s="10"/>
    </row>
    <row r="234" spans="2:12">
      <c r="B234" s="10"/>
      <c r="C234" s="10"/>
      <c r="D234" s="10"/>
      <c r="E234" s="10"/>
      <c r="F234" s="10"/>
      <c r="G234" s="10"/>
      <c r="H234" s="10"/>
      <c r="I234" s="10"/>
      <c r="J234" s="10"/>
      <c r="K234" s="10"/>
      <c r="L234" s="10"/>
    </row>
    <row r="235" spans="2:12">
      <c r="B235" s="10"/>
      <c r="C235" s="10"/>
      <c r="D235" s="10"/>
      <c r="E235" s="10"/>
      <c r="F235" s="10"/>
      <c r="G235" s="10"/>
      <c r="H235" s="10"/>
      <c r="I235" s="10"/>
      <c r="J235" s="10"/>
      <c r="K235" s="10"/>
      <c r="L235" s="10"/>
    </row>
    <row r="236" spans="2:12">
      <c r="B236" s="10"/>
      <c r="C236" s="10"/>
      <c r="D236" s="10"/>
      <c r="E236" s="10"/>
      <c r="F236" s="10"/>
      <c r="G236" s="10"/>
      <c r="H236" s="10"/>
      <c r="I236" s="10"/>
      <c r="J236" s="10"/>
      <c r="K236" s="10"/>
      <c r="L236" s="10"/>
    </row>
    <row r="237" spans="2:12">
      <c r="B237" s="10"/>
      <c r="C237" s="10"/>
      <c r="D237" s="10"/>
      <c r="E237" s="10"/>
      <c r="F237" s="10"/>
      <c r="G237" s="10"/>
      <c r="H237" s="10"/>
      <c r="I237" s="10"/>
      <c r="J237" s="10"/>
      <c r="K237" s="10"/>
      <c r="L237" s="10"/>
    </row>
    <row r="238" spans="2:12">
      <c r="B238" s="10"/>
      <c r="C238" s="10"/>
      <c r="D238" s="10"/>
      <c r="E238" s="10"/>
      <c r="F238" s="10"/>
      <c r="G238" s="10"/>
      <c r="H238" s="10"/>
      <c r="I238" s="10"/>
      <c r="J238" s="10"/>
      <c r="K238" s="10"/>
      <c r="L238" s="10"/>
    </row>
    <row r="239" spans="2:12">
      <c r="B239" s="10"/>
      <c r="C239" s="10"/>
      <c r="D239" s="10"/>
      <c r="E239" s="10"/>
      <c r="F239" s="10"/>
      <c r="G239" s="10"/>
      <c r="H239" s="10"/>
      <c r="I239" s="10"/>
      <c r="J239" s="10"/>
      <c r="K239" s="10"/>
      <c r="L239" s="10"/>
    </row>
    <row r="240" spans="2:12">
      <c r="B240" s="10"/>
      <c r="C240" s="10"/>
      <c r="D240" s="10"/>
      <c r="E240" s="10"/>
      <c r="F240" s="10"/>
      <c r="G240" s="10"/>
      <c r="H240" s="10"/>
      <c r="I240" s="10"/>
      <c r="J240" s="10"/>
      <c r="K240" s="10"/>
      <c r="L240" s="10"/>
    </row>
    <row r="241" spans="2:12">
      <c r="B241" s="10"/>
      <c r="C241" s="10"/>
      <c r="D241" s="10"/>
      <c r="E241" s="10"/>
      <c r="F241" s="10"/>
      <c r="G241" s="10"/>
      <c r="H241" s="10"/>
      <c r="I241" s="10"/>
      <c r="J241" s="10"/>
      <c r="K241" s="10"/>
      <c r="L241" s="10"/>
    </row>
    <row r="242" spans="2:12">
      <c r="B242" s="10"/>
      <c r="C242" s="10"/>
      <c r="D242" s="10"/>
      <c r="E242" s="10"/>
      <c r="F242" s="10"/>
      <c r="G242" s="10"/>
      <c r="H242" s="10"/>
      <c r="I242" s="10"/>
      <c r="J242" s="10"/>
      <c r="K242" s="10"/>
      <c r="L242" s="10"/>
    </row>
    <row r="243" spans="2:12">
      <c r="B243" s="10"/>
      <c r="C243" s="10"/>
      <c r="D243" s="10"/>
      <c r="E243" s="10"/>
      <c r="F243" s="10"/>
      <c r="G243" s="10"/>
      <c r="H243" s="10"/>
      <c r="I243" s="10"/>
      <c r="J243" s="10"/>
      <c r="K243" s="10"/>
      <c r="L243" s="10"/>
    </row>
    <row r="244" spans="2:12">
      <c r="B244" s="10"/>
      <c r="C244" s="10"/>
      <c r="D244" s="10"/>
      <c r="E244" s="10"/>
      <c r="F244" s="10"/>
      <c r="G244" s="10"/>
      <c r="H244" s="10"/>
      <c r="I244" s="10"/>
      <c r="J244" s="10"/>
      <c r="K244" s="10"/>
      <c r="L244" s="10"/>
    </row>
    <row r="245" spans="2:12">
      <c r="B245" s="10"/>
      <c r="C245" s="10"/>
      <c r="D245" s="10"/>
      <c r="E245" s="10"/>
      <c r="F245" s="10"/>
      <c r="G245" s="10"/>
      <c r="H245" s="10"/>
      <c r="I245" s="10"/>
      <c r="J245" s="10"/>
      <c r="K245" s="10"/>
      <c r="L245" s="10"/>
    </row>
    <row r="246" spans="2:12">
      <c r="B246" s="10"/>
      <c r="C246" s="10"/>
      <c r="D246" s="10"/>
      <c r="E246" s="10"/>
      <c r="F246" s="10"/>
      <c r="G246" s="10"/>
      <c r="H246" s="10"/>
      <c r="I246" s="10"/>
      <c r="J246" s="10"/>
      <c r="K246" s="10"/>
      <c r="L246" s="10"/>
    </row>
    <row r="247" spans="2:12">
      <c r="B247" s="10"/>
      <c r="C247" s="10"/>
      <c r="D247" s="10"/>
      <c r="E247" s="10"/>
      <c r="F247" s="10"/>
      <c r="G247" s="10"/>
      <c r="H247" s="10"/>
      <c r="I247" s="10"/>
      <c r="J247" s="10"/>
      <c r="K247" s="10"/>
      <c r="L247" s="10"/>
    </row>
    <row r="248" spans="2:12">
      <c r="B248" s="10"/>
      <c r="C248" s="10"/>
      <c r="D248" s="10"/>
      <c r="E248" s="10"/>
      <c r="F248" s="10"/>
      <c r="G248" s="10"/>
      <c r="H248" s="10"/>
      <c r="I248" s="10"/>
      <c r="J248" s="10"/>
      <c r="K248" s="10"/>
      <c r="L248" s="10"/>
    </row>
    <row r="249" spans="2:12">
      <c r="B249" s="10"/>
      <c r="C249" s="10"/>
      <c r="D249" s="10"/>
      <c r="E249" s="10"/>
      <c r="F249" s="10"/>
      <c r="G249" s="10"/>
      <c r="H249" s="10"/>
      <c r="I249" s="10"/>
      <c r="J249" s="10"/>
      <c r="K249" s="10"/>
      <c r="L249" s="10"/>
    </row>
    <row r="250" spans="2:12">
      <c r="B250" s="10"/>
      <c r="C250" s="10"/>
      <c r="D250" s="10"/>
      <c r="E250" s="10"/>
      <c r="F250" s="10"/>
      <c r="G250" s="10"/>
      <c r="H250" s="10"/>
      <c r="I250" s="10"/>
      <c r="J250" s="10"/>
      <c r="K250" s="10"/>
      <c r="L250" s="10"/>
    </row>
    <row r="251" spans="2:12">
      <c r="B251" s="10"/>
      <c r="C251" s="10"/>
      <c r="D251" s="10"/>
      <c r="E251" s="10"/>
      <c r="F251" s="10"/>
      <c r="G251" s="10"/>
      <c r="H251" s="10"/>
      <c r="I251" s="10"/>
      <c r="J251" s="10"/>
      <c r="K251" s="10"/>
      <c r="L251" s="10"/>
    </row>
    <row r="252" spans="2:12">
      <c r="B252" s="10"/>
      <c r="C252" s="10"/>
      <c r="D252" s="10"/>
      <c r="E252" s="10"/>
      <c r="F252" s="10"/>
      <c r="G252" s="10"/>
      <c r="H252" s="10"/>
      <c r="I252" s="10"/>
      <c r="J252" s="10"/>
      <c r="K252" s="10"/>
      <c r="L252" s="10"/>
    </row>
    <row r="253" spans="2:12">
      <c r="B253" s="10"/>
      <c r="C253" s="10"/>
      <c r="D253" s="10"/>
      <c r="E253" s="10"/>
      <c r="F253" s="10"/>
      <c r="G253" s="10"/>
      <c r="H253" s="10"/>
      <c r="I253" s="10"/>
      <c r="J253" s="10"/>
      <c r="K253" s="10"/>
      <c r="L253" s="10"/>
    </row>
    <row r="254" spans="2:12">
      <c r="B254" s="10"/>
      <c r="C254" s="10"/>
      <c r="D254" s="10"/>
      <c r="E254" s="10"/>
      <c r="F254" s="10"/>
      <c r="G254" s="10"/>
      <c r="H254" s="10"/>
      <c r="I254" s="10"/>
      <c r="J254" s="10"/>
      <c r="K254" s="10"/>
      <c r="L254" s="10"/>
    </row>
    <row r="255" spans="2:12">
      <c r="B255" s="10"/>
      <c r="C255" s="10"/>
      <c r="D255" s="10"/>
      <c r="E255" s="10"/>
      <c r="F255" s="10"/>
      <c r="G255" s="10"/>
      <c r="H255" s="10"/>
      <c r="I255" s="10"/>
      <c r="J255" s="10"/>
      <c r="K255" s="10"/>
      <c r="L255" s="10"/>
    </row>
    <row r="256" spans="2:12">
      <c r="B256" s="10"/>
      <c r="C256" s="10"/>
      <c r="D256" s="10"/>
      <c r="E256" s="10"/>
      <c r="F256" s="10"/>
      <c r="G256" s="10"/>
      <c r="H256" s="10"/>
      <c r="I256" s="10"/>
      <c r="J256" s="10"/>
      <c r="K256" s="10"/>
      <c r="L256" s="10"/>
    </row>
    <row r="257" spans="2:12">
      <c r="B257" s="10"/>
      <c r="C257" s="10"/>
      <c r="D257" s="10"/>
      <c r="E257" s="10"/>
      <c r="F257" s="10"/>
      <c r="G257" s="10"/>
      <c r="H257" s="10"/>
      <c r="I257" s="10"/>
      <c r="J257" s="10"/>
      <c r="K257" s="10"/>
      <c r="L257" s="10"/>
    </row>
    <row r="258" spans="2:12">
      <c r="B258" s="10"/>
      <c r="C258" s="10"/>
      <c r="D258" s="10"/>
      <c r="E258" s="10"/>
      <c r="F258" s="10"/>
      <c r="G258" s="10"/>
      <c r="H258" s="10"/>
      <c r="I258" s="10"/>
      <c r="J258" s="10"/>
      <c r="K258" s="10"/>
      <c r="L258" s="10"/>
    </row>
    <row r="259" spans="2:12">
      <c r="B259" s="10"/>
      <c r="C259" s="10"/>
      <c r="D259" s="10"/>
      <c r="E259" s="10"/>
      <c r="F259" s="10"/>
      <c r="G259" s="10"/>
      <c r="H259" s="10"/>
      <c r="I259" s="10"/>
      <c r="J259" s="10"/>
      <c r="K259" s="10"/>
      <c r="L259" s="10"/>
    </row>
    <row r="260" spans="2:12">
      <c r="B260" s="10"/>
      <c r="C260" s="10"/>
      <c r="D260" s="10"/>
      <c r="E260" s="10"/>
      <c r="F260" s="10"/>
      <c r="G260" s="10"/>
      <c r="H260" s="10"/>
      <c r="I260" s="10"/>
      <c r="J260" s="10"/>
      <c r="K260" s="10"/>
      <c r="L260" s="10"/>
    </row>
    <row r="261" spans="2:12">
      <c r="B261" s="10"/>
      <c r="C261" s="10"/>
      <c r="D261" s="10"/>
      <c r="E261" s="10"/>
      <c r="F261" s="10"/>
      <c r="G261" s="10"/>
      <c r="H261" s="10"/>
      <c r="I261" s="10"/>
      <c r="J261" s="10"/>
      <c r="K261" s="10"/>
      <c r="L261" s="10"/>
    </row>
    <row r="262" spans="2:12">
      <c r="B262" s="10"/>
      <c r="C262" s="10"/>
      <c r="D262" s="10"/>
      <c r="E262" s="10"/>
      <c r="F262" s="10"/>
      <c r="G262" s="10"/>
      <c r="H262" s="10"/>
      <c r="I262" s="10"/>
      <c r="J262" s="10"/>
      <c r="K262" s="10"/>
      <c r="L262" s="10"/>
    </row>
    <row r="263" spans="2:12">
      <c r="B263" s="10"/>
      <c r="C263" s="10"/>
      <c r="D263" s="10"/>
      <c r="E263" s="10"/>
      <c r="F263" s="10"/>
      <c r="G263" s="10"/>
      <c r="H263" s="10"/>
      <c r="I263" s="10"/>
      <c r="J263" s="10"/>
      <c r="K263" s="10"/>
      <c r="L263" s="10"/>
    </row>
    <row r="264" spans="2:12">
      <c r="B264" s="10"/>
      <c r="C264" s="10"/>
      <c r="D264" s="10"/>
      <c r="E264" s="10"/>
      <c r="F264" s="10"/>
      <c r="G264" s="10"/>
      <c r="H264" s="10"/>
      <c r="I264" s="10"/>
      <c r="J264" s="10"/>
      <c r="K264" s="10"/>
      <c r="L264" s="10"/>
    </row>
    <row r="265" spans="2:12">
      <c r="B265" s="10"/>
      <c r="C265" s="10"/>
      <c r="D265" s="10"/>
      <c r="E265" s="10"/>
      <c r="F265" s="10"/>
      <c r="G265" s="10"/>
      <c r="H265" s="10"/>
      <c r="I265" s="10"/>
      <c r="J265" s="10"/>
      <c r="K265" s="10"/>
      <c r="L265" s="10"/>
    </row>
    <row r="266" spans="2:12">
      <c r="B266" s="10"/>
      <c r="C266" s="10"/>
      <c r="D266" s="10"/>
      <c r="E266" s="10"/>
      <c r="F266" s="10"/>
      <c r="G266" s="10"/>
      <c r="H266" s="10"/>
      <c r="I266" s="10"/>
      <c r="J266" s="10"/>
      <c r="K266" s="10"/>
      <c r="L266" s="10"/>
    </row>
    <row r="267" spans="2:12">
      <c r="B267" s="10"/>
      <c r="C267" s="10"/>
      <c r="D267" s="10"/>
      <c r="E267" s="10"/>
      <c r="F267" s="10"/>
      <c r="G267" s="10"/>
      <c r="H267" s="10"/>
      <c r="I267" s="10"/>
      <c r="J267" s="10"/>
      <c r="K267" s="10"/>
      <c r="L267" s="10"/>
    </row>
    <row r="268" spans="2:12">
      <c r="B268" s="10"/>
      <c r="C268" s="10"/>
      <c r="D268" s="10"/>
      <c r="E268" s="10"/>
      <c r="F268" s="10"/>
      <c r="G268" s="10"/>
      <c r="H268" s="10"/>
      <c r="I268" s="10"/>
      <c r="J268" s="10"/>
      <c r="K268" s="10"/>
      <c r="L268" s="10"/>
    </row>
    <row r="269" spans="2:12">
      <c r="B269" s="10"/>
      <c r="C269" s="10"/>
      <c r="D269" s="10"/>
      <c r="E269" s="10"/>
      <c r="F269" s="10"/>
      <c r="G269" s="10"/>
      <c r="H269" s="10"/>
      <c r="I269" s="10"/>
      <c r="J269" s="10"/>
      <c r="K269" s="10"/>
      <c r="L269" s="10"/>
    </row>
    <row r="270" spans="2:12">
      <c r="B270" s="10"/>
      <c r="C270" s="10"/>
      <c r="D270" s="10"/>
      <c r="E270" s="10"/>
      <c r="F270" s="10"/>
      <c r="G270" s="10"/>
      <c r="H270" s="10"/>
      <c r="I270" s="10"/>
      <c r="J270" s="10"/>
      <c r="K270" s="10"/>
      <c r="L270" s="10"/>
    </row>
    <row r="271" spans="2:12">
      <c r="B271" s="10"/>
      <c r="C271" s="10"/>
      <c r="D271" s="10"/>
      <c r="E271" s="10"/>
      <c r="F271" s="10"/>
      <c r="G271" s="10"/>
      <c r="H271" s="10"/>
      <c r="I271" s="10"/>
      <c r="J271" s="10"/>
      <c r="K271" s="10"/>
      <c r="L271" s="10"/>
    </row>
    <row r="272" spans="2:12">
      <c r="B272" s="10"/>
      <c r="C272" s="10"/>
      <c r="D272" s="10"/>
      <c r="E272" s="10"/>
      <c r="F272" s="10"/>
      <c r="G272" s="10"/>
      <c r="H272" s="10"/>
      <c r="I272" s="10"/>
      <c r="J272" s="10"/>
      <c r="K272" s="10"/>
      <c r="L272" s="10"/>
    </row>
    <row r="273" spans="2:12">
      <c r="B273" s="10"/>
      <c r="C273" s="10"/>
      <c r="D273" s="10"/>
      <c r="E273" s="10"/>
      <c r="F273" s="10"/>
      <c r="G273" s="10"/>
      <c r="H273" s="10"/>
      <c r="I273" s="10"/>
      <c r="J273" s="10"/>
      <c r="K273" s="10"/>
      <c r="L273" s="10"/>
    </row>
    <row r="274" spans="2:12">
      <c r="B274" s="10"/>
      <c r="C274" s="10"/>
      <c r="D274" s="10"/>
      <c r="E274" s="10"/>
      <c r="F274" s="10"/>
      <c r="G274" s="10"/>
      <c r="H274" s="10"/>
      <c r="I274" s="10"/>
      <c r="J274" s="10"/>
      <c r="K274" s="10"/>
      <c r="L274" s="10"/>
    </row>
    <row r="275" spans="2:12">
      <c r="B275" s="10"/>
      <c r="C275" s="10"/>
      <c r="D275" s="10"/>
      <c r="E275" s="10"/>
      <c r="F275" s="10"/>
      <c r="G275" s="10"/>
      <c r="H275" s="10"/>
      <c r="I275" s="10"/>
      <c r="J275" s="10"/>
      <c r="K275" s="10"/>
      <c r="L275" s="10"/>
    </row>
    <row r="276" spans="2:12">
      <c r="B276" s="10"/>
      <c r="C276" s="10"/>
      <c r="D276" s="10"/>
      <c r="E276" s="10"/>
      <c r="F276" s="10"/>
      <c r="G276" s="10"/>
      <c r="H276" s="10"/>
      <c r="I276" s="10"/>
      <c r="J276" s="10"/>
      <c r="K276" s="10"/>
      <c r="L276" s="10"/>
    </row>
    <row r="277" spans="2:12">
      <c r="B277" s="10"/>
      <c r="C277" s="10"/>
      <c r="D277" s="10"/>
      <c r="E277" s="10"/>
      <c r="F277" s="10"/>
      <c r="G277" s="10"/>
      <c r="H277" s="10"/>
      <c r="I277" s="10"/>
      <c r="J277" s="10"/>
      <c r="K277" s="10"/>
      <c r="L277" s="10"/>
    </row>
    <row r="278" spans="2:12">
      <c r="B278" s="10"/>
      <c r="C278" s="10"/>
      <c r="D278" s="10"/>
      <c r="E278" s="10"/>
      <c r="F278" s="10"/>
      <c r="G278" s="10"/>
      <c r="H278" s="10"/>
      <c r="I278" s="10"/>
      <c r="J278" s="10"/>
      <c r="K278" s="10"/>
      <c r="L278" s="10"/>
    </row>
    <row r="279" spans="2:12">
      <c r="B279" s="10"/>
      <c r="C279" s="10"/>
      <c r="D279" s="10"/>
      <c r="E279" s="10"/>
      <c r="F279" s="10"/>
      <c r="G279" s="10"/>
      <c r="H279" s="10"/>
      <c r="I279" s="10"/>
      <c r="J279" s="10"/>
      <c r="K279" s="10"/>
      <c r="L279" s="10"/>
    </row>
    <row r="280" spans="2:12">
      <c r="B280" s="10"/>
      <c r="C280" s="10"/>
      <c r="D280" s="10"/>
      <c r="E280" s="10"/>
      <c r="F280" s="10"/>
      <c r="G280" s="10"/>
      <c r="H280" s="10"/>
      <c r="I280" s="10"/>
      <c r="J280" s="10"/>
      <c r="K280" s="10"/>
      <c r="L280" s="10"/>
    </row>
    <row r="281" spans="2:12">
      <c r="B281" s="10"/>
      <c r="C281" s="10"/>
      <c r="D281" s="10"/>
      <c r="E281" s="10"/>
      <c r="F281" s="10"/>
      <c r="G281" s="10"/>
      <c r="H281" s="10"/>
      <c r="I281" s="10"/>
      <c r="J281" s="10"/>
      <c r="K281" s="10"/>
      <c r="L281" s="10"/>
    </row>
    <row r="282" spans="2:12">
      <c r="B282" s="10"/>
      <c r="C282" s="10"/>
      <c r="D282" s="10"/>
      <c r="E282" s="10"/>
      <c r="F282" s="10"/>
      <c r="G282" s="10"/>
      <c r="H282" s="10"/>
      <c r="I282" s="10"/>
      <c r="J282" s="10"/>
      <c r="K282" s="10"/>
      <c r="L282" s="10"/>
    </row>
    <row r="283" spans="2:12">
      <c r="B283" s="10"/>
      <c r="C283" s="10"/>
      <c r="D283" s="10"/>
      <c r="E283" s="10"/>
      <c r="F283" s="10"/>
      <c r="G283" s="10"/>
      <c r="H283" s="10"/>
      <c r="I283" s="10"/>
      <c r="J283" s="10"/>
      <c r="K283" s="10"/>
      <c r="L283" s="10"/>
    </row>
    <row r="284" spans="2:12">
      <c r="B284" s="10"/>
      <c r="C284" s="10"/>
      <c r="D284" s="10"/>
      <c r="E284" s="10"/>
      <c r="F284" s="10"/>
      <c r="G284" s="10"/>
      <c r="H284" s="10"/>
      <c r="I284" s="10"/>
      <c r="J284" s="10"/>
      <c r="K284" s="10"/>
      <c r="L284" s="10"/>
    </row>
    <row r="285" spans="2:12">
      <c r="B285" s="10"/>
      <c r="C285" s="10"/>
      <c r="D285" s="10"/>
      <c r="E285" s="10"/>
      <c r="F285" s="10"/>
      <c r="G285" s="10"/>
      <c r="H285" s="10"/>
      <c r="I285" s="10"/>
      <c r="J285" s="10"/>
      <c r="K285" s="10"/>
      <c r="L285" s="10"/>
    </row>
    <row r="286" spans="2:12">
      <c r="B286" s="10"/>
      <c r="C286" s="10"/>
      <c r="D286" s="10"/>
      <c r="E286" s="10"/>
      <c r="F286" s="10"/>
      <c r="G286" s="10"/>
      <c r="H286" s="10"/>
      <c r="I286" s="10"/>
      <c r="J286" s="10"/>
      <c r="K286" s="10"/>
      <c r="L286" s="10"/>
    </row>
    <row r="287" spans="2:12">
      <c r="B287" s="10"/>
      <c r="C287" s="10"/>
      <c r="D287" s="10"/>
      <c r="E287" s="10"/>
      <c r="F287" s="10"/>
      <c r="G287" s="10"/>
      <c r="H287" s="10"/>
      <c r="I287" s="10"/>
      <c r="J287" s="10"/>
      <c r="K287" s="10"/>
      <c r="L287" s="10"/>
    </row>
    <row r="288" spans="2:12">
      <c r="B288" s="10"/>
      <c r="C288" s="10"/>
      <c r="D288" s="10"/>
      <c r="E288" s="10"/>
      <c r="F288" s="10"/>
      <c r="G288" s="10"/>
      <c r="H288" s="10"/>
      <c r="I288" s="10"/>
      <c r="J288" s="10"/>
      <c r="K288" s="10"/>
      <c r="L288" s="10"/>
    </row>
    <row r="289" spans="2:12">
      <c r="B289" s="10"/>
      <c r="C289" s="10"/>
      <c r="D289" s="10"/>
      <c r="E289" s="10"/>
      <c r="F289" s="10"/>
      <c r="G289" s="10"/>
      <c r="H289" s="10"/>
      <c r="I289" s="10"/>
      <c r="J289" s="10"/>
      <c r="K289" s="10"/>
      <c r="L289" s="10"/>
    </row>
    <row r="290" spans="2:12">
      <c r="B290" s="10"/>
      <c r="C290" s="10"/>
      <c r="D290" s="10"/>
      <c r="E290" s="10"/>
      <c r="F290" s="10"/>
      <c r="G290" s="10"/>
      <c r="H290" s="10"/>
      <c r="I290" s="10"/>
      <c r="J290" s="10"/>
      <c r="K290" s="10"/>
      <c r="L290" s="10"/>
    </row>
    <row r="291" spans="2:12">
      <c r="B291" s="10"/>
      <c r="C291" s="10"/>
      <c r="D291" s="10"/>
      <c r="E291" s="10"/>
      <c r="F291" s="10"/>
      <c r="G291" s="10"/>
      <c r="H291" s="10"/>
      <c r="I291" s="10"/>
      <c r="J291" s="10"/>
      <c r="K291" s="10"/>
      <c r="L291" s="10"/>
    </row>
    <row r="292" spans="2:12">
      <c r="B292" s="10"/>
      <c r="C292" s="10"/>
      <c r="D292" s="10"/>
      <c r="E292" s="10"/>
      <c r="F292" s="10"/>
      <c r="G292" s="10"/>
      <c r="H292" s="10"/>
      <c r="I292" s="10"/>
      <c r="J292" s="10"/>
      <c r="K292" s="10"/>
      <c r="L292" s="10"/>
    </row>
    <row r="293" spans="2:12">
      <c r="B293" s="10"/>
      <c r="C293" s="10"/>
      <c r="D293" s="10"/>
      <c r="E293" s="10"/>
      <c r="F293" s="10"/>
      <c r="G293" s="10"/>
      <c r="H293" s="10"/>
      <c r="I293" s="10"/>
      <c r="J293" s="10"/>
      <c r="K293" s="10"/>
      <c r="L293" s="10"/>
    </row>
    <row r="294" spans="2:12">
      <c r="B294" s="10"/>
      <c r="C294" s="10"/>
      <c r="D294" s="10"/>
      <c r="E294" s="10"/>
      <c r="F294" s="10"/>
      <c r="G294" s="10"/>
      <c r="H294" s="10"/>
      <c r="I294" s="10"/>
      <c r="J294" s="10"/>
      <c r="K294" s="10"/>
      <c r="L294" s="10"/>
    </row>
    <row r="295" spans="2:12">
      <c r="B295" s="10"/>
      <c r="C295" s="10"/>
      <c r="D295" s="10"/>
      <c r="E295" s="10"/>
      <c r="F295" s="10"/>
      <c r="G295" s="10"/>
      <c r="H295" s="10"/>
      <c r="I295" s="10"/>
      <c r="J295" s="10"/>
      <c r="K295" s="10"/>
      <c r="L295" s="10"/>
    </row>
    <row r="296" spans="2:12">
      <c r="B296" s="10"/>
      <c r="C296" s="10"/>
      <c r="D296" s="10"/>
      <c r="E296" s="10"/>
      <c r="F296" s="10"/>
      <c r="G296" s="10"/>
      <c r="H296" s="10"/>
      <c r="I296" s="10"/>
      <c r="J296" s="10"/>
      <c r="K296" s="10"/>
      <c r="L296" s="10"/>
    </row>
    <row r="297" spans="2:12">
      <c r="B297" s="10"/>
      <c r="C297" s="10"/>
      <c r="D297" s="10"/>
      <c r="E297" s="10"/>
      <c r="F297" s="10"/>
      <c r="G297" s="10"/>
      <c r="H297" s="10"/>
      <c r="I297" s="10"/>
      <c r="J297" s="10"/>
      <c r="K297" s="10"/>
      <c r="L297" s="10"/>
    </row>
    <row r="298" spans="2:12">
      <c r="B298" s="10"/>
      <c r="C298" s="10"/>
      <c r="D298" s="10"/>
      <c r="E298" s="10"/>
      <c r="F298" s="10"/>
      <c r="G298" s="10"/>
      <c r="H298" s="10"/>
      <c r="I298" s="10"/>
      <c r="J298" s="10"/>
      <c r="K298" s="10"/>
      <c r="L298" s="10"/>
    </row>
    <row r="299" spans="2:12">
      <c r="B299" s="10"/>
      <c r="C299" s="10"/>
      <c r="D299" s="10"/>
      <c r="E299" s="10"/>
      <c r="F299" s="10"/>
      <c r="G299" s="10"/>
      <c r="H299" s="10"/>
      <c r="I299" s="10"/>
      <c r="J299" s="10"/>
      <c r="K299" s="10"/>
      <c r="L299" s="10"/>
    </row>
    <row r="300" spans="2:12">
      <c r="B300" s="10"/>
      <c r="C300" s="10"/>
      <c r="D300" s="10"/>
      <c r="E300" s="10"/>
      <c r="F300" s="10"/>
      <c r="G300" s="10"/>
      <c r="H300" s="10"/>
      <c r="I300" s="10"/>
      <c r="J300" s="10"/>
      <c r="K300" s="10"/>
      <c r="L300" s="10"/>
    </row>
    <row r="301" spans="2:12">
      <c r="B301" s="10"/>
      <c r="C301" s="10"/>
      <c r="D301" s="10"/>
      <c r="E301" s="10"/>
      <c r="F301" s="10"/>
      <c r="G301" s="10"/>
      <c r="H301" s="10"/>
      <c r="I301" s="10"/>
      <c r="J301" s="10"/>
      <c r="K301" s="10"/>
      <c r="L301" s="10"/>
    </row>
    <row r="302" spans="2:12">
      <c r="B302" s="10"/>
      <c r="C302" s="10"/>
      <c r="D302" s="10"/>
      <c r="E302" s="10"/>
      <c r="F302" s="10"/>
      <c r="G302" s="10"/>
      <c r="H302" s="10"/>
      <c r="I302" s="10"/>
      <c r="J302" s="10"/>
      <c r="K302" s="10"/>
      <c r="L302" s="10"/>
    </row>
    <row r="303" spans="2:12">
      <c r="B303" s="10"/>
      <c r="C303" s="10"/>
      <c r="D303" s="10"/>
      <c r="E303" s="10"/>
      <c r="F303" s="10"/>
      <c r="G303" s="10"/>
      <c r="H303" s="10"/>
      <c r="I303" s="10"/>
      <c r="J303" s="10"/>
      <c r="K303" s="10"/>
      <c r="L303" s="10"/>
    </row>
    <row r="304" spans="2:12">
      <c r="B304" s="10"/>
      <c r="C304" s="10"/>
      <c r="D304" s="10"/>
      <c r="E304" s="10"/>
      <c r="F304" s="10"/>
      <c r="G304" s="10"/>
      <c r="H304" s="10"/>
      <c r="I304" s="10"/>
      <c r="J304" s="10"/>
      <c r="K304" s="10"/>
      <c r="L304" s="10"/>
    </row>
    <row r="305" spans="2:12">
      <c r="B305" s="10"/>
      <c r="C305" s="10"/>
      <c r="D305" s="10"/>
      <c r="E305" s="10"/>
      <c r="F305" s="10"/>
      <c r="G305" s="10"/>
      <c r="H305" s="10"/>
      <c r="I305" s="10"/>
      <c r="J305" s="10"/>
      <c r="K305" s="10"/>
      <c r="L305" s="10"/>
    </row>
    <row r="306" spans="2:12">
      <c r="B306" s="10"/>
      <c r="C306" s="10"/>
      <c r="D306" s="10"/>
      <c r="E306" s="10"/>
      <c r="F306" s="10"/>
      <c r="G306" s="10"/>
      <c r="H306" s="10"/>
      <c r="I306" s="10"/>
      <c r="J306" s="10"/>
      <c r="K306" s="10"/>
      <c r="L306" s="10"/>
    </row>
    <row r="307" spans="2:12">
      <c r="B307" s="10"/>
      <c r="C307" s="10"/>
      <c r="D307" s="10"/>
      <c r="E307" s="10"/>
      <c r="F307" s="10"/>
      <c r="G307" s="10"/>
      <c r="H307" s="10"/>
      <c r="I307" s="10"/>
      <c r="J307" s="10"/>
      <c r="K307" s="10"/>
      <c r="L307" s="10"/>
    </row>
    <row r="308" spans="2:12">
      <c r="B308" s="10"/>
      <c r="C308" s="10"/>
      <c r="D308" s="10"/>
      <c r="E308" s="10"/>
      <c r="F308" s="10"/>
      <c r="G308" s="10"/>
      <c r="H308" s="10"/>
      <c r="I308" s="10"/>
      <c r="J308" s="10"/>
      <c r="K308" s="10"/>
      <c r="L308" s="10"/>
    </row>
    <row r="309" spans="2:12">
      <c r="B309" s="10"/>
      <c r="C309" s="10"/>
      <c r="D309" s="10"/>
      <c r="E309" s="10"/>
      <c r="F309" s="10"/>
      <c r="G309" s="10"/>
      <c r="H309" s="10"/>
      <c r="I309" s="10"/>
      <c r="J309" s="10"/>
      <c r="K309" s="10"/>
      <c r="L309" s="10"/>
    </row>
    <row r="310" spans="2:12">
      <c r="B310" s="10"/>
      <c r="C310" s="10"/>
      <c r="D310" s="10"/>
      <c r="E310" s="10"/>
      <c r="F310" s="10"/>
      <c r="G310" s="10"/>
      <c r="H310" s="10"/>
      <c r="I310" s="10"/>
      <c r="J310" s="10"/>
      <c r="K310" s="10"/>
      <c r="L310" s="10"/>
    </row>
    <row r="311" spans="2:12">
      <c r="B311" s="10"/>
      <c r="C311" s="10"/>
      <c r="D311" s="10"/>
      <c r="E311" s="10"/>
      <c r="F311" s="10"/>
      <c r="G311" s="10"/>
      <c r="H311" s="10"/>
      <c r="I311" s="10"/>
      <c r="J311" s="10"/>
      <c r="K311" s="10"/>
      <c r="L311" s="10"/>
    </row>
    <row r="312" spans="2:12">
      <c r="B312" s="10"/>
      <c r="C312" s="10"/>
      <c r="D312" s="10"/>
      <c r="E312" s="10"/>
      <c r="F312" s="10"/>
      <c r="G312" s="10"/>
      <c r="H312" s="10"/>
      <c r="I312" s="10"/>
      <c r="J312" s="10"/>
      <c r="K312" s="10"/>
      <c r="L312" s="10"/>
    </row>
    <row r="313" spans="2:12">
      <c r="B313" s="10"/>
      <c r="C313" s="10"/>
      <c r="D313" s="10"/>
      <c r="E313" s="10"/>
      <c r="F313" s="10"/>
      <c r="G313" s="10"/>
      <c r="H313" s="10"/>
      <c r="I313" s="10"/>
      <c r="J313" s="10"/>
      <c r="K313" s="10"/>
      <c r="L313" s="10"/>
    </row>
    <row r="314" spans="2:12">
      <c r="B314" s="10"/>
      <c r="C314" s="10"/>
      <c r="D314" s="10"/>
      <c r="E314" s="10"/>
      <c r="F314" s="10"/>
      <c r="G314" s="10"/>
      <c r="H314" s="10"/>
      <c r="I314" s="10"/>
      <c r="J314" s="10"/>
      <c r="K314" s="10"/>
      <c r="L314" s="10"/>
    </row>
    <row r="315" spans="2:12">
      <c r="B315" s="10"/>
      <c r="C315" s="10"/>
      <c r="D315" s="10"/>
      <c r="E315" s="10"/>
      <c r="F315" s="10"/>
      <c r="G315" s="10"/>
      <c r="H315" s="10"/>
      <c r="I315" s="10"/>
      <c r="J315" s="10"/>
      <c r="K315" s="10"/>
      <c r="L315" s="10"/>
    </row>
    <row r="316" spans="2:12">
      <c r="B316" s="10"/>
      <c r="C316" s="10"/>
      <c r="D316" s="10"/>
      <c r="E316" s="10"/>
      <c r="F316" s="10"/>
      <c r="G316" s="10"/>
      <c r="H316" s="10"/>
      <c r="I316" s="10"/>
      <c r="J316" s="10"/>
      <c r="K316" s="10"/>
      <c r="L316" s="10"/>
    </row>
    <row r="317" spans="2:12">
      <c r="B317" s="10"/>
      <c r="C317" s="10"/>
      <c r="D317" s="10"/>
      <c r="E317" s="10"/>
      <c r="F317" s="10"/>
      <c r="G317" s="10"/>
      <c r="H317" s="10"/>
      <c r="I317" s="10"/>
      <c r="J317" s="10"/>
      <c r="K317" s="10"/>
      <c r="L317" s="10"/>
    </row>
    <row r="318" spans="2:12">
      <c r="B318" s="10"/>
      <c r="C318" s="10"/>
      <c r="D318" s="10"/>
      <c r="E318" s="10"/>
      <c r="F318" s="10"/>
      <c r="G318" s="10"/>
      <c r="H318" s="10"/>
      <c r="I318" s="10"/>
      <c r="J318" s="10"/>
      <c r="K318" s="10"/>
      <c r="L318" s="10"/>
    </row>
    <row r="319" spans="2:12">
      <c r="B319" s="10"/>
      <c r="C319" s="10"/>
      <c r="D319" s="10"/>
      <c r="E319" s="10"/>
      <c r="F319" s="10"/>
      <c r="G319" s="10"/>
      <c r="H319" s="10"/>
      <c r="I319" s="10"/>
      <c r="J319" s="10"/>
      <c r="K319" s="10"/>
      <c r="L319" s="10"/>
    </row>
    <row r="320" spans="2:12">
      <c r="B320" s="10"/>
      <c r="C320" s="10"/>
      <c r="D320" s="10"/>
      <c r="E320" s="10"/>
      <c r="F320" s="10"/>
      <c r="G320" s="10"/>
      <c r="H320" s="10"/>
      <c r="I320" s="10"/>
      <c r="J320" s="10"/>
      <c r="K320" s="10"/>
      <c r="L320" s="10"/>
    </row>
    <row r="321" spans="2:12">
      <c r="B321" s="10"/>
      <c r="C321" s="10"/>
      <c r="D321" s="10"/>
      <c r="E321" s="10"/>
      <c r="F321" s="10"/>
      <c r="G321" s="10"/>
      <c r="H321" s="10"/>
      <c r="I321" s="10"/>
      <c r="J321" s="10"/>
      <c r="K321" s="10"/>
      <c r="L321" s="10"/>
    </row>
    <row r="322" spans="2:12">
      <c r="B322" s="10"/>
      <c r="C322" s="10"/>
      <c r="D322" s="10"/>
      <c r="E322" s="10"/>
      <c r="F322" s="10"/>
      <c r="G322" s="10"/>
      <c r="H322" s="10"/>
      <c r="I322" s="10"/>
      <c r="J322" s="10"/>
      <c r="K322" s="10"/>
      <c r="L322" s="10"/>
    </row>
    <row r="323" spans="2:12">
      <c r="B323" s="10"/>
      <c r="C323" s="10"/>
      <c r="D323" s="10"/>
      <c r="E323" s="10"/>
      <c r="F323" s="10"/>
      <c r="G323" s="10"/>
      <c r="H323" s="10"/>
      <c r="I323" s="10"/>
      <c r="J323" s="10"/>
      <c r="K323" s="10"/>
      <c r="L323" s="10"/>
    </row>
    <row r="324" spans="2:12">
      <c r="B324" s="10"/>
      <c r="C324" s="10"/>
      <c r="D324" s="10"/>
      <c r="E324" s="10"/>
      <c r="F324" s="10"/>
      <c r="G324" s="10"/>
      <c r="H324" s="10"/>
      <c r="I324" s="10"/>
      <c r="J324" s="10"/>
      <c r="K324" s="10"/>
      <c r="L324" s="10"/>
    </row>
    <row r="325" spans="2:12">
      <c r="B325" s="10"/>
      <c r="C325" s="10"/>
      <c r="D325" s="10"/>
      <c r="E325" s="10"/>
      <c r="F325" s="10"/>
      <c r="G325" s="10"/>
      <c r="H325" s="10"/>
      <c r="I325" s="10"/>
      <c r="J325" s="10"/>
      <c r="K325" s="10"/>
      <c r="L325" s="10"/>
    </row>
    <row r="326" spans="2:12">
      <c r="B326" s="10"/>
      <c r="C326" s="10"/>
      <c r="D326" s="10"/>
      <c r="E326" s="10"/>
      <c r="F326" s="10"/>
      <c r="G326" s="10"/>
      <c r="H326" s="10"/>
      <c r="I326" s="10"/>
      <c r="J326" s="10"/>
      <c r="K326" s="10"/>
      <c r="L326" s="10"/>
    </row>
    <row r="327" spans="2:12">
      <c r="B327" s="10"/>
      <c r="C327" s="10"/>
      <c r="D327" s="10"/>
      <c r="E327" s="10"/>
      <c r="F327" s="10"/>
      <c r="G327" s="10"/>
      <c r="H327" s="10"/>
      <c r="I327" s="10"/>
      <c r="J327" s="10"/>
      <c r="K327" s="10"/>
      <c r="L327" s="10"/>
    </row>
    <row r="328" spans="2:12">
      <c r="B328" s="10"/>
      <c r="C328" s="10"/>
      <c r="D328" s="10"/>
      <c r="E328" s="10"/>
      <c r="F328" s="10"/>
      <c r="G328" s="10"/>
      <c r="H328" s="10"/>
      <c r="I328" s="10"/>
      <c r="J328" s="10"/>
      <c r="K328" s="10"/>
      <c r="L328" s="10"/>
    </row>
    <row r="329" spans="2:12">
      <c r="B329" s="10"/>
      <c r="C329" s="10"/>
      <c r="D329" s="10"/>
      <c r="E329" s="10"/>
      <c r="F329" s="10"/>
      <c r="G329" s="10"/>
      <c r="H329" s="10"/>
      <c r="I329" s="10"/>
      <c r="J329" s="10"/>
      <c r="K329" s="10"/>
      <c r="L329" s="10"/>
    </row>
    <row r="330" spans="2:12">
      <c r="B330" s="10"/>
      <c r="C330" s="10"/>
      <c r="D330" s="10"/>
      <c r="E330" s="10"/>
      <c r="F330" s="10"/>
      <c r="G330" s="10"/>
      <c r="H330" s="10"/>
      <c r="I330" s="10"/>
      <c r="J330" s="10"/>
      <c r="K330" s="10"/>
      <c r="L330" s="10"/>
    </row>
    <row r="331" spans="2:12">
      <c r="B331" s="10"/>
      <c r="C331" s="10"/>
      <c r="D331" s="10"/>
      <c r="E331" s="10"/>
      <c r="F331" s="10"/>
      <c r="G331" s="10"/>
      <c r="H331" s="10"/>
      <c r="I331" s="10"/>
      <c r="J331" s="10"/>
      <c r="K331" s="10"/>
      <c r="L331" s="10"/>
    </row>
    <row r="332" spans="2:12">
      <c r="B332" s="10"/>
      <c r="C332" s="10"/>
      <c r="D332" s="10"/>
      <c r="E332" s="10"/>
      <c r="F332" s="10"/>
      <c r="G332" s="10"/>
      <c r="H332" s="10"/>
      <c r="I332" s="10"/>
      <c r="J332" s="10"/>
      <c r="K332" s="10"/>
      <c r="L332" s="10"/>
    </row>
    <row r="333" spans="2:12">
      <c r="B333" s="10"/>
      <c r="C333" s="10"/>
      <c r="D333" s="10"/>
      <c r="E333" s="10"/>
      <c r="F333" s="10"/>
      <c r="G333" s="10"/>
      <c r="H333" s="10"/>
      <c r="I333" s="10"/>
      <c r="J333" s="10"/>
      <c r="K333" s="10"/>
      <c r="L333" s="10"/>
    </row>
    <row r="334" spans="2:12">
      <c r="B334" s="10"/>
      <c r="C334" s="10"/>
      <c r="D334" s="10"/>
      <c r="E334" s="10"/>
      <c r="F334" s="10"/>
      <c r="G334" s="10"/>
      <c r="H334" s="10"/>
      <c r="I334" s="10"/>
      <c r="J334" s="10"/>
      <c r="K334" s="10"/>
      <c r="L334" s="10"/>
    </row>
    <row r="335" spans="2:12">
      <c r="B335" s="10"/>
      <c r="C335" s="10"/>
      <c r="D335" s="10"/>
      <c r="E335" s="10"/>
      <c r="F335" s="10"/>
      <c r="G335" s="10"/>
      <c r="H335" s="10"/>
      <c r="I335" s="10"/>
      <c r="J335" s="10"/>
      <c r="K335" s="10"/>
      <c r="L335" s="10"/>
    </row>
    <row r="336" spans="2:12">
      <c r="B336" s="10"/>
      <c r="C336" s="10"/>
      <c r="D336" s="10"/>
      <c r="E336" s="10"/>
      <c r="F336" s="10"/>
      <c r="G336" s="10"/>
      <c r="H336" s="10"/>
      <c r="I336" s="10"/>
      <c r="J336" s="10"/>
      <c r="K336" s="10"/>
      <c r="L336" s="10"/>
    </row>
    <row r="337" spans="2:12">
      <c r="B337" s="10"/>
      <c r="C337" s="10"/>
      <c r="D337" s="10"/>
      <c r="E337" s="10"/>
      <c r="F337" s="10"/>
      <c r="G337" s="10"/>
      <c r="H337" s="10"/>
      <c r="I337" s="10"/>
      <c r="J337" s="10"/>
      <c r="K337" s="10"/>
      <c r="L337" s="10"/>
    </row>
    <row r="338" spans="2:12">
      <c r="B338" s="10"/>
      <c r="C338" s="10"/>
      <c r="D338" s="10"/>
      <c r="E338" s="10"/>
      <c r="F338" s="10"/>
      <c r="G338" s="10"/>
      <c r="H338" s="10"/>
      <c r="I338" s="10"/>
      <c r="J338" s="10"/>
      <c r="K338" s="10"/>
      <c r="L338" s="10"/>
    </row>
    <row r="339" spans="2:12">
      <c r="B339" s="10"/>
      <c r="C339" s="10"/>
      <c r="D339" s="10"/>
      <c r="E339" s="10"/>
      <c r="F339" s="10"/>
      <c r="G339" s="10"/>
      <c r="H339" s="10"/>
      <c r="I339" s="10"/>
      <c r="J339" s="10"/>
      <c r="K339" s="10"/>
      <c r="L339" s="10"/>
    </row>
    <row r="340" spans="2:12">
      <c r="B340" s="10"/>
      <c r="C340" s="10"/>
      <c r="D340" s="10"/>
      <c r="E340" s="10"/>
      <c r="F340" s="10"/>
      <c r="G340" s="10"/>
      <c r="H340" s="10"/>
      <c r="I340" s="10"/>
      <c r="J340" s="10"/>
      <c r="K340" s="10"/>
      <c r="L340" s="10"/>
    </row>
    <row r="341" spans="2:12">
      <c r="B341" s="10"/>
      <c r="C341" s="10"/>
      <c r="D341" s="10"/>
      <c r="E341" s="10"/>
      <c r="F341" s="10"/>
      <c r="G341" s="10"/>
      <c r="H341" s="10"/>
      <c r="I341" s="10"/>
      <c r="J341" s="10"/>
      <c r="K341" s="10"/>
      <c r="L341" s="10"/>
    </row>
    <row r="342" spans="2:12">
      <c r="B342" s="10"/>
      <c r="C342" s="10"/>
      <c r="D342" s="10"/>
      <c r="E342" s="10"/>
      <c r="F342" s="10"/>
      <c r="G342" s="10"/>
      <c r="H342" s="10"/>
      <c r="I342" s="10"/>
      <c r="J342" s="10"/>
      <c r="K342" s="10"/>
      <c r="L342" s="10"/>
    </row>
    <row r="343" spans="2:12">
      <c r="B343" s="10"/>
      <c r="C343" s="10"/>
      <c r="D343" s="10"/>
      <c r="E343" s="10"/>
      <c r="F343" s="10"/>
      <c r="G343" s="10"/>
      <c r="H343" s="10"/>
      <c r="I343" s="10"/>
      <c r="J343" s="10"/>
      <c r="K343" s="10"/>
      <c r="L343" s="10"/>
    </row>
    <row r="344" spans="2:12">
      <c r="B344" s="10"/>
      <c r="C344" s="10"/>
      <c r="D344" s="10"/>
      <c r="E344" s="10"/>
      <c r="F344" s="10"/>
      <c r="G344" s="10"/>
      <c r="H344" s="10"/>
      <c r="I344" s="10"/>
      <c r="J344" s="10"/>
      <c r="K344" s="10"/>
      <c r="L344" s="10"/>
    </row>
    <row r="345" spans="2:12">
      <c r="B345" s="10"/>
      <c r="C345" s="10"/>
      <c r="D345" s="10"/>
      <c r="E345" s="10"/>
      <c r="F345" s="10"/>
      <c r="G345" s="10"/>
      <c r="H345" s="10"/>
      <c r="I345" s="10"/>
      <c r="J345" s="10"/>
      <c r="K345" s="10"/>
      <c r="L345" s="10"/>
    </row>
    <row r="346" spans="2:12">
      <c r="B346" s="10"/>
      <c r="C346" s="10"/>
      <c r="D346" s="10"/>
      <c r="E346" s="10"/>
      <c r="F346" s="10"/>
      <c r="G346" s="10"/>
      <c r="H346" s="10"/>
      <c r="I346" s="10"/>
      <c r="J346" s="10"/>
      <c r="K346" s="10"/>
      <c r="L346" s="10"/>
    </row>
    <row r="347" spans="2:12">
      <c r="B347" s="10"/>
      <c r="C347" s="10"/>
      <c r="D347" s="10"/>
      <c r="E347" s="10"/>
      <c r="F347" s="10"/>
      <c r="G347" s="10"/>
      <c r="H347" s="10"/>
      <c r="I347" s="10"/>
      <c r="J347" s="10"/>
      <c r="K347" s="10"/>
      <c r="L347" s="10"/>
    </row>
    <row r="348" spans="2:12">
      <c r="B348" s="10"/>
      <c r="C348" s="10"/>
      <c r="D348" s="10"/>
      <c r="E348" s="10"/>
      <c r="F348" s="10"/>
      <c r="G348" s="10"/>
      <c r="H348" s="10"/>
      <c r="I348" s="10"/>
      <c r="J348" s="10"/>
      <c r="K348" s="10"/>
      <c r="L348" s="10"/>
    </row>
    <row r="349" spans="2:12">
      <c r="B349" s="10"/>
      <c r="C349" s="10"/>
      <c r="D349" s="10"/>
      <c r="E349" s="10"/>
      <c r="F349" s="10"/>
      <c r="G349" s="10"/>
      <c r="H349" s="10"/>
      <c r="I349" s="10"/>
      <c r="J349" s="10"/>
      <c r="K349" s="10"/>
      <c r="L349" s="10"/>
    </row>
    <row r="350" spans="2:12">
      <c r="B350" s="10"/>
      <c r="C350" s="10"/>
      <c r="D350" s="10"/>
      <c r="E350" s="10"/>
      <c r="F350" s="10"/>
      <c r="G350" s="10"/>
      <c r="H350" s="10"/>
      <c r="I350" s="10"/>
      <c r="J350" s="10"/>
      <c r="K350" s="10"/>
      <c r="L350" s="10"/>
    </row>
    <row r="351" spans="2:12">
      <c r="B351" s="10"/>
      <c r="C351" s="10"/>
      <c r="D351" s="10"/>
      <c r="E351" s="10"/>
      <c r="F351" s="10"/>
      <c r="G351" s="10"/>
      <c r="H351" s="10"/>
      <c r="I351" s="10"/>
      <c r="J351" s="10"/>
      <c r="K351" s="10"/>
      <c r="L351" s="10"/>
    </row>
    <row r="352" spans="2:12">
      <c r="B352" s="10"/>
      <c r="C352" s="10"/>
      <c r="D352" s="10"/>
      <c r="E352" s="10"/>
      <c r="F352" s="10"/>
      <c r="G352" s="10"/>
      <c r="H352" s="10"/>
      <c r="I352" s="10"/>
      <c r="J352" s="10"/>
      <c r="K352" s="10"/>
      <c r="L352" s="10"/>
    </row>
    <row r="353" spans="2:12">
      <c r="B353" s="10"/>
      <c r="C353" s="10"/>
      <c r="D353" s="10"/>
      <c r="E353" s="10"/>
      <c r="F353" s="10"/>
      <c r="G353" s="10"/>
      <c r="H353" s="10"/>
      <c r="I353" s="10"/>
      <c r="J353" s="10"/>
      <c r="K353" s="10"/>
      <c r="L353" s="10"/>
    </row>
    <row r="354" spans="2:12">
      <c r="B354" s="10"/>
      <c r="C354" s="10"/>
      <c r="D354" s="10"/>
      <c r="E354" s="10"/>
      <c r="F354" s="10"/>
      <c r="G354" s="10"/>
      <c r="H354" s="10"/>
      <c r="I354" s="10"/>
      <c r="J354" s="10"/>
      <c r="K354" s="10"/>
      <c r="L354" s="10"/>
    </row>
    <row r="355" spans="2:12">
      <c r="B355" s="10"/>
      <c r="C355" s="10"/>
      <c r="D355" s="10"/>
      <c r="E355" s="10"/>
      <c r="F355" s="10"/>
      <c r="G355" s="10"/>
      <c r="H355" s="10"/>
      <c r="I355" s="10"/>
      <c r="J355" s="10"/>
      <c r="K355" s="10"/>
      <c r="L355" s="10"/>
    </row>
    <row r="356" spans="2:12">
      <c r="B356" s="10"/>
      <c r="C356" s="10"/>
      <c r="D356" s="10"/>
      <c r="E356" s="10"/>
      <c r="F356" s="10"/>
      <c r="G356" s="10"/>
      <c r="H356" s="10"/>
      <c r="I356" s="10"/>
      <c r="J356" s="10"/>
      <c r="K356" s="10"/>
      <c r="L356" s="10"/>
    </row>
    <row r="357" spans="2:12">
      <c r="B357" s="10"/>
      <c r="C357" s="10"/>
      <c r="D357" s="10"/>
      <c r="E357" s="10"/>
      <c r="F357" s="10"/>
      <c r="G357" s="10"/>
      <c r="H357" s="10"/>
      <c r="I357" s="10"/>
      <c r="J357" s="10"/>
      <c r="K357" s="10"/>
      <c r="L357" s="10"/>
    </row>
    <row r="358" spans="2:12">
      <c r="B358" s="10"/>
      <c r="C358" s="10"/>
      <c r="D358" s="10"/>
      <c r="E358" s="10"/>
      <c r="F358" s="10"/>
      <c r="G358" s="10"/>
      <c r="H358" s="10"/>
      <c r="I358" s="10"/>
      <c r="J358" s="10"/>
      <c r="K358" s="10"/>
      <c r="L358" s="10"/>
    </row>
    <row r="359" spans="2:12">
      <c r="B359" s="10"/>
      <c r="C359" s="10"/>
      <c r="D359" s="10"/>
      <c r="E359" s="10"/>
      <c r="F359" s="10"/>
      <c r="G359" s="10"/>
      <c r="H359" s="10"/>
      <c r="I359" s="10"/>
      <c r="J359" s="10"/>
      <c r="K359" s="10"/>
      <c r="L359" s="10"/>
    </row>
    <row r="360" spans="2:12">
      <c r="B360" s="10"/>
      <c r="C360" s="10"/>
      <c r="D360" s="10"/>
      <c r="E360" s="10"/>
      <c r="F360" s="10"/>
      <c r="G360" s="10"/>
      <c r="H360" s="10"/>
      <c r="I360" s="10"/>
      <c r="J360" s="10"/>
      <c r="K360" s="10"/>
      <c r="L360" s="10"/>
    </row>
    <row r="361" spans="2:12">
      <c r="B361" s="10"/>
      <c r="C361" s="10"/>
      <c r="D361" s="10"/>
      <c r="E361" s="10"/>
      <c r="F361" s="10"/>
      <c r="G361" s="10"/>
      <c r="H361" s="10"/>
      <c r="I361" s="10"/>
      <c r="J361" s="10"/>
      <c r="K361" s="10"/>
      <c r="L361" s="10"/>
    </row>
    <row r="362" spans="2:12">
      <c r="B362" s="10"/>
      <c r="C362" s="10"/>
      <c r="D362" s="10"/>
      <c r="E362" s="10"/>
      <c r="F362" s="10"/>
      <c r="G362" s="10"/>
      <c r="H362" s="10"/>
      <c r="I362" s="10"/>
      <c r="J362" s="10"/>
      <c r="K362" s="10"/>
      <c r="L362" s="10"/>
    </row>
    <row r="363" spans="2:12">
      <c r="B363" s="10"/>
      <c r="C363" s="10"/>
      <c r="D363" s="10"/>
      <c r="E363" s="10"/>
      <c r="F363" s="10"/>
      <c r="G363" s="10"/>
      <c r="H363" s="10"/>
      <c r="I363" s="10"/>
      <c r="J363" s="10"/>
      <c r="K363" s="10"/>
      <c r="L363" s="10"/>
    </row>
    <row r="364" spans="2:12">
      <c r="B364" s="10"/>
      <c r="C364" s="10"/>
      <c r="D364" s="10"/>
      <c r="E364" s="10"/>
      <c r="F364" s="10"/>
      <c r="G364" s="10"/>
      <c r="H364" s="10"/>
      <c r="I364" s="10"/>
      <c r="J364" s="10"/>
      <c r="K364" s="10"/>
      <c r="L364" s="10"/>
    </row>
    <row r="365" spans="2:12">
      <c r="B365" s="10"/>
      <c r="C365" s="10"/>
      <c r="D365" s="10"/>
      <c r="E365" s="10"/>
      <c r="F365" s="10"/>
      <c r="G365" s="10"/>
      <c r="H365" s="10"/>
      <c r="I365" s="10"/>
      <c r="J365" s="10"/>
      <c r="K365" s="10"/>
      <c r="L365" s="10"/>
    </row>
    <row r="366" spans="2:12">
      <c r="B366" s="10"/>
      <c r="C366" s="10"/>
      <c r="D366" s="10"/>
      <c r="E366" s="10"/>
      <c r="F366" s="10"/>
      <c r="G366" s="10"/>
      <c r="H366" s="10"/>
      <c r="I366" s="10"/>
      <c r="J366" s="10"/>
      <c r="K366" s="10"/>
      <c r="L366" s="10"/>
    </row>
    <row r="367" spans="2:12">
      <c r="B367" s="10"/>
      <c r="C367" s="10"/>
      <c r="D367" s="10"/>
      <c r="E367" s="10"/>
      <c r="F367" s="10"/>
      <c r="G367" s="10"/>
      <c r="H367" s="10"/>
      <c r="I367" s="10"/>
      <c r="J367" s="10"/>
      <c r="K367" s="10"/>
      <c r="L367" s="10"/>
    </row>
    <row r="368" spans="2:12">
      <c r="B368" s="10"/>
      <c r="C368" s="10"/>
      <c r="D368" s="10"/>
      <c r="E368" s="10"/>
      <c r="F368" s="10"/>
      <c r="G368" s="10"/>
      <c r="H368" s="10"/>
      <c r="I368" s="10"/>
      <c r="J368" s="10"/>
      <c r="K368" s="10"/>
      <c r="L368" s="10"/>
    </row>
    <row r="369" spans="2:12">
      <c r="B369" s="10"/>
      <c r="C369" s="10"/>
      <c r="D369" s="10"/>
      <c r="E369" s="10"/>
      <c r="F369" s="10"/>
      <c r="G369" s="10"/>
      <c r="H369" s="10"/>
      <c r="I369" s="10"/>
      <c r="J369" s="10"/>
      <c r="K369" s="10"/>
      <c r="L369" s="10"/>
    </row>
    <row r="370" spans="2:12">
      <c r="B370" s="10"/>
      <c r="C370" s="10"/>
      <c r="D370" s="10"/>
      <c r="E370" s="10"/>
      <c r="F370" s="10"/>
      <c r="G370" s="10"/>
      <c r="H370" s="10"/>
      <c r="I370" s="10"/>
      <c r="J370" s="10"/>
      <c r="K370" s="10"/>
      <c r="L370" s="10"/>
    </row>
    <row r="371" spans="2:12">
      <c r="B371" s="10"/>
      <c r="C371" s="10"/>
      <c r="D371" s="10"/>
      <c r="E371" s="10"/>
      <c r="F371" s="10"/>
      <c r="G371" s="10"/>
      <c r="H371" s="10"/>
      <c r="I371" s="10"/>
      <c r="J371" s="10"/>
      <c r="K371" s="10"/>
      <c r="L371" s="10"/>
    </row>
    <row r="372" spans="2:12">
      <c r="B372" s="10"/>
      <c r="C372" s="10"/>
      <c r="D372" s="10"/>
      <c r="E372" s="10"/>
      <c r="F372" s="10"/>
      <c r="G372" s="10"/>
      <c r="H372" s="10"/>
      <c r="I372" s="10"/>
      <c r="J372" s="10"/>
      <c r="K372" s="10"/>
      <c r="L372" s="10"/>
    </row>
    <row r="373" spans="2:12">
      <c r="B373" s="10"/>
      <c r="C373" s="10"/>
      <c r="D373" s="10"/>
      <c r="E373" s="10"/>
      <c r="F373" s="10"/>
      <c r="G373" s="10"/>
      <c r="H373" s="10"/>
      <c r="I373" s="10"/>
      <c r="J373" s="10"/>
      <c r="K373" s="10"/>
      <c r="L373" s="10"/>
    </row>
    <row r="374" spans="2:12">
      <c r="B374" s="10"/>
      <c r="C374" s="10"/>
      <c r="D374" s="10"/>
      <c r="E374" s="10"/>
      <c r="F374" s="10"/>
      <c r="G374" s="10"/>
      <c r="H374" s="10"/>
      <c r="I374" s="10"/>
      <c r="J374" s="10"/>
      <c r="K374" s="10"/>
      <c r="L374" s="10"/>
    </row>
    <row r="375" spans="2:12">
      <c r="B375" s="10"/>
      <c r="C375" s="10"/>
      <c r="D375" s="10"/>
      <c r="E375" s="10"/>
      <c r="F375" s="10"/>
      <c r="G375" s="10"/>
      <c r="H375" s="10"/>
      <c r="I375" s="10"/>
      <c r="J375" s="10"/>
      <c r="K375" s="10"/>
      <c r="L375" s="10"/>
    </row>
    <row r="376" spans="2:12">
      <c r="B376" s="10"/>
      <c r="C376" s="10"/>
      <c r="D376" s="10"/>
      <c r="E376" s="10"/>
      <c r="F376" s="10"/>
      <c r="G376" s="10"/>
      <c r="H376" s="10"/>
      <c r="I376" s="10"/>
      <c r="J376" s="10"/>
      <c r="K376" s="10"/>
      <c r="L376" s="10"/>
    </row>
    <row r="377" spans="2:12">
      <c r="B377" s="10"/>
      <c r="C377" s="10"/>
      <c r="D377" s="10"/>
      <c r="E377" s="10"/>
      <c r="F377" s="10"/>
      <c r="G377" s="10"/>
      <c r="H377" s="10"/>
      <c r="I377" s="10"/>
      <c r="J377" s="10"/>
      <c r="K377" s="10"/>
      <c r="L377" s="10"/>
    </row>
    <row r="378" spans="2:12">
      <c r="B378" s="10"/>
      <c r="C378" s="10"/>
      <c r="D378" s="10"/>
      <c r="E378" s="10"/>
      <c r="F378" s="10"/>
      <c r="G378" s="10"/>
      <c r="H378" s="10"/>
      <c r="I378" s="10"/>
      <c r="J378" s="10"/>
      <c r="K378" s="10"/>
      <c r="L378" s="10"/>
    </row>
    <row r="379" spans="2:12">
      <c r="B379" s="10"/>
      <c r="C379" s="10"/>
      <c r="D379" s="10"/>
      <c r="E379" s="10"/>
      <c r="F379" s="10"/>
      <c r="G379" s="10"/>
      <c r="H379" s="10"/>
      <c r="I379" s="10"/>
      <c r="J379" s="10"/>
      <c r="K379" s="10"/>
      <c r="L379" s="10"/>
    </row>
    <row r="380" spans="2:12">
      <c r="B380" s="10"/>
      <c r="C380" s="10"/>
      <c r="D380" s="10"/>
      <c r="E380" s="10"/>
      <c r="F380" s="10"/>
      <c r="G380" s="10"/>
      <c r="H380" s="10"/>
      <c r="I380" s="10"/>
      <c r="J380" s="10"/>
      <c r="K380" s="10"/>
      <c r="L380" s="10"/>
    </row>
    <row r="381" spans="2:12">
      <c r="B381" s="10"/>
      <c r="C381" s="10"/>
      <c r="D381" s="10"/>
      <c r="E381" s="10"/>
      <c r="F381" s="10"/>
      <c r="G381" s="10"/>
      <c r="H381" s="10"/>
      <c r="I381" s="10"/>
      <c r="J381" s="10"/>
      <c r="K381" s="10"/>
      <c r="L381" s="10"/>
    </row>
    <row r="382" spans="2:12">
      <c r="B382" s="10"/>
      <c r="C382" s="10"/>
      <c r="D382" s="10"/>
      <c r="E382" s="10"/>
      <c r="F382" s="10"/>
      <c r="G382" s="10"/>
      <c r="H382" s="10"/>
      <c r="I382" s="10"/>
      <c r="J382" s="10"/>
      <c r="K382" s="10"/>
      <c r="L382" s="10"/>
    </row>
    <row r="383" spans="2:12">
      <c r="B383" s="10"/>
      <c r="C383" s="10"/>
      <c r="D383" s="10"/>
      <c r="E383" s="10"/>
      <c r="F383" s="10"/>
      <c r="G383" s="10"/>
      <c r="H383" s="10"/>
      <c r="I383" s="10"/>
      <c r="J383" s="10"/>
      <c r="K383" s="10"/>
      <c r="L383" s="10"/>
    </row>
    <row r="384" spans="2:12">
      <c r="B384" s="10"/>
      <c r="C384" s="10"/>
      <c r="D384" s="10"/>
      <c r="E384" s="10"/>
      <c r="F384" s="10"/>
      <c r="G384" s="10"/>
      <c r="H384" s="10"/>
      <c r="I384" s="10"/>
      <c r="J384" s="10"/>
      <c r="K384" s="10"/>
      <c r="L384" s="10"/>
    </row>
    <row r="385" spans="2:12">
      <c r="B385" s="10"/>
      <c r="C385" s="10"/>
      <c r="D385" s="10"/>
      <c r="E385" s="10"/>
      <c r="F385" s="10"/>
      <c r="G385" s="10"/>
      <c r="H385" s="10"/>
      <c r="I385" s="10"/>
      <c r="J385" s="10"/>
      <c r="K385" s="10"/>
      <c r="L385" s="10"/>
    </row>
    <row r="386" spans="2:12">
      <c r="B386" s="10"/>
      <c r="C386" s="10"/>
      <c r="D386" s="10"/>
      <c r="E386" s="10"/>
      <c r="F386" s="10"/>
      <c r="G386" s="10"/>
      <c r="H386" s="10"/>
      <c r="I386" s="10"/>
      <c r="J386" s="10"/>
      <c r="K386" s="10"/>
      <c r="L386" s="10"/>
    </row>
    <row r="387" spans="2:12">
      <c r="B387" s="10"/>
      <c r="C387" s="10"/>
      <c r="D387" s="10"/>
      <c r="E387" s="10"/>
      <c r="F387" s="10"/>
      <c r="G387" s="10"/>
      <c r="H387" s="10"/>
      <c r="I387" s="10"/>
      <c r="J387" s="10"/>
      <c r="K387" s="10"/>
      <c r="L387" s="10"/>
    </row>
    <row r="388" spans="2:12">
      <c r="B388" s="10"/>
      <c r="C388" s="10"/>
      <c r="D388" s="10"/>
      <c r="E388" s="10"/>
      <c r="F388" s="10"/>
      <c r="G388" s="10"/>
      <c r="H388" s="10"/>
      <c r="I388" s="10"/>
      <c r="J388" s="10"/>
      <c r="K388" s="10"/>
      <c r="L388" s="10"/>
    </row>
    <row r="389" spans="2:12">
      <c r="B389" s="10"/>
      <c r="C389" s="10"/>
      <c r="D389" s="10"/>
      <c r="E389" s="10"/>
      <c r="F389" s="10"/>
      <c r="G389" s="10"/>
      <c r="H389" s="10"/>
      <c r="I389" s="10"/>
      <c r="J389" s="10"/>
      <c r="K389" s="10"/>
      <c r="L389" s="10"/>
    </row>
    <row r="390" spans="2:12">
      <c r="B390" s="10"/>
      <c r="C390" s="10"/>
      <c r="D390" s="10"/>
      <c r="E390" s="10"/>
      <c r="F390" s="10"/>
      <c r="G390" s="10"/>
      <c r="H390" s="10"/>
      <c r="I390" s="10"/>
      <c r="J390" s="10"/>
      <c r="K390" s="10"/>
      <c r="L390" s="10"/>
    </row>
    <row r="391" spans="2:12">
      <c r="B391" s="10"/>
      <c r="C391" s="10"/>
      <c r="D391" s="10"/>
      <c r="E391" s="10"/>
      <c r="F391" s="10"/>
      <c r="G391" s="10"/>
      <c r="H391" s="10"/>
      <c r="I391" s="10"/>
      <c r="J391" s="10"/>
      <c r="K391" s="10"/>
      <c r="L391" s="10"/>
    </row>
    <row r="392" spans="2:12">
      <c r="B392" s="10"/>
      <c r="C392" s="10"/>
      <c r="D392" s="10"/>
      <c r="E392" s="10"/>
      <c r="F392" s="10"/>
      <c r="G392" s="10"/>
      <c r="H392" s="10"/>
      <c r="I392" s="10"/>
      <c r="J392" s="10"/>
      <c r="K392" s="10"/>
      <c r="L392" s="10"/>
    </row>
    <row r="393" spans="2:12">
      <c r="B393" s="10"/>
      <c r="C393" s="10"/>
      <c r="D393" s="10"/>
      <c r="E393" s="10"/>
      <c r="F393" s="10"/>
      <c r="G393" s="10"/>
      <c r="H393" s="10"/>
      <c r="I393" s="10"/>
      <c r="J393" s="10"/>
      <c r="K393" s="10"/>
      <c r="L393" s="10"/>
    </row>
  </sheetData>
  <mergeCells count="1">
    <mergeCell ref="C3:L3"/>
  </mergeCells>
  <phoneticPr fontId="0" type="noConversion"/>
  <printOptions horizontalCentered="1" verticalCentered="1"/>
  <pageMargins left="0.39370078740157483" right="0.39370078740157483" top="0.62992125984251968" bottom="0.98425196850393704" header="0.51181102362204722" footer="0.51181102362204722"/>
  <pageSetup paperSize="9" scale="54" firstPageNumber="2" orientation="portrait" useFirstPageNumber="1" r:id="rId1"/>
  <headerFooter alignWithMargins="0">
    <oddFooter>&amp;C&amp;16page 11</oddFooter>
  </headerFooter>
  <rowBreaks count="1" manualBreakCount="1">
    <brk id="28" min="1"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54"/>
  <sheetViews>
    <sheetView view="pageLayout" zoomScale="70" zoomScaleNormal="70" zoomScaleSheetLayoutView="70" zoomScalePageLayoutView="70" workbookViewId="0">
      <selection activeCell="B30" sqref="B30"/>
    </sheetView>
  </sheetViews>
  <sheetFormatPr baseColWidth="10" defaultColWidth="10.875" defaultRowHeight="12.75"/>
  <cols>
    <col min="1" max="1" width="10.875" style="4"/>
    <col min="2" max="2" width="18.125" style="4" customWidth="1"/>
    <col min="3" max="3" width="11.875" style="4" customWidth="1"/>
    <col min="4" max="4" width="10.375" style="4" customWidth="1"/>
    <col min="5" max="5" width="11.375" style="4" customWidth="1"/>
    <col min="6" max="6" width="11.125" style="4" customWidth="1"/>
    <col min="7" max="8" width="11.5" style="4" customWidth="1"/>
    <col min="9" max="9" width="11.375" style="4" customWidth="1"/>
    <col min="10" max="10" width="11.5" style="4" customWidth="1"/>
    <col min="11" max="11" width="10.875" style="4" customWidth="1"/>
    <col min="12" max="12" width="13.125" style="4" customWidth="1"/>
    <col min="13" max="13" width="12" style="4" customWidth="1"/>
    <col min="14" max="16384" width="10.875" style="4"/>
  </cols>
  <sheetData>
    <row r="1" spans="1:23">
      <c r="A1" s="27"/>
      <c r="B1" s="27"/>
      <c r="C1" s="27"/>
      <c r="D1" s="27"/>
      <c r="E1" s="27"/>
      <c r="F1" s="27"/>
      <c r="G1" s="27"/>
      <c r="H1" s="27"/>
      <c r="I1" s="27"/>
      <c r="J1" s="27"/>
      <c r="K1" s="27"/>
      <c r="L1" s="27"/>
      <c r="M1" s="27"/>
    </row>
    <row r="2" spans="1:23">
      <c r="A2" s="27"/>
      <c r="B2" s="27"/>
      <c r="C2" s="27"/>
      <c r="D2" s="27"/>
      <c r="E2" s="27"/>
      <c r="F2" s="27"/>
      <c r="G2" s="27"/>
      <c r="H2" s="27"/>
      <c r="I2" s="27"/>
      <c r="J2" s="27"/>
      <c r="K2" s="27"/>
      <c r="L2" s="27"/>
      <c r="M2" s="27"/>
    </row>
    <row r="3" spans="1:23" ht="20.25">
      <c r="A3" s="27"/>
      <c r="B3" s="260" t="s">
        <v>54</v>
      </c>
      <c r="C3" s="909" t="s">
        <v>206</v>
      </c>
      <c r="D3" s="909"/>
      <c r="E3" s="909"/>
      <c r="F3" s="909"/>
      <c r="G3" s="909"/>
      <c r="H3" s="909"/>
      <c r="I3" s="909"/>
      <c r="J3" s="909"/>
      <c r="K3" s="909"/>
      <c r="L3" s="909"/>
      <c r="M3" s="909"/>
      <c r="N3" s="3"/>
      <c r="O3" s="3"/>
      <c r="P3" s="3"/>
      <c r="Q3" s="3"/>
      <c r="R3" s="3"/>
      <c r="S3" s="3"/>
      <c r="T3" s="3"/>
      <c r="U3" s="3"/>
      <c r="V3" s="3"/>
      <c r="W3" s="3"/>
    </row>
    <row r="4" spans="1:23" ht="20.25">
      <c r="A4" s="27"/>
      <c r="B4" s="12"/>
      <c r="C4" s="178" t="s">
        <v>218</v>
      </c>
      <c r="D4" s="117"/>
      <c r="E4" s="117"/>
      <c r="F4" s="117"/>
      <c r="G4" s="117"/>
      <c r="H4" s="117"/>
      <c r="I4" s="117"/>
      <c r="J4" s="117"/>
      <c r="K4" s="117"/>
      <c r="L4" s="117"/>
      <c r="M4" s="3"/>
      <c r="N4" s="3"/>
      <c r="O4" s="3"/>
      <c r="P4" s="3"/>
      <c r="Q4" s="3"/>
      <c r="R4" s="3"/>
      <c r="S4" s="3"/>
      <c r="T4" s="3"/>
      <c r="U4" s="3"/>
      <c r="V4" s="3"/>
      <c r="W4" s="3"/>
    </row>
    <row r="5" spans="1:23" ht="15.75">
      <c r="A5" s="27"/>
      <c r="B5" s="3"/>
      <c r="C5" s="109"/>
      <c r="D5" s="117"/>
      <c r="E5" s="117"/>
      <c r="F5" s="117"/>
      <c r="G5" s="117"/>
      <c r="H5" s="117"/>
      <c r="I5" s="117"/>
      <c r="J5" s="117"/>
      <c r="K5" s="117"/>
      <c r="L5" s="117"/>
      <c r="M5" s="3"/>
      <c r="N5" s="3"/>
      <c r="O5" s="3"/>
      <c r="P5" s="3"/>
      <c r="Q5" s="3"/>
      <c r="R5" s="3"/>
      <c r="S5" s="3"/>
      <c r="T5" s="3"/>
      <c r="U5" s="3"/>
      <c r="V5" s="3"/>
      <c r="W5" s="3"/>
    </row>
    <row r="6" spans="1:23" ht="67.5" customHeight="1">
      <c r="A6" s="27"/>
      <c r="B6" s="6"/>
      <c r="C6" s="261" t="s">
        <v>42</v>
      </c>
      <c r="D6" s="261" t="s">
        <v>11</v>
      </c>
      <c r="E6" s="261" t="s">
        <v>12</v>
      </c>
      <c r="F6" s="261" t="s">
        <v>13</v>
      </c>
      <c r="G6" s="261" t="s">
        <v>14</v>
      </c>
      <c r="H6" s="261" t="s">
        <v>15</v>
      </c>
      <c r="I6" s="261" t="s">
        <v>16</v>
      </c>
      <c r="J6" s="261" t="s">
        <v>17</v>
      </c>
      <c r="K6" s="261" t="s">
        <v>18</v>
      </c>
      <c r="L6" s="262" t="s">
        <v>25</v>
      </c>
      <c r="M6" s="3"/>
      <c r="N6" s="3"/>
      <c r="O6" s="3"/>
      <c r="P6" s="3"/>
      <c r="Q6" s="3"/>
      <c r="R6" s="3"/>
      <c r="S6" s="3"/>
      <c r="T6" s="3"/>
      <c r="U6" s="3"/>
      <c r="V6" s="3"/>
      <c r="W6" s="3"/>
    </row>
    <row r="7" spans="1:23" ht="24.75" customHeight="1">
      <c r="A7" s="27"/>
      <c r="B7" s="271">
        <v>43374</v>
      </c>
      <c r="C7" s="272">
        <v>94</v>
      </c>
      <c r="D7" s="272">
        <v>722</v>
      </c>
      <c r="E7" s="272">
        <v>4874</v>
      </c>
      <c r="F7" s="272">
        <v>11111</v>
      </c>
      <c r="G7" s="272">
        <v>13505</v>
      </c>
      <c r="H7" s="272">
        <v>20805</v>
      </c>
      <c r="I7" s="272">
        <v>11295</v>
      </c>
      <c r="J7" s="272">
        <v>5580</v>
      </c>
      <c r="K7" s="272">
        <v>2728</v>
      </c>
      <c r="L7" s="273">
        <f>SUM(C7:K7)</f>
        <v>70714</v>
      </c>
      <c r="M7" s="3"/>
      <c r="N7" s="3"/>
      <c r="O7" s="3"/>
      <c r="P7" s="3"/>
      <c r="Q7" s="3"/>
      <c r="R7" s="3"/>
      <c r="S7" s="3"/>
      <c r="T7" s="3"/>
      <c r="U7" s="3"/>
      <c r="V7" s="3"/>
      <c r="W7" s="3"/>
    </row>
    <row r="8" spans="1:23" ht="24.75" customHeight="1">
      <c r="A8" s="27"/>
      <c r="B8" s="274" t="s">
        <v>96</v>
      </c>
      <c r="C8" s="275">
        <f>(C7/$L7)</f>
        <v>1.3292983001951524E-3</v>
      </c>
      <c r="D8" s="275">
        <f t="shared" ref="D8:L8" si="0">(D7/$L7)</f>
        <v>1.0210142263201064E-2</v>
      </c>
      <c r="E8" s="275">
        <f t="shared" si="0"/>
        <v>6.8925531012246508E-2</v>
      </c>
      <c r="F8" s="275">
        <f t="shared" si="0"/>
        <v>0.15712588737732275</v>
      </c>
      <c r="G8" s="275">
        <f t="shared" si="0"/>
        <v>0.1909805696184631</v>
      </c>
      <c r="H8" s="275">
        <f t="shared" si="0"/>
        <v>0.29421330995276751</v>
      </c>
      <c r="I8" s="275">
        <f t="shared" si="0"/>
        <v>0.15972791809259834</v>
      </c>
      <c r="J8" s="275">
        <f t="shared" si="0"/>
        <v>7.8909409734988833E-2</v>
      </c>
      <c r="K8" s="275">
        <f t="shared" si="0"/>
        <v>3.857793364821676E-2</v>
      </c>
      <c r="L8" s="276">
        <f t="shared" si="0"/>
        <v>1</v>
      </c>
      <c r="M8" s="3"/>
      <c r="N8" s="3"/>
      <c r="O8" s="3"/>
      <c r="P8" s="3"/>
      <c r="Q8" s="3"/>
      <c r="R8" s="3"/>
      <c r="S8" s="3"/>
      <c r="T8" s="3"/>
      <c r="U8" s="3"/>
      <c r="V8" s="3"/>
      <c r="W8" s="3"/>
    </row>
    <row r="9" spans="1:23" ht="24.95" customHeight="1">
      <c r="A9" s="27"/>
      <c r="B9" s="263">
        <v>43282</v>
      </c>
      <c r="C9" s="264">
        <v>105</v>
      </c>
      <c r="D9" s="264">
        <v>760</v>
      </c>
      <c r="E9" s="264">
        <v>4917</v>
      </c>
      <c r="F9" s="264">
        <v>11102</v>
      </c>
      <c r="G9" s="264">
        <v>13486</v>
      </c>
      <c r="H9" s="264">
        <v>20678</v>
      </c>
      <c r="I9" s="264">
        <v>11242</v>
      </c>
      <c r="J9" s="264">
        <v>5651</v>
      </c>
      <c r="K9" s="264">
        <v>2769</v>
      </c>
      <c r="L9" s="265">
        <f>SUM(C9:K9)</f>
        <v>70710</v>
      </c>
      <c r="M9" s="3"/>
      <c r="N9" s="3"/>
      <c r="O9" s="3"/>
      <c r="P9" s="3"/>
      <c r="Q9" s="3"/>
      <c r="R9" s="3"/>
      <c r="S9" s="3"/>
      <c r="T9" s="3"/>
      <c r="U9" s="3"/>
      <c r="V9" s="3"/>
      <c r="W9" s="3"/>
    </row>
    <row r="10" spans="1:23" ht="24.95" customHeight="1">
      <c r="A10" s="27"/>
      <c r="B10" s="266" t="s">
        <v>96</v>
      </c>
      <c r="C10" s="267">
        <f>(C9/$L9)</f>
        <v>1.4849384811200679E-3</v>
      </c>
      <c r="D10" s="267">
        <f t="shared" ref="D10:L10" si="1">(D9/$L9)</f>
        <v>1.0748126149059539E-2</v>
      </c>
      <c r="E10" s="267">
        <f t="shared" si="1"/>
        <v>6.9537547730165461E-2</v>
      </c>
      <c r="F10" s="267">
        <f t="shared" si="1"/>
        <v>0.15700749540376185</v>
      </c>
      <c r="G10" s="267">
        <f t="shared" si="1"/>
        <v>0.19072267006081176</v>
      </c>
      <c r="H10" s="267">
        <f t="shared" si="1"/>
        <v>0.29243388488191202</v>
      </c>
      <c r="I10" s="267">
        <f t="shared" si="1"/>
        <v>0.1589874133785886</v>
      </c>
      <c r="J10" s="267">
        <f t="shared" si="1"/>
        <v>7.9917974826757179E-2</v>
      </c>
      <c r="K10" s="267">
        <f t="shared" si="1"/>
        <v>3.9159949087823505E-2</v>
      </c>
      <c r="L10" s="268">
        <f t="shared" si="1"/>
        <v>1</v>
      </c>
      <c r="M10" s="3"/>
      <c r="N10" s="3"/>
      <c r="O10" s="3"/>
      <c r="P10" s="3"/>
      <c r="Q10" s="3"/>
      <c r="R10" s="3"/>
      <c r="S10" s="3"/>
      <c r="T10" s="3"/>
      <c r="U10" s="3"/>
      <c r="V10" s="3"/>
      <c r="W10" s="3"/>
    </row>
    <row r="11" spans="1:23" ht="24.95" customHeight="1">
      <c r="A11" s="27"/>
      <c r="B11" s="263">
        <v>43191</v>
      </c>
      <c r="C11" s="264">
        <v>112</v>
      </c>
      <c r="D11" s="264">
        <v>750</v>
      </c>
      <c r="E11" s="264">
        <v>5021</v>
      </c>
      <c r="F11" s="264">
        <v>11151</v>
      </c>
      <c r="G11" s="264">
        <v>13549</v>
      </c>
      <c r="H11" s="264">
        <v>20476</v>
      </c>
      <c r="I11" s="264">
        <v>11033</v>
      </c>
      <c r="J11" s="264">
        <v>5596</v>
      </c>
      <c r="K11" s="264">
        <v>2679</v>
      </c>
      <c r="L11" s="265">
        <f>SUM(C11:K11)</f>
        <v>70367</v>
      </c>
      <c r="M11" s="3"/>
      <c r="N11" s="3"/>
      <c r="O11" s="3"/>
      <c r="P11" s="3"/>
      <c r="Q11" s="3"/>
      <c r="R11" s="3"/>
      <c r="S11" s="3"/>
      <c r="T11" s="3"/>
      <c r="U11" s="3"/>
      <c r="V11" s="3"/>
      <c r="W11" s="3"/>
    </row>
    <row r="12" spans="1:23" ht="24.95" customHeight="1">
      <c r="A12" s="27"/>
      <c r="B12" s="266" t="s">
        <v>96</v>
      </c>
      <c r="C12" s="267">
        <f>(C11/$L11)</f>
        <v>1.5916551792743757E-3</v>
      </c>
      <c r="D12" s="267">
        <f t="shared" ref="D12:L12" si="2">(D11/$L11)</f>
        <v>1.0658405218355194E-2</v>
      </c>
      <c r="E12" s="267">
        <f t="shared" si="2"/>
        <v>7.1354470135148576E-2</v>
      </c>
      <c r="F12" s="267">
        <f t="shared" si="2"/>
        <v>0.15846916878650505</v>
      </c>
      <c r="G12" s="267">
        <f t="shared" si="2"/>
        <v>0.19254764307132605</v>
      </c>
      <c r="H12" s="267">
        <f t="shared" si="2"/>
        <v>0.29098867366805464</v>
      </c>
      <c r="I12" s="267">
        <f t="shared" si="2"/>
        <v>0.15679224636548383</v>
      </c>
      <c r="J12" s="267">
        <f t="shared" si="2"/>
        <v>7.9525914135887554E-2</v>
      </c>
      <c r="K12" s="267">
        <f t="shared" si="2"/>
        <v>3.8071823439964757E-2</v>
      </c>
      <c r="L12" s="268">
        <f t="shared" si="2"/>
        <v>1</v>
      </c>
      <c r="M12" s="3"/>
      <c r="N12" s="3"/>
      <c r="O12" s="3"/>
      <c r="P12" s="3"/>
      <c r="Q12" s="3"/>
      <c r="R12" s="3"/>
      <c r="S12" s="3"/>
      <c r="T12" s="3"/>
      <c r="U12" s="3"/>
      <c r="V12" s="3"/>
      <c r="W12" s="3"/>
    </row>
    <row r="13" spans="1:23" ht="24.95" customHeight="1">
      <c r="A13" s="27"/>
      <c r="B13" s="263">
        <v>43101</v>
      </c>
      <c r="C13" s="269">
        <v>89</v>
      </c>
      <c r="D13" s="269">
        <v>683</v>
      </c>
      <c r="E13" s="269">
        <v>4915</v>
      </c>
      <c r="F13" s="269">
        <v>10965</v>
      </c>
      <c r="G13" s="269">
        <v>13267</v>
      </c>
      <c r="H13" s="269">
        <v>19920</v>
      </c>
      <c r="I13" s="269">
        <v>10975</v>
      </c>
      <c r="J13" s="269">
        <v>5534</v>
      </c>
      <c r="K13" s="269">
        <v>2626</v>
      </c>
      <c r="L13" s="270">
        <f>SUM(C13:K13)</f>
        <v>68974</v>
      </c>
      <c r="M13" s="3"/>
      <c r="N13" s="3"/>
      <c r="O13" s="3"/>
      <c r="P13" s="3"/>
      <c r="Q13" s="3"/>
      <c r="R13" s="3"/>
      <c r="S13" s="3"/>
      <c r="T13" s="3"/>
      <c r="U13" s="3"/>
      <c r="V13" s="3"/>
      <c r="W13" s="3"/>
    </row>
    <row r="14" spans="1:23" ht="24.95" customHeight="1">
      <c r="A14" s="27"/>
      <c r="B14" s="266" t="s">
        <v>96</v>
      </c>
      <c r="C14" s="267">
        <f>(C13/$L13)</f>
        <v>1.2903412880215734E-3</v>
      </c>
      <c r="D14" s="267">
        <f t="shared" ref="D14:L14" si="3">(D13/$L13)</f>
        <v>9.9022820193116253E-3</v>
      </c>
      <c r="E14" s="267">
        <f t="shared" si="3"/>
        <v>7.1258735175573407E-2</v>
      </c>
      <c r="F14" s="267">
        <f t="shared" si="3"/>
        <v>0.1589729463276017</v>
      </c>
      <c r="G14" s="267">
        <f t="shared" si="3"/>
        <v>0.1923478412155305</v>
      </c>
      <c r="H14" s="267">
        <f t="shared" si="3"/>
        <v>0.28880447704932294</v>
      </c>
      <c r="I14" s="267">
        <f t="shared" si="3"/>
        <v>0.15911792849479514</v>
      </c>
      <c r="J14" s="267">
        <f t="shared" si="3"/>
        <v>8.0233131324847037E-2</v>
      </c>
      <c r="K14" s="267">
        <f t="shared" si="3"/>
        <v>3.8072317104996083E-2</v>
      </c>
      <c r="L14" s="268">
        <f t="shared" si="3"/>
        <v>1</v>
      </c>
      <c r="M14" s="3"/>
      <c r="N14" s="3"/>
      <c r="O14" s="3"/>
      <c r="P14" s="3"/>
      <c r="Q14" s="3"/>
      <c r="R14" s="3"/>
      <c r="S14" s="3"/>
      <c r="T14" s="3"/>
      <c r="U14" s="3"/>
      <c r="V14" s="3"/>
      <c r="W14" s="3"/>
    </row>
    <row r="15" spans="1:23" ht="24.95" customHeight="1">
      <c r="A15" s="27"/>
      <c r="B15" s="277">
        <v>43009</v>
      </c>
      <c r="C15" s="278">
        <v>101</v>
      </c>
      <c r="D15" s="278">
        <v>710</v>
      </c>
      <c r="E15" s="278">
        <v>4864</v>
      </c>
      <c r="F15" s="278">
        <v>10949</v>
      </c>
      <c r="G15" s="278">
        <v>13291</v>
      </c>
      <c r="H15" s="278">
        <v>19646</v>
      </c>
      <c r="I15" s="278">
        <v>10996</v>
      </c>
      <c r="J15" s="278">
        <v>5404</v>
      </c>
      <c r="K15" s="278">
        <v>2613</v>
      </c>
      <c r="L15" s="279">
        <f>SUM(C15:K15)</f>
        <v>68574</v>
      </c>
      <c r="M15" s="3"/>
      <c r="N15" s="3"/>
      <c r="O15" s="3"/>
      <c r="P15" s="3"/>
      <c r="Q15" s="3"/>
      <c r="R15" s="3"/>
      <c r="S15" s="3"/>
      <c r="T15" s="3"/>
      <c r="U15" s="3"/>
      <c r="V15" s="3"/>
      <c r="W15" s="3"/>
    </row>
    <row r="16" spans="1:23" ht="24.95" customHeight="1">
      <c r="A16" s="27"/>
      <c r="B16" s="280" t="s">
        <v>96</v>
      </c>
      <c r="C16" s="281">
        <f>(C15/$L15)</f>
        <v>1.4728614343628781E-3</v>
      </c>
      <c r="D16" s="281">
        <f t="shared" ref="D16:L16" si="4">(D15/$L15)</f>
        <v>1.0353778399976667E-2</v>
      </c>
      <c r="E16" s="281">
        <f t="shared" si="4"/>
        <v>7.09306734330796E-2</v>
      </c>
      <c r="F16" s="281">
        <f t="shared" si="4"/>
        <v>0.15966692915682329</v>
      </c>
      <c r="G16" s="281">
        <f t="shared" si="4"/>
        <v>0.19381981509026744</v>
      </c>
      <c r="H16" s="281">
        <f t="shared" si="4"/>
        <v>0.28649342316329807</v>
      </c>
      <c r="I16" s="281">
        <f t="shared" si="4"/>
        <v>0.16035232012132877</v>
      </c>
      <c r="J16" s="281">
        <f t="shared" si="4"/>
        <v>7.8805378131653392E-2</v>
      </c>
      <c r="K16" s="281">
        <f t="shared" si="4"/>
        <v>3.8104821069209906E-2</v>
      </c>
      <c r="L16" s="282">
        <f t="shared" si="4"/>
        <v>1</v>
      </c>
      <c r="M16" s="3"/>
      <c r="N16" s="3"/>
      <c r="O16" s="3"/>
      <c r="P16" s="3"/>
      <c r="Q16" s="3"/>
      <c r="R16" s="3"/>
      <c r="S16" s="3"/>
      <c r="T16" s="3"/>
      <c r="U16" s="3"/>
      <c r="V16" s="3"/>
      <c r="W16" s="3"/>
    </row>
    <row r="17" spans="1:23" ht="24.95" customHeight="1">
      <c r="A17" s="27"/>
      <c r="B17" s="263">
        <v>42917</v>
      </c>
      <c r="C17" s="264">
        <v>105</v>
      </c>
      <c r="D17" s="264">
        <v>757</v>
      </c>
      <c r="E17" s="264">
        <v>4991</v>
      </c>
      <c r="F17" s="264">
        <v>11179</v>
      </c>
      <c r="G17" s="264">
        <v>13569</v>
      </c>
      <c r="H17" s="264">
        <v>20044</v>
      </c>
      <c r="I17" s="264">
        <v>11244</v>
      </c>
      <c r="J17" s="264">
        <v>5507</v>
      </c>
      <c r="K17" s="264">
        <v>2622</v>
      </c>
      <c r="L17" s="265">
        <f>SUM(C17:K17)</f>
        <v>70018</v>
      </c>
      <c r="M17" s="3"/>
      <c r="N17" s="3"/>
      <c r="O17" s="3"/>
      <c r="P17" s="3"/>
      <c r="Q17" s="3"/>
      <c r="R17" s="3"/>
      <c r="S17" s="3"/>
      <c r="T17" s="3"/>
      <c r="U17" s="3"/>
      <c r="V17" s="3"/>
      <c r="W17" s="3"/>
    </row>
    <row r="18" spans="1:23" ht="24.95" customHeight="1">
      <c r="A18" s="27"/>
      <c r="B18" s="266" t="s">
        <v>96</v>
      </c>
      <c r="C18" s="267">
        <f>(C17/$L17)</f>
        <v>1.4996143848724614E-3</v>
      </c>
      <c r="D18" s="267">
        <f t="shared" ref="D18:L18" si="5">(D17/$L17)</f>
        <v>1.0811505612842411E-2</v>
      </c>
      <c r="E18" s="267">
        <f t="shared" si="5"/>
        <v>7.1281670427604332E-2</v>
      </c>
      <c r="F18" s="267">
        <f t="shared" si="5"/>
        <v>0.15965894484275472</v>
      </c>
      <c r="G18" s="267">
        <f t="shared" si="5"/>
        <v>0.19379302465080409</v>
      </c>
      <c r="H18" s="267">
        <f t="shared" si="5"/>
        <v>0.28626924505127255</v>
      </c>
      <c r="I18" s="267">
        <f t="shared" si="5"/>
        <v>0.16058727755719956</v>
      </c>
      <c r="J18" s="267">
        <f t="shared" si="5"/>
        <v>7.8651203976120423E-2</v>
      </c>
      <c r="K18" s="267">
        <f t="shared" si="5"/>
        <v>3.7447513496529465E-2</v>
      </c>
      <c r="L18" s="268">
        <f t="shared" si="5"/>
        <v>1</v>
      </c>
      <c r="M18" s="3"/>
      <c r="N18" s="3"/>
      <c r="O18" s="3"/>
      <c r="P18" s="3"/>
      <c r="Q18" s="3"/>
      <c r="R18" s="3"/>
      <c r="S18" s="3"/>
      <c r="T18" s="3"/>
      <c r="U18" s="3"/>
      <c r="V18" s="3"/>
      <c r="W18" s="3"/>
    </row>
    <row r="19" spans="1:23" ht="24.95" customHeight="1">
      <c r="A19" s="27"/>
      <c r="B19" s="263">
        <v>42826</v>
      </c>
      <c r="C19" s="264">
        <v>89</v>
      </c>
      <c r="D19" s="264">
        <v>760</v>
      </c>
      <c r="E19" s="264">
        <v>5005</v>
      </c>
      <c r="F19" s="264">
        <v>11175</v>
      </c>
      <c r="G19" s="264">
        <v>13795</v>
      </c>
      <c r="H19" s="264">
        <v>20093</v>
      </c>
      <c r="I19" s="264">
        <v>11177</v>
      </c>
      <c r="J19" s="264">
        <v>5600</v>
      </c>
      <c r="K19" s="264">
        <v>2536</v>
      </c>
      <c r="L19" s="265">
        <f>SUM(C19:K19)</f>
        <v>70230</v>
      </c>
      <c r="M19" s="3"/>
      <c r="N19" s="3"/>
      <c r="O19" s="3"/>
      <c r="P19" s="3"/>
      <c r="Q19" s="3"/>
      <c r="R19" s="3"/>
      <c r="S19" s="3"/>
      <c r="T19" s="3"/>
      <c r="U19" s="3"/>
      <c r="V19" s="3"/>
      <c r="W19" s="3"/>
    </row>
    <row r="20" spans="1:23" ht="24.95" customHeight="1">
      <c r="A20" s="27"/>
      <c r="B20" s="266" t="s">
        <v>96</v>
      </c>
      <c r="C20" s="267">
        <f>(C19/$L19)</f>
        <v>1.2672647016944325E-3</v>
      </c>
      <c r="D20" s="267">
        <f t="shared" ref="D20:L20" si="6">(D19/$L19)</f>
        <v>1.0821586216716503E-2</v>
      </c>
      <c r="E20" s="267">
        <f t="shared" si="6"/>
        <v>7.1265840808771186E-2</v>
      </c>
      <c r="F20" s="267">
        <f t="shared" si="6"/>
        <v>0.15912003417343015</v>
      </c>
      <c r="G20" s="267">
        <f t="shared" si="6"/>
        <v>0.19642602876263704</v>
      </c>
      <c r="H20" s="267">
        <f t="shared" si="6"/>
        <v>0.28610280506905883</v>
      </c>
      <c r="I20" s="267">
        <f t="shared" si="6"/>
        <v>0.1591485120318952</v>
      </c>
      <c r="J20" s="267">
        <f t="shared" si="6"/>
        <v>7.9738003702121599E-2</v>
      </c>
      <c r="K20" s="267">
        <f t="shared" si="6"/>
        <v>3.6109924533675071E-2</v>
      </c>
      <c r="L20" s="268">
        <f t="shared" si="6"/>
        <v>1</v>
      </c>
      <c r="M20" s="3"/>
      <c r="N20" s="3"/>
      <c r="O20" s="3"/>
      <c r="P20" s="3"/>
      <c r="Q20" s="3"/>
      <c r="R20" s="3"/>
      <c r="S20" s="3"/>
      <c r="T20" s="3"/>
      <c r="U20" s="3"/>
      <c r="V20" s="3"/>
      <c r="W20" s="3"/>
    </row>
    <row r="21" spans="1:23" ht="24.95" customHeight="1">
      <c r="A21" s="27"/>
      <c r="B21" s="263">
        <v>42736</v>
      </c>
      <c r="C21" s="264">
        <v>83</v>
      </c>
      <c r="D21" s="264">
        <v>675</v>
      </c>
      <c r="E21" s="264">
        <v>4731</v>
      </c>
      <c r="F21" s="264">
        <v>11131</v>
      </c>
      <c r="G21" s="264">
        <v>13621</v>
      </c>
      <c r="H21" s="264">
        <v>19564</v>
      </c>
      <c r="I21" s="264">
        <v>10785</v>
      </c>
      <c r="J21" s="264">
        <v>5405</v>
      </c>
      <c r="K21" s="264">
        <v>2437</v>
      </c>
      <c r="L21" s="270">
        <f>SUM(C21:K21)</f>
        <v>68432</v>
      </c>
      <c r="M21" s="3"/>
      <c r="N21" s="3"/>
      <c r="O21" s="3"/>
      <c r="P21" s="3"/>
      <c r="Q21" s="3"/>
      <c r="R21" s="3"/>
      <c r="S21" s="3"/>
      <c r="T21" s="3"/>
      <c r="U21" s="3"/>
      <c r="V21" s="3"/>
      <c r="W21" s="3"/>
    </row>
    <row r="22" spans="1:23" ht="24.95" customHeight="1">
      <c r="A22" s="27"/>
      <c r="B22" s="266" t="s">
        <v>96</v>
      </c>
      <c r="C22" s="267">
        <f>(C21/$L21)</f>
        <v>1.2128828618190321E-3</v>
      </c>
      <c r="D22" s="267">
        <f t="shared" ref="D22:L22" si="7">(D21/$L21)</f>
        <v>9.863806406359598E-3</v>
      </c>
      <c r="E22" s="267">
        <f t="shared" si="7"/>
        <v>6.9134323123684824E-2</v>
      </c>
      <c r="F22" s="267">
        <f t="shared" si="7"/>
        <v>0.16265782090250175</v>
      </c>
      <c r="G22" s="267">
        <f t="shared" si="7"/>
        <v>0.19904430675707271</v>
      </c>
      <c r="H22" s="267">
        <f t="shared" si="7"/>
        <v>0.28588964227262098</v>
      </c>
      <c r="I22" s="267">
        <f t="shared" si="7"/>
        <v>0.15760170680383445</v>
      </c>
      <c r="J22" s="267">
        <f t="shared" si="7"/>
        <v>7.898351648351648E-2</v>
      </c>
      <c r="K22" s="267">
        <f t="shared" si="7"/>
        <v>3.5611994388590133E-2</v>
      </c>
      <c r="L22" s="268">
        <f t="shared" si="7"/>
        <v>1</v>
      </c>
      <c r="M22" s="3"/>
      <c r="N22" s="3"/>
      <c r="O22" s="3"/>
      <c r="P22" s="3"/>
      <c r="Q22" s="3"/>
      <c r="R22" s="3"/>
      <c r="S22" s="3"/>
      <c r="T22" s="3"/>
      <c r="U22" s="3"/>
      <c r="V22" s="3"/>
      <c r="W22" s="3"/>
    </row>
    <row r="23" spans="1:23" ht="24.95" customHeight="1">
      <c r="A23" s="27"/>
      <c r="B23" s="277">
        <v>42644</v>
      </c>
      <c r="C23" s="283">
        <v>73</v>
      </c>
      <c r="D23" s="283">
        <v>651</v>
      </c>
      <c r="E23" s="283">
        <v>4715</v>
      </c>
      <c r="F23" s="283">
        <v>11152</v>
      </c>
      <c r="G23" s="283">
        <v>13717</v>
      </c>
      <c r="H23" s="283">
        <v>19523</v>
      </c>
      <c r="I23" s="283">
        <v>10871</v>
      </c>
      <c r="J23" s="283">
        <v>5354</v>
      </c>
      <c r="K23" s="283">
        <v>2458</v>
      </c>
      <c r="L23" s="279">
        <f>SUM(C23:K23)</f>
        <v>68514</v>
      </c>
      <c r="M23" s="3"/>
      <c r="N23" s="3"/>
      <c r="O23" s="3"/>
      <c r="P23" s="3"/>
      <c r="Q23" s="3"/>
      <c r="R23" s="3"/>
      <c r="S23" s="3"/>
      <c r="T23" s="3"/>
      <c r="U23" s="3"/>
      <c r="V23" s="3"/>
      <c r="W23" s="3"/>
    </row>
    <row r="24" spans="1:23" ht="24.95" customHeight="1">
      <c r="A24" s="27"/>
      <c r="B24" s="284" t="s">
        <v>96</v>
      </c>
      <c r="C24" s="285">
        <f>(C23/$L23)</f>
        <v>1.0654756692062937E-3</v>
      </c>
      <c r="D24" s="285">
        <f t="shared" ref="D24:L24" si="8">(D23/$L23)</f>
        <v>9.5017076801821518E-3</v>
      </c>
      <c r="E24" s="285">
        <f t="shared" si="8"/>
        <v>6.8818051785036638E-2</v>
      </c>
      <c r="F24" s="285">
        <f t="shared" si="8"/>
        <v>0.16276965291765186</v>
      </c>
      <c r="G24" s="285">
        <f t="shared" si="8"/>
        <v>0.20020725691099631</v>
      </c>
      <c r="H24" s="285">
        <f t="shared" si="8"/>
        <v>0.28494906150567767</v>
      </c>
      <c r="I24" s="285">
        <f t="shared" si="8"/>
        <v>0.15866830136906326</v>
      </c>
      <c r="J24" s="285">
        <f t="shared" si="8"/>
        <v>7.814461277986981E-2</v>
      </c>
      <c r="K24" s="285">
        <f t="shared" si="8"/>
        <v>3.5875879382316025E-2</v>
      </c>
      <c r="L24" s="286">
        <f t="shared" si="8"/>
        <v>1</v>
      </c>
      <c r="M24" s="3"/>
      <c r="N24" s="3"/>
      <c r="O24" s="3"/>
      <c r="P24" s="3"/>
      <c r="Q24" s="3"/>
      <c r="R24" s="3"/>
      <c r="S24" s="3"/>
      <c r="T24" s="3"/>
      <c r="U24" s="3"/>
      <c r="V24" s="3"/>
      <c r="W24" s="3"/>
    </row>
    <row r="25" spans="1:23" customFormat="1" ht="18.75" customHeight="1">
      <c r="A25" s="116"/>
      <c r="B25" s="116"/>
      <c r="C25" s="116"/>
      <c r="D25" s="116"/>
      <c r="E25" s="116"/>
      <c r="F25" s="116"/>
      <c r="G25" s="116"/>
      <c r="H25" s="116"/>
      <c r="I25" s="116"/>
      <c r="J25" s="116"/>
      <c r="K25" s="116"/>
      <c r="L25" s="230"/>
      <c r="M25" s="116"/>
    </row>
    <row r="26" spans="1:23">
      <c r="B26" s="3"/>
      <c r="C26" s="3"/>
      <c r="D26" s="3"/>
      <c r="E26" s="3"/>
      <c r="F26" s="3"/>
      <c r="G26" s="3"/>
      <c r="H26" s="3"/>
      <c r="I26" s="3"/>
      <c r="J26" s="3"/>
      <c r="K26" s="3"/>
      <c r="L26" s="3"/>
      <c r="M26" s="3"/>
      <c r="N26" s="3"/>
      <c r="O26" s="3"/>
      <c r="P26" s="3"/>
      <c r="Q26" s="3"/>
      <c r="R26" s="3"/>
      <c r="S26" s="3"/>
      <c r="T26" s="3"/>
      <c r="U26" s="3"/>
      <c r="V26" s="3"/>
      <c r="W26" s="3"/>
    </row>
    <row r="27" spans="1:23">
      <c r="B27" s="3"/>
      <c r="C27" s="3"/>
      <c r="D27" s="3"/>
      <c r="E27" s="3"/>
      <c r="F27" s="3"/>
      <c r="G27" s="3"/>
      <c r="H27" s="3"/>
      <c r="I27" s="3"/>
      <c r="J27" s="3"/>
      <c r="K27" s="3"/>
      <c r="L27" s="3"/>
      <c r="M27" s="3"/>
      <c r="N27" s="3"/>
      <c r="O27" s="3"/>
      <c r="P27" s="3"/>
      <c r="Q27" s="3"/>
      <c r="R27" s="3"/>
      <c r="S27" s="3"/>
      <c r="T27" s="3"/>
      <c r="U27" s="3"/>
      <c r="V27" s="3"/>
      <c r="W27" s="3"/>
    </row>
    <row r="28" spans="1:23">
      <c r="B28" s="3"/>
      <c r="C28" s="3"/>
      <c r="D28" s="3"/>
      <c r="E28" s="3"/>
      <c r="F28" s="3"/>
      <c r="G28" s="3"/>
      <c r="H28" s="3"/>
      <c r="I28" s="3"/>
      <c r="J28" s="3"/>
      <c r="K28" s="3"/>
      <c r="L28" s="3"/>
      <c r="M28" s="3"/>
      <c r="N28" s="3"/>
      <c r="O28" s="3"/>
      <c r="P28" s="3"/>
      <c r="Q28" s="3"/>
      <c r="R28" s="3"/>
      <c r="S28" s="3"/>
      <c r="T28" s="3"/>
      <c r="U28" s="3"/>
      <c r="V28" s="3"/>
      <c r="W28" s="3"/>
    </row>
    <row r="29" spans="1:23">
      <c r="B29" s="3"/>
      <c r="C29" s="3"/>
      <c r="D29" s="3"/>
      <c r="E29" s="3"/>
      <c r="F29" s="3"/>
      <c r="G29" s="3"/>
      <c r="H29" s="3"/>
      <c r="I29" s="3"/>
      <c r="J29" s="3"/>
      <c r="K29" s="3"/>
      <c r="L29" s="3"/>
      <c r="M29" s="3"/>
      <c r="N29" s="3"/>
      <c r="O29" s="3"/>
      <c r="P29" s="3"/>
      <c r="Q29" s="3"/>
      <c r="R29" s="3"/>
      <c r="S29" s="3"/>
      <c r="T29" s="3"/>
      <c r="U29" s="3"/>
      <c r="V29" s="3"/>
      <c r="W29" s="3"/>
    </row>
    <row r="30" spans="1:23">
      <c r="B30" s="3"/>
      <c r="C30" s="3"/>
      <c r="D30" s="3"/>
      <c r="E30" s="3"/>
      <c r="F30" s="3"/>
      <c r="G30" s="3"/>
      <c r="H30" s="3"/>
      <c r="I30" s="3"/>
      <c r="J30" s="3"/>
      <c r="K30" s="3"/>
      <c r="L30" s="3"/>
      <c r="M30" s="3"/>
      <c r="N30" s="3"/>
      <c r="O30" s="3"/>
      <c r="P30" s="3"/>
      <c r="Q30" s="3"/>
      <c r="R30" s="3"/>
      <c r="S30" s="3"/>
      <c r="T30" s="3"/>
      <c r="U30" s="3"/>
      <c r="V30" s="3"/>
      <c r="W30" s="3"/>
    </row>
    <row r="31" spans="1:23">
      <c r="B31" s="3"/>
      <c r="C31" s="3"/>
      <c r="D31" s="3"/>
      <c r="E31" s="3"/>
      <c r="F31" s="3"/>
      <c r="G31" s="3"/>
      <c r="H31" s="3"/>
      <c r="I31" s="3"/>
      <c r="J31" s="3"/>
      <c r="K31" s="3"/>
      <c r="L31" s="3"/>
      <c r="M31" s="3"/>
      <c r="N31" s="3"/>
      <c r="O31" s="3"/>
      <c r="P31" s="3"/>
      <c r="Q31" s="3"/>
      <c r="R31" s="3"/>
      <c r="S31" s="3"/>
      <c r="T31" s="3"/>
      <c r="U31" s="3"/>
      <c r="V31" s="3"/>
      <c r="W31" s="3"/>
    </row>
    <row r="32" spans="1:23" ht="18" customHeight="1">
      <c r="B32" s="3"/>
      <c r="C32" s="3"/>
      <c r="D32" s="3"/>
      <c r="E32" s="3"/>
      <c r="F32" s="3"/>
      <c r="G32" s="3"/>
      <c r="H32" s="3"/>
      <c r="I32" s="3"/>
      <c r="J32" s="3"/>
      <c r="K32" s="3"/>
      <c r="L32" s="3"/>
      <c r="M32" s="3"/>
      <c r="N32" s="3"/>
      <c r="O32" s="3"/>
      <c r="P32" s="3"/>
      <c r="Q32" s="3"/>
      <c r="R32" s="3"/>
      <c r="S32" s="3"/>
      <c r="T32" s="3"/>
      <c r="U32" s="3"/>
      <c r="V32" s="3"/>
      <c r="W32" s="3"/>
    </row>
    <row r="33" spans="2:23" ht="18" customHeight="1">
      <c r="B33" s="3"/>
      <c r="C33" s="3"/>
      <c r="D33" s="3"/>
      <c r="E33" s="3"/>
      <c r="F33" s="3"/>
      <c r="G33" s="3"/>
      <c r="H33" s="3"/>
      <c r="I33" s="3"/>
      <c r="J33" s="3"/>
      <c r="K33" s="3"/>
      <c r="L33" s="3"/>
      <c r="M33" s="3"/>
      <c r="N33" s="3"/>
      <c r="O33" s="3"/>
      <c r="P33" s="3"/>
      <c r="Q33" s="3"/>
      <c r="R33" s="3"/>
      <c r="S33" s="3"/>
      <c r="T33" s="3"/>
      <c r="U33" s="3"/>
      <c r="V33" s="3"/>
      <c r="W33" s="3"/>
    </row>
    <row r="34" spans="2:23" ht="18" customHeight="1">
      <c r="B34" s="3"/>
      <c r="C34" s="3"/>
      <c r="D34" s="3"/>
      <c r="E34" s="3"/>
      <c r="F34" s="3"/>
      <c r="G34" s="3"/>
      <c r="H34" s="3"/>
      <c r="I34" s="3"/>
      <c r="J34" s="3"/>
      <c r="K34" s="3"/>
      <c r="L34" s="3"/>
      <c r="M34" s="3"/>
      <c r="N34" s="3"/>
      <c r="O34" s="3"/>
      <c r="P34" s="3"/>
      <c r="Q34" s="3"/>
      <c r="R34" s="3"/>
      <c r="S34" s="3"/>
      <c r="T34" s="3"/>
      <c r="U34" s="3"/>
      <c r="V34" s="3"/>
      <c r="W34" s="3"/>
    </row>
    <row r="35" spans="2:23" ht="18" customHeight="1">
      <c r="B35" s="3"/>
      <c r="C35" s="3"/>
      <c r="D35" s="3"/>
      <c r="E35" s="3"/>
      <c r="F35" s="3"/>
      <c r="G35" s="3"/>
      <c r="H35" s="3"/>
      <c r="I35" s="3"/>
      <c r="J35" s="3"/>
      <c r="K35" s="3"/>
      <c r="L35" s="3"/>
      <c r="M35" s="3"/>
      <c r="N35" s="3"/>
      <c r="O35" s="3"/>
      <c r="P35" s="3"/>
      <c r="Q35" s="3"/>
      <c r="R35" s="3"/>
      <c r="S35" s="3"/>
      <c r="T35" s="3"/>
      <c r="U35" s="3"/>
      <c r="V35" s="3"/>
      <c r="W35" s="3"/>
    </row>
    <row r="36" spans="2:23" ht="18" customHeight="1">
      <c r="B36" s="3"/>
      <c r="C36" s="3"/>
      <c r="D36" s="3"/>
      <c r="E36" s="3"/>
      <c r="F36" s="3"/>
      <c r="G36" s="3"/>
      <c r="H36" s="3"/>
      <c r="I36" s="3"/>
      <c r="J36" s="3"/>
      <c r="K36" s="3"/>
      <c r="L36" s="3"/>
      <c r="M36" s="3"/>
      <c r="N36" s="3"/>
      <c r="O36" s="3"/>
      <c r="P36" s="3"/>
      <c r="Q36" s="3"/>
      <c r="R36" s="3"/>
      <c r="S36" s="3"/>
      <c r="T36" s="3"/>
      <c r="U36" s="3"/>
      <c r="V36" s="3"/>
      <c r="W36" s="3"/>
    </row>
    <row r="37" spans="2:23" ht="18" customHeight="1">
      <c r="B37" s="3"/>
      <c r="C37" s="3"/>
      <c r="D37" s="3"/>
      <c r="E37" s="3"/>
      <c r="F37" s="3"/>
      <c r="G37" s="3"/>
      <c r="H37" s="3"/>
      <c r="I37" s="3"/>
      <c r="J37" s="3"/>
      <c r="K37" s="3"/>
      <c r="L37" s="3"/>
      <c r="M37" s="3"/>
      <c r="N37" s="3"/>
      <c r="O37" s="3"/>
      <c r="P37" s="3"/>
      <c r="Q37" s="3"/>
      <c r="R37" s="3"/>
      <c r="S37" s="3"/>
      <c r="T37" s="3"/>
      <c r="U37" s="3"/>
      <c r="V37" s="3"/>
      <c r="W37" s="3"/>
    </row>
    <row r="38" spans="2:23" ht="18" customHeight="1">
      <c r="B38" s="3"/>
      <c r="C38" s="3"/>
      <c r="D38" s="3"/>
      <c r="E38" s="3"/>
      <c r="F38" s="3"/>
      <c r="G38" s="3"/>
      <c r="H38" s="3"/>
      <c r="I38" s="3"/>
      <c r="J38" s="3"/>
      <c r="K38" s="3"/>
      <c r="L38" s="3"/>
      <c r="M38" s="3"/>
      <c r="N38" s="3"/>
      <c r="O38" s="3"/>
      <c r="P38" s="3"/>
      <c r="Q38" s="3"/>
      <c r="R38" s="3"/>
      <c r="S38" s="3"/>
      <c r="T38" s="3"/>
      <c r="U38" s="3"/>
      <c r="V38" s="3"/>
      <c r="W38" s="3"/>
    </row>
    <row r="39" spans="2:23" ht="18" customHeight="1">
      <c r="B39" s="3"/>
      <c r="C39" s="3"/>
      <c r="D39" s="3"/>
      <c r="E39" s="3"/>
      <c r="F39" s="3"/>
      <c r="G39" s="3"/>
      <c r="H39" s="3"/>
      <c r="I39" s="3"/>
      <c r="J39" s="3"/>
      <c r="K39" s="3"/>
      <c r="L39" s="3"/>
      <c r="M39" s="3"/>
      <c r="N39" s="3"/>
      <c r="O39" s="3"/>
      <c r="P39" s="3"/>
      <c r="Q39" s="3"/>
      <c r="R39" s="3"/>
      <c r="S39" s="3"/>
      <c r="T39" s="3"/>
      <c r="U39" s="3"/>
      <c r="V39" s="3"/>
      <c r="W39" s="3"/>
    </row>
    <row r="40" spans="2:23" ht="18" customHeight="1">
      <c r="B40" s="3"/>
      <c r="C40" s="3"/>
      <c r="D40" s="3"/>
      <c r="E40" s="3"/>
      <c r="F40" s="3"/>
      <c r="G40" s="3"/>
      <c r="H40" s="3"/>
      <c r="I40" s="3"/>
      <c r="J40" s="3"/>
      <c r="K40" s="3"/>
      <c r="L40" s="3"/>
      <c r="M40" s="3"/>
      <c r="N40" s="3"/>
      <c r="O40" s="3"/>
      <c r="P40" s="3"/>
      <c r="Q40" s="3"/>
      <c r="R40" s="3"/>
      <c r="S40" s="3"/>
      <c r="T40" s="3"/>
      <c r="U40" s="3"/>
      <c r="V40" s="3"/>
      <c r="W40" s="3"/>
    </row>
    <row r="41" spans="2:23" ht="18" customHeight="1">
      <c r="B41" s="3"/>
      <c r="C41" s="3"/>
      <c r="D41" s="3"/>
      <c r="E41" s="3"/>
      <c r="F41" s="3"/>
      <c r="G41" s="3"/>
      <c r="H41" s="3"/>
      <c r="I41" s="3"/>
      <c r="J41" s="3"/>
      <c r="K41" s="3"/>
      <c r="L41" s="3"/>
      <c r="M41" s="3"/>
      <c r="N41" s="3"/>
      <c r="O41" s="3"/>
      <c r="P41" s="3"/>
      <c r="Q41" s="3"/>
      <c r="R41" s="3"/>
      <c r="S41" s="3"/>
      <c r="T41" s="3"/>
      <c r="U41" s="3"/>
      <c r="V41" s="3"/>
      <c r="W41" s="3"/>
    </row>
    <row r="42" spans="2:23" ht="18" customHeight="1">
      <c r="B42" s="3"/>
      <c r="C42" s="3"/>
      <c r="D42" s="3"/>
      <c r="E42" s="3"/>
      <c r="F42" s="3"/>
      <c r="G42" s="3"/>
      <c r="H42" s="3"/>
      <c r="I42" s="3"/>
      <c r="J42" s="3"/>
      <c r="K42" s="3"/>
      <c r="L42" s="3"/>
      <c r="M42" s="3"/>
      <c r="N42" s="3"/>
      <c r="O42" s="3"/>
      <c r="P42" s="3"/>
      <c r="Q42" s="3"/>
      <c r="R42" s="3"/>
      <c r="S42" s="3"/>
      <c r="T42" s="3"/>
      <c r="U42" s="3"/>
      <c r="V42" s="3"/>
      <c r="W42" s="3"/>
    </row>
    <row r="43" spans="2:23" ht="18" customHeight="1">
      <c r="B43" s="3"/>
      <c r="C43" s="3"/>
      <c r="D43" s="3"/>
      <c r="E43" s="3"/>
      <c r="F43" s="3"/>
      <c r="G43" s="3"/>
      <c r="H43" s="3"/>
      <c r="I43" s="3"/>
      <c r="J43" s="3"/>
      <c r="K43" s="3"/>
      <c r="L43" s="3"/>
      <c r="M43" s="3"/>
      <c r="N43" s="3"/>
      <c r="O43" s="3"/>
      <c r="P43" s="3"/>
      <c r="Q43" s="3"/>
      <c r="R43" s="3"/>
      <c r="S43" s="3"/>
      <c r="T43" s="3"/>
      <c r="U43" s="3"/>
      <c r="V43" s="3"/>
      <c r="W43" s="3"/>
    </row>
    <row r="44" spans="2:23" ht="18" customHeight="1">
      <c r="B44" s="3"/>
      <c r="C44" s="3"/>
      <c r="D44" s="3"/>
      <c r="E44" s="3"/>
      <c r="F44" s="3"/>
      <c r="G44" s="3"/>
      <c r="H44" s="3"/>
      <c r="I44" s="3"/>
      <c r="J44" s="3"/>
      <c r="K44" s="3"/>
      <c r="L44" s="3"/>
      <c r="M44" s="3"/>
      <c r="N44" s="3"/>
      <c r="O44" s="3"/>
      <c r="P44" s="3"/>
      <c r="Q44" s="3"/>
      <c r="R44" s="3"/>
      <c r="S44" s="3"/>
      <c r="T44" s="3"/>
      <c r="U44" s="3"/>
      <c r="V44" s="3"/>
      <c r="W44" s="3"/>
    </row>
    <row r="45" spans="2:23" ht="18" customHeight="1">
      <c r="B45" s="3"/>
      <c r="C45" s="3"/>
      <c r="D45" s="3"/>
      <c r="E45" s="3"/>
      <c r="F45" s="3"/>
      <c r="G45" s="3"/>
      <c r="H45" s="3"/>
      <c r="I45" s="3"/>
      <c r="J45" s="3"/>
      <c r="K45" s="3"/>
      <c r="L45" s="3"/>
      <c r="M45" s="3"/>
      <c r="N45" s="3"/>
      <c r="O45" s="3"/>
      <c r="P45" s="3"/>
      <c r="Q45" s="3"/>
      <c r="R45" s="3"/>
      <c r="S45" s="3"/>
      <c r="T45" s="3"/>
      <c r="U45" s="3"/>
      <c r="V45" s="3"/>
      <c r="W45" s="3"/>
    </row>
    <row r="46" spans="2:23" ht="18" customHeight="1">
      <c r="B46" s="3"/>
      <c r="C46" s="3"/>
      <c r="D46" s="3"/>
      <c r="E46" s="3"/>
      <c r="F46" s="3"/>
      <c r="G46" s="3"/>
      <c r="H46" s="3"/>
      <c r="I46" s="3"/>
      <c r="J46" s="3"/>
      <c r="K46" s="3"/>
      <c r="L46" s="3"/>
      <c r="M46" s="3"/>
      <c r="N46" s="3"/>
      <c r="O46" s="3"/>
      <c r="P46" s="3"/>
      <c r="Q46" s="3"/>
      <c r="R46" s="3"/>
      <c r="S46" s="3"/>
      <c r="T46" s="3"/>
      <c r="U46" s="3"/>
      <c r="V46" s="3"/>
      <c r="W46" s="3"/>
    </row>
    <row r="47" spans="2:23" ht="18" customHeight="1">
      <c r="B47" s="3"/>
      <c r="C47" s="3"/>
      <c r="D47" s="3"/>
      <c r="E47" s="3"/>
      <c r="F47" s="3"/>
      <c r="G47" s="3"/>
      <c r="H47" s="3"/>
      <c r="I47" s="3"/>
      <c r="J47" s="3"/>
      <c r="K47" s="3"/>
      <c r="L47" s="3"/>
      <c r="M47" s="3"/>
      <c r="N47" s="3"/>
      <c r="O47" s="3"/>
      <c r="P47" s="3"/>
      <c r="Q47" s="3"/>
      <c r="R47" s="3"/>
      <c r="S47" s="3"/>
      <c r="T47" s="3"/>
      <c r="U47" s="3"/>
      <c r="V47" s="3"/>
      <c r="W47" s="3"/>
    </row>
    <row r="48" spans="2:23" ht="18" customHeight="1">
      <c r="B48" s="3"/>
      <c r="C48" s="3"/>
      <c r="D48" s="3"/>
      <c r="E48" s="3"/>
      <c r="F48" s="3"/>
      <c r="G48" s="3"/>
      <c r="H48" s="3"/>
      <c r="I48" s="3"/>
      <c r="J48" s="3"/>
      <c r="K48" s="3"/>
      <c r="L48" s="3"/>
      <c r="M48" s="3"/>
      <c r="N48" s="3"/>
      <c r="O48" s="3"/>
      <c r="P48" s="3"/>
      <c r="Q48" s="3"/>
      <c r="R48" s="3"/>
      <c r="S48" s="3"/>
      <c r="T48" s="3"/>
      <c r="U48" s="3"/>
      <c r="V48" s="3"/>
      <c r="W48" s="3"/>
    </row>
    <row r="49" spans="2:23">
      <c r="B49" s="3"/>
      <c r="C49" s="3"/>
      <c r="D49" s="3"/>
      <c r="E49" s="3"/>
      <c r="F49" s="3"/>
      <c r="G49" s="3"/>
      <c r="H49" s="3"/>
      <c r="I49" s="3"/>
      <c r="J49" s="3"/>
      <c r="K49" s="3"/>
      <c r="L49" s="3"/>
      <c r="M49" s="3"/>
      <c r="N49" s="3"/>
      <c r="O49" s="3"/>
      <c r="P49" s="3"/>
      <c r="Q49" s="3"/>
      <c r="R49" s="3"/>
      <c r="S49" s="3"/>
      <c r="T49" s="3"/>
      <c r="U49" s="3"/>
      <c r="V49" s="3"/>
      <c r="W49" s="3"/>
    </row>
    <row r="50" spans="2:23">
      <c r="B50" s="3"/>
      <c r="C50" s="3"/>
      <c r="D50" s="3"/>
      <c r="E50" s="3"/>
      <c r="F50" s="3"/>
      <c r="G50" s="3"/>
      <c r="H50" s="3"/>
      <c r="I50" s="3"/>
      <c r="J50" s="3"/>
      <c r="K50" s="3"/>
      <c r="L50" s="3"/>
      <c r="M50" s="3"/>
      <c r="N50" s="3"/>
      <c r="O50" s="3"/>
      <c r="P50" s="3"/>
      <c r="Q50" s="3"/>
      <c r="R50" s="3"/>
      <c r="S50" s="3"/>
      <c r="T50" s="3"/>
      <c r="U50" s="3"/>
      <c r="V50" s="3"/>
      <c r="W50" s="3"/>
    </row>
    <row r="51" spans="2:23">
      <c r="B51" s="3"/>
      <c r="C51" s="3"/>
      <c r="D51" s="3"/>
      <c r="E51" s="3"/>
      <c r="F51" s="3"/>
      <c r="G51" s="3"/>
      <c r="H51" s="3"/>
      <c r="I51" s="3"/>
      <c r="J51" s="3"/>
      <c r="K51" s="3"/>
      <c r="L51" s="9"/>
      <c r="M51" s="3"/>
      <c r="N51" s="3"/>
      <c r="O51" s="3"/>
      <c r="P51" s="3"/>
      <c r="Q51" s="3"/>
      <c r="R51" s="3"/>
      <c r="S51" s="3"/>
      <c r="T51" s="3"/>
      <c r="U51" s="3"/>
      <c r="V51" s="3"/>
      <c r="W51" s="3"/>
    </row>
    <row r="52" spans="2:23">
      <c r="B52" s="3"/>
      <c r="C52" s="3"/>
      <c r="D52" s="3"/>
      <c r="E52" s="3"/>
      <c r="F52" s="3"/>
      <c r="G52" s="3"/>
      <c r="H52" s="3"/>
      <c r="I52" s="3"/>
      <c r="J52" s="3"/>
      <c r="K52" s="3"/>
      <c r="L52" s="3"/>
      <c r="M52" s="3"/>
      <c r="N52" s="3"/>
      <c r="O52" s="3"/>
      <c r="P52" s="3"/>
      <c r="Q52" s="3"/>
      <c r="R52" s="3"/>
      <c r="S52" s="3"/>
      <c r="T52" s="3"/>
      <c r="U52" s="3"/>
      <c r="V52" s="3"/>
      <c r="W52" s="3"/>
    </row>
    <row r="53" spans="2:23">
      <c r="B53" s="3"/>
      <c r="C53" s="3"/>
      <c r="D53" s="3"/>
      <c r="E53" s="3"/>
      <c r="F53" s="3"/>
      <c r="G53" s="3"/>
      <c r="H53" s="3"/>
      <c r="I53" s="3"/>
      <c r="J53" s="3"/>
      <c r="K53" s="3"/>
      <c r="L53" s="3"/>
      <c r="M53" s="3"/>
      <c r="N53" s="3"/>
      <c r="O53" s="3"/>
      <c r="P53" s="3"/>
      <c r="Q53" s="3"/>
      <c r="R53" s="3"/>
      <c r="S53" s="3"/>
      <c r="T53" s="3"/>
      <c r="U53" s="3"/>
      <c r="V53" s="3"/>
      <c r="W53" s="3"/>
    </row>
    <row r="54" spans="2:23">
      <c r="B54" s="3"/>
      <c r="C54" s="3"/>
      <c r="D54" s="3"/>
      <c r="E54" s="3"/>
      <c r="F54" s="3"/>
      <c r="G54" s="3"/>
      <c r="H54" s="3"/>
      <c r="I54" s="3"/>
      <c r="J54" s="3"/>
      <c r="K54" s="3"/>
      <c r="L54" s="3"/>
      <c r="M54" s="3"/>
      <c r="N54" s="3"/>
      <c r="O54" s="3"/>
      <c r="P54" s="3"/>
      <c r="Q54" s="3"/>
      <c r="R54" s="3"/>
      <c r="S54" s="3"/>
      <c r="T54" s="3"/>
      <c r="U54" s="3"/>
      <c r="V54" s="3"/>
      <c r="W54" s="3"/>
    </row>
  </sheetData>
  <mergeCells count="1">
    <mergeCell ref="C3:M3"/>
  </mergeCells>
  <phoneticPr fontId="0" type="noConversion"/>
  <printOptions horizontalCentered="1" verticalCentered="1"/>
  <pageMargins left="0.78740157480314965" right="0.78740157480314965" top="0.98425196850393704" bottom="0.98425196850393704" header="0.51181102362204722" footer="0.51181102362204722"/>
  <pageSetup paperSize="9" scale="47" firstPageNumber="2" orientation="portrait" useFirstPageNumber="1" r:id="rId1"/>
  <headerFooter alignWithMargins="0">
    <oddFooter>&amp;C&amp;16page 12</oddFooter>
  </headerFooter>
  <rowBreaks count="1" manualBreakCount="1">
    <brk id="25" min="1"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59"/>
  <sheetViews>
    <sheetView view="pageLayout" zoomScale="85" zoomScaleNormal="70" zoomScalePageLayoutView="85" workbookViewId="0">
      <selection activeCell="B30" sqref="B30"/>
    </sheetView>
  </sheetViews>
  <sheetFormatPr baseColWidth="10" defaultRowHeight="12.75"/>
  <cols>
    <col min="1" max="1" width="11" style="4"/>
    <col min="2" max="2" width="15.75" style="10" customWidth="1"/>
    <col min="3" max="3" width="15.375" style="10" customWidth="1"/>
    <col min="4" max="4" width="12.625" style="10" customWidth="1"/>
    <col min="5" max="5" width="16.25" style="10" customWidth="1"/>
    <col min="6" max="6" width="13.5" style="10" customWidth="1"/>
    <col min="7" max="7" width="15.375" style="10" customWidth="1"/>
    <col min="8" max="8" width="13.5" style="14" customWidth="1"/>
    <col min="9" max="9" width="13.5" style="10" customWidth="1"/>
    <col min="10" max="10" width="15.75" style="15" customWidth="1"/>
    <col min="11" max="16384" width="11" style="4"/>
  </cols>
  <sheetData>
    <row r="1" spans="1:23">
      <c r="A1" s="27"/>
      <c r="B1" s="27"/>
      <c r="C1" s="27"/>
      <c r="D1" s="27"/>
      <c r="E1" s="27"/>
      <c r="F1" s="27"/>
      <c r="G1" s="27"/>
      <c r="H1" s="118"/>
      <c r="I1" s="27"/>
      <c r="J1" s="213"/>
    </row>
    <row r="2" spans="1:23" ht="20.25">
      <c r="A2" s="27"/>
      <c r="B2" s="649" t="s">
        <v>30</v>
      </c>
      <c r="C2" s="911" t="s">
        <v>195</v>
      </c>
      <c r="D2" s="911"/>
      <c r="E2" s="911"/>
      <c r="F2" s="911"/>
      <c r="G2" s="911"/>
      <c r="H2" s="911"/>
      <c r="I2" s="911"/>
      <c r="J2" s="124"/>
      <c r="K2" s="3"/>
      <c r="L2" s="3"/>
      <c r="M2" s="3"/>
      <c r="N2" s="3"/>
      <c r="O2" s="3"/>
      <c r="P2" s="3"/>
      <c r="Q2" s="3"/>
      <c r="R2" s="3"/>
      <c r="S2" s="3"/>
      <c r="T2" s="3"/>
      <c r="U2" s="3"/>
      <c r="V2" s="3"/>
      <c r="W2" s="3"/>
    </row>
    <row r="3" spans="1:23" ht="20.25">
      <c r="A3" s="27"/>
      <c r="B3" s="123"/>
      <c r="C3" s="911"/>
      <c r="D3" s="911"/>
      <c r="E3" s="911"/>
      <c r="F3" s="911"/>
      <c r="G3" s="911"/>
      <c r="H3" s="911"/>
      <c r="I3" s="911"/>
      <c r="J3" s="124"/>
      <c r="K3" s="3"/>
      <c r="L3" s="3"/>
      <c r="M3" s="3"/>
      <c r="N3" s="3"/>
      <c r="O3" s="3"/>
      <c r="P3" s="3"/>
      <c r="Q3" s="3"/>
      <c r="R3" s="3"/>
      <c r="S3" s="3"/>
      <c r="T3" s="3"/>
      <c r="U3" s="3"/>
      <c r="V3" s="3"/>
      <c r="W3" s="3"/>
    </row>
    <row r="4" spans="1:23" ht="20.25">
      <c r="A4" s="27"/>
      <c r="B4" s="123"/>
      <c r="C4" s="178" t="s">
        <v>218</v>
      </c>
      <c r="D4" s="120"/>
      <c r="E4" s="120"/>
      <c r="F4" s="120"/>
      <c r="G4" s="120"/>
      <c r="H4" s="121"/>
      <c r="I4" s="120"/>
      <c r="J4" s="114"/>
      <c r="K4" s="3"/>
      <c r="L4" s="3"/>
      <c r="M4" s="3"/>
      <c r="N4" s="3"/>
      <c r="O4" s="3"/>
      <c r="P4" s="3"/>
      <c r="Q4" s="3"/>
      <c r="R4" s="3"/>
      <c r="S4" s="3"/>
      <c r="T4" s="3"/>
      <c r="U4" s="3"/>
      <c r="V4" s="3"/>
      <c r="W4" s="3"/>
    </row>
    <row r="5" spans="1:23" ht="15.75">
      <c r="A5" s="27"/>
      <c r="B5" s="27"/>
      <c r="C5" s="125"/>
      <c r="D5" s="120"/>
      <c r="E5" s="120"/>
      <c r="F5" s="120"/>
      <c r="G5" s="120"/>
      <c r="H5" s="121"/>
      <c r="I5" s="120"/>
      <c r="J5" s="114"/>
      <c r="K5" s="3"/>
      <c r="L5" s="3"/>
      <c r="M5" s="3"/>
      <c r="N5" s="3"/>
      <c r="O5" s="3"/>
      <c r="P5" s="3"/>
      <c r="Q5" s="3"/>
      <c r="R5" s="3"/>
      <c r="S5" s="3"/>
      <c r="T5" s="3"/>
      <c r="U5" s="3"/>
      <c r="V5" s="3"/>
      <c r="W5" s="3"/>
    </row>
    <row r="6" spans="1:23" ht="77.25" customHeight="1">
      <c r="A6" s="27"/>
      <c r="B6" s="60"/>
      <c r="C6" s="739" t="s">
        <v>219</v>
      </c>
      <c r="D6" s="740" t="s">
        <v>117</v>
      </c>
      <c r="E6" s="739" t="s">
        <v>135</v>
      </c>
      <c r="F6" s="740" t="s">
        <v>117</v>
      </c>
      <c r="G6" s="745" t="s">
        <v>43</v>
      </c>
      <c r="H6" s="749" t="s">
        <v>25</v>
      </c>
      <c r="I6" s="740" t="s">
        <v>117</v>
      </c>
      <c r="J6" s="745" t="s">
        <v>140</v>
      </c>
      <c r="K6" s="3"/>
      <c r="L6" s="3"/>
      <c r="M6" s="3"/>
      <c r="N6" s="3"/>
      <c r="O6" s="3"/>
      <c r="P6" s="3"/>
      <c r="Q6" s="3"/>
      <c r="R6" s="3"/>
      <c r="S6" s="3"/>
      <c r="T6" s="3"/>
      <c r="U6" s="3"/>
      <c r="V6" s="3"/>
      <c r="W6" s="3"/>
    </row>
    <row r="7" spans="1:23" ht="21" customHeight="1">
      <c r="A7" s="27"/>
      <c r="B7" s="735">
        <v>43374</v>
      </c>
      <c r="C7" s="655">
        <v>64896</v>
      </c>
      <c r="D7" s="741">
        <f>((C7-C8)/$C8)</f>
        <v>-1.629503872913856E-2</v>
      </c>
      <c r="E7" s="655">
        <v>16909</v>
      </c>
      <c r="F7" s="741">
        <f>((E7-E8)/$E8)</f>
        <v>1.3027772843015337E-3</v>
      </c>
      <c r="G7" s="746">
        <v>79</v>
      </c>
      <c r="H7" s="750">
        <f>C7+E7+G7</f>
        <v>81884</v>
      </c>
      <c r="I7" s="741">
        <f>((H7-H8)/$H8)</f>
        <v>-1.2767804395789879E-2</v>
      </c>
      <c r="J7" s="754">
        <f>(E7/H7)</f>
        <v>0.20649943822969077</v>
      </c>
      <c r="K7" s="3"/>
      <c r="L7" s="3"/>
      <c r="M7" s="3"/>
      <c r="N7" s="3"/>
      <c r="O7" s="3"/>
      <c r="P7" s="3"/>
      <c r="Q7" s="3"/>
      <c r="R7" s="3"/>
      <c r="S7" s="3"/>
      <c r="T7" s="3"/>
      <c r="U7" s="3"/>
      <c r="V7" s="3"/>
      <c r="W7" s="3"/>
    </row>
    <row r="8" spans="1:23" ht="21" customHeight="1">
      <c r="A8" s="27"/>
      <c r="B8" s="736">
        <v>43282</v>
      </c>
      <c r="C8" s="651">
        <v>65971</v>
      </c>
      <c r="D8" s="742">
        <f t="shared" ref="D8:D14" si="0">((C8-C9)/$C9)</f>
        <v>1.2290931410158048E-2</v>
      </c>
      <c r="E8" s="651">
        <v>16887</v>
      </c>
      <c r="F8" s="742">
        <f t="shared" ref="F8:F14" si="1">((E8-E9)/$E9)</f>
        <v>3.744650499286733E-3</v>
      </c>
      <c r="G8" s="747">
        <v>85</v>
      </c>
      <c r="H8" s="751">
        <f t="shared" ref="H8:H15" si="2">C8+E8+G8</f>
        <v>82943</v>
      </c>
      <c r="I8" s="742">
        <f t="shared" ref="I8:I14" si="3">((H8-H9)/$H9)</f>
        <v>1.0440269960772849E-2</v>
      </c>
      <c r="J8" s="755">
        <f t="shared" ref="J8:J15" si="4">(E8/H8)</f>
        <v>0.20359765139915365</v>
      </c>
      <c r="K8" s="3"/>
      <c r="L8" s="3"/>
      <c r="M8" s="3"/>
      <c r="N8" s="3"/>
      <c r="O8" s="3"/>
      <c r="P8" s="3"/>
      <c r="Q8" s="3"/>
      <c r="R8" s="3"/>
      <c r="S8" s="3"/>
      <c r="T8" s="3"/>
      <c r="U8" s="3"/>
      <c r="V8" s="3"/>
      <c r="W8" s="3"/>
    </row>
    <row r="9" spans="1:23" ht="21" customHeight="1">
      <c r="A9" s="27"/>
      <c r="B9" s="736">
        <v>43191</v>
      </c>
      <c r="C9" s="651">
        <v>65170</v>
      </c>
      <c r="D9" s="742">
        <f t="shared" si="0"/>
        <v>2.8972921765216705E-2</v>
      </c>
      <c r="E9" s="651">
        <v>16824</v>
      </c>
      <c r="F9" s="742">
        <f t="shared" si="1"/>
        <v>2.7482594356907291E-2</v>
      </c>
      <c r="G9" s="747">
        <v>92</v>
      </c>
      <c r="H9" s="752">
        <f t="shared" si="2"/>
        <v>82086</v>
      </c>
      <c r="I9" s="742">
        <f t="shared" si="3"/>
        <v>2.8840007520210566E-2</v>
      </c>
      <c r="J9" s="755">
        <f t="shared" si="4"/>
        <v>0.2049557780863972</v>
      </c>
      <c r="K9" s="3"/>
      <c r="L9" s="3"/>
      <c r="M9" s="3"/>
      <c r="N9" s="3"/>
      <c r="O9" s="3"/>
      <c r="P9" s="3"/>
      <c r="Q9" s="3"/>
      <c r="R9" s="3"/>
      <c r="S9" s="3"/>
      <c r="T9" s="3"/>
      <c r="U9" s="3"/>
      <c r="V9" s="3"/>
      <c r="W9" s="3"/>
    </row>
    <row r="10" spans="1:23" ht="21" customHeight="1">
      <c r="A10" s="27"/>
      <c r="B10" s="736">
        <v>43101</v>
      </c>
      <c r="C10" s="651">
        <v>63335</v>
      </c>
      <c r="D10" s="742">
        <f t="shared" si="0"/>
        <v>6.931747722539309E-3</v>
      </c>
      <c r="E10" s="651">
        <v>16374</v>
      </c>
      <c r="F10" s="742">
        <f t="shared" si="1"/>
        <v>1.3932751253947613E-2</v>
      </c>
      <c r="G10" s="747">
        <v>76</v>
      </c>
      <c r="H10" s="752">
        <f t="shared" si="2"/>
        <v>79785</v>
      </c>
      <c r="I10" s="742">
        <f t="shared" si="3"/>
        <v>8.2392933415894754E-3</v>
      </c>
      <c r="J10" s="755">
        <f t="shared" si="4"/>
        <v>0.20522654634329762</v>
      </c>
      <c r="K10" s="3"/>
      <c r="L10" s="3"/>
      <c r="M10" s="3"/>
      <c r="N10" s="3"/>
      <c r="O10" s="3"/>
      <c r="P10" s="3"/>
      <c r="Q10" s="3"/>
      <c r="R10" s="3"/>
      <c r="S10" s="3"/>
      <c r="T10" s="3"/>
      <c r="U10" s="3"/>
      <c r="V10" s="3"/>
      <c r="W10" s="3"/>
    </row>
    <row r="11" spans="1:23" ht="21" customHeight="1">
      <c r="A11" s="27"/>
      <c r="B11" s="737">
        <v>43009</v>
      </c>
      <c r="C11" s="653">
        <v>62899</v>
      </c>
      <c r="D11" s="743">
        <f t="shared" si="0"/>
        <v>-3.7122650174514729E-2</v>
      </c>
      <c r="E11" s="653">
        <v>16149</v>
      </c>
      <c r="F11" s="743">
        <f t="shared" si="1"/>
        <v>-1.3078286377803582E-2</v>
      </c>
      <c r="G11" s="748">
        <v>85</v>
      </c>
      <c r="H11" s="753">
        <f t="shared" si="2"/>
        <v>79133</v>
      </c>
      <c r="I11" s="743">
        <f t="shared" si="3"/>
        <v>-3.2379158973355672E-2</v>
      </c>
      <c r="J11" s="756">
        <f t="shared" si="4"/>
        <v>0.20407415364007431</v>
      </c>
      <c r="K11" s="3"/>
      <c r="L11" s="3"/>
      <c r="M11" s="3"/>
      <c r="N11" s="3"/>
      <c r="O11" s="3"/>
      <c r="P11" s="3"/>
      <c r="Q11" s="3"/>
      <c r="R11" s="3"/>
      <c r="S11" s="3"/>
      <c r="T11" s="3"/>
      <c r="U11" s="3"/>
      <c r="V11" s="3"/>
      <c r="W11" s="3"/>
    </row>
    <row r="12" spans="1:23" ht="21" customHeight="1">
      <c r="A12" s="27"/>
      <c r="B12" s="736">
        <v>42917</v>
      </c>
      <c r="C12" s="651">
        <v>65324</v>
      </c>
      <c r="D12" s="742">
        <f t="shared" si="0"/>
        <v>4.8454829331323352E-3</v>
      </c>
      <c r="E12" s="651">
        <v>16363</v>
      </c>
      <c r="F12" s="742">
        <f t="shared" si="1"/>
        <v>-3.8353829295020088E-3</v>
      </c>
      <c r="G12" s="747">
        <v>94</v>
      </c>
      <c r="H12" s="752">
        <f t="shared" si="2"/>
        <v>81781</v>
      </c>
      <c r="I12" s="742">
        <f t="shared" si="3"/>
        <v>3.078621366368208E-3</v>
      </c>
      <c r="J12" s="755">
        <f t="shared" si="4"/>
        <v>0.20008314889766571</v>
      </c>
      <c r="K12" s="3"/>
      <c r="L12" s="3"/>
      <c r="M12" s="3"/>
      <c r="N12" s="3"/>
      <c r="O12" s="3"/>
      <c r="P12" s="3"/>
      <c r="Q12" s="3"/>
      <c r="R12" s="3"/>
      <c r="S12" s="3"/>
      <c r="T12" s="3"/>
      <c r="U12" s="3"/>
      <c r="V12" s="3"/>
      <c r="W12" s="3"/>
    </row>
    <row r="13" spans="1:23" ht="21" customHeight="1">
      <c r="A13" s="27"/>
      <c r="B13" s="736">
        <v>42826</v>
      </c>
      <c r="C13" s="651">
        <v>65009</v>
      </c>
      <c r="D13" s="742">
        <f t="shared" si="0"/>
        <v>3.5521432326096308E-2</v>
      </c>
      <c r="E13" s="651">
        <v>16426</v>
      </c>
      <c r="F13" s="742">
        <f t="shared" si="1"/>
        <v>3.1719113121035113E-2</v>
      </c>
      <c r="G13" s="747">
        <v>95</v>
      </c>
      <c r="H13" s="752">
        <f t="shared" si="2"/>
        <v>81530</v>
      </c>
      <c r="I13" s="742">
        <f t="shared" si="3"/>
        <v>3.4697192750901058E-2</v>
      </c>
      <c r="J13" s="755">
        <f t="shared" si="4"/>
        <v>0.20147185085244695</v>
      </c>
      <c r="K13" s="3"/>
      <c r="L13" s="3"/>
      <c r="M13" s="3"/>
      <c r="N13" s="3"/>
      <c r="O13" s="3"/>
      <c r="P13" s="3"/>
      <c r="Q13" s="3"/>
      <c r="R13" s="3"/>
      <c r="S13" s="3"/>
      <c r="T13" s="3"/>
      <c r="U13" s="3"/>
      <c r="V13" s="3"/>
      <c r="W13" s="3"/>
    </row>
    <row r="14" spans="1:23" ht="21" customHeight="1">
      <c r="A14" s="27"/>
      <c r="B14" s="736">
        <v>42736</v>
      </c>
      <c r="C14" s="651">
        <v>62779</v>
      </c>
      <c r="D14" s="742">
        <f t="shared" si="0"/>
        <v>-9.1385460399633824E-3</v>
      </c>
      <c r="E14" s="651">
        <v>15921</v>
      </c>
      <c r="F14" s="742">
        <f t="shared" si="1"/>
        <v>2.4385535967057007E-2</v>
      </c>
      <c r="G14" s="747">
        <v>96</v>
      </c>
      <c r="H14" s="752">
        <f t="shared" si="2"/>
        <v>78796</v>
      </c>
      <c r="I14" s="742">
        <f t="shared" si="3"/>
        <v>-2.354966954495961E-3</v>
      </c>
      <c r="J14" s="755">
        <f t="shared" si="4"/>
        <v>0.20205340372607747</v>
      </c>
      <c r="K14" s="3"/>
      <c r="L14" s="3"/>
      <c r="M14" s="3"/>
      <c r="N14" s="3"/>
      <c r="O14" s="3"/>
      <c r="P14" s="3"/>
      <c r="Q14" s="3"/>
      <c r="R14" s="3"/>
      <c r="S14" s="3"/>
      <c r="T14" s="3"/>
      <c r="U14" s="3"/>
      <c r="V14" s="3"/>
      <c r="W14" s="3"/>
    </row>
    <row r="15" spans="1:23" ht="21" customHeight="1">
      <c r="A15" s="27"/>
      <c r="B15" s="737">
        <v>42644</v>
      </c>
      <c r="C15" s="653">
        <v>63358</v>
      </c>
      <c r="D15" s="744"/>
      <c r="E15" s="653">
        <v>15542</v>
      </c>
      <c r="F15" s="744"/>
      <c r="G15" s="748">
        <v>82</v>
      </c>
      <c r="H15" s="753">
        <f t="shared" si="2"/>
        <v>78982</v>
      </c>
      <c r="I15" s="743"/>
      <c r="J15" s="756">
        <f t="shared" si="4"/>
        <v>0.19677901293965713</v>
      </c>
      <c r="K15" s="3"/>
      <c r="L15" s="3"/>
      <c r="M15" s="3"/>
      <c r="N15" s="3"/>
      <c r="O15" s="3"/>
      <c r="P15" s="3"/>
      <c r="Q15" s="3"/>
      <c r="R15" s="3"/>
      <c r="S15" s="3"/>
      <c r="T15" s="3"/>
      <c r="U15" s="3"/>
      <c r="V15" s="3"/>
      <c r="W15" s="3"/>
    </row>
    <row r="16" spans="1:23" ht="18.75">
      <c r="A16" s="27"/>
      <c r="B16" s="59" t="s">
        <v>118</v>
      </c>
      <c r="C16" s="9"/>
      <c r="D16" s="9"/>
      <c r="E16" s="9"/>
      <c r="F16" s="9"/>
      <c r="G16" s="9"/>
      <c r="H16" s="9"/>
      <c r="I16" s="9"/>
      <c r="J16" s="61"/>
      <c r="K16" s="3"/>
      <c r="L16" s="3"/>
      <c r="M16" s="3"/>
      <c r="N16" s="3"/>
      <c r="O16" s="3"/>
      <c r="P16" s="3"/>
      <c r="Q16" s="3"/>
      <c r="R16" s="3"/>
      <c r="S16" s="3"/>
      <c r="T16" s="3"/>
      <c r="U16" s="3"/>
      <c r="V16" s="3"/>
      <c r="W16" s="3"/>
    </row>
    <row r="17" spans="1:23">
      <c r="A17" s="27"/>
      <c r="B17" s="27"/>
      <c r="C17" s="27"/>
      <c r="D17" s="27"/>
      <c r="E17" s="27"/>
      <c r="F17" s="27"/>
      <c r="G17" s="27"/>
      <c r="H17" s="118"/>
      <c r="I17" s="27"/>
      <c r="J17" s="114"/>
      <c r="K17" s="3"/>
      <c r="L17" s="3"/>
      <c r="M17" s="3"/>
      <c r="N17" s="3"/>
      <c r="O17" s="3"/>
      <c r="P17" s="3"/>
      <c r="Q17" s="3"/>
      <c r="R17" s="3"/>
      <c r="S17" s="3"/>
      <c r="T17" s="3"/>
      <c r="U17" s="3"/>
      <c r="V17" s="3"/>
      <c r="W17" s="3"/>
    </row>
    <row r="18" spans="1:23">
      <c r="A18" s="27"/>
      <c r="B18" s="27"/>
      <c r="C18" s="27"/>
      <c r="D18" s="27"/>
      <c r="E18" s="27"/>
      <c r="F18" s="27"/>
      <c r="G18" s="27"/>
      <c r="H18" s="118"/>
      <c r="I18" s="27"/>
      <c r="J18" s="194"/>
      <c r="K18" s="3"/>
      <c r="L18" s="3"/>
      <c r="M18" s="3"/>
      <c r="N18" s="3"/>
      <c r="O18" s="3"/>
      <c r="P18" s="3"/>
      <c r="Q18" s="3"/>
      <c r="R18" s="3"/>
      <c r="S18" s="3"/>
      <c r="T18" s="3"/>
      <c r="U18" s="3"/>
      <c r="V18" s="3"/>
      <c r="W18" s="3"/>
    </row>
    <row r="19" spans="1:23">
      <c r="A19" s="27"/>
      <c r="B19" s="27"/>
      <c r="C19" s="27"/>
      <c r="D19" s="27"/>
      <c r="E19" s="27"/>
      <c r="F19" s="27"/>
      <c r="G19" s="27"/>
      <c r="H19" s="118"/>
      <c r="I19" s="27"/>
      <c r="J19" s="194"/>
      <c r="K19" s="3"/>
      <c r="L19" s="3"/>
      <c r="M19" s="3"/>
      <c r="N19" s="3"/>
      <c r="O19" s="3"/>
      <c r="P19" s="3"/>
      <c r="Q19" s="3"/>
      <c r="R19" s="3"/>
      <c r="S19" s="3"/>
      <c r="T19" s="3"/>
      <c r="U19" s="3"/>
      <c r="V19" s="3"/>
      <c r="W19" s="3"/>
    </row>
    <row r="20" spans="1:23">
      <c r="A20" s="27"/>
      <c r="B20" s="27"/>
      <c r="C20" s="27"/>
      <c r="D20" s="27"/>
      <c r="E20" s="27"/>
      <c r="F20" s="27"/>
      <c r="G20" s="27"/>
      <c r="H20" s="118"/>
      <c r="I20" s="27"/>
      <c r="J20" s="114"/>
      <c r="K20" s="3"/>
      <c r="L20" s="3"/>
      <c r="M20" s="3"/>
      <c r="N20" s="3"/>
      <c r="O20" s="3"/>
      <c r="P20" s="3"/>
      <c r="Q20" s="3"/>
      <c r="R20" s="3"/>
      <c r="S20" s="3"/>
      <c r="T20" s="3"/>
      <c r="U20" s="3"/>
      <c r="V20" s="3"/>
      <c r="W20" s="3"/>
    </row>
    <row r="21" spans="1:23" ht="20.25">
      <c r="A21" s="27"/>
      <c r="B21" s="305" t="s">
        <v>31</v>
      </c>
      <c r="C21" s="910" t="s">
        <v>207</v>
      </c>
      <c r="D21" s="910"/>
      <c r="E21" s="910"/>
      <c r="F21" s="910"/>
      <c r="G21" s="910"/>
      <c r="H21" s="910"/>
      <c r="I21" s="910"/>
      <c r="J21" s="114"/>
      <c r="K21" s="3"/>
      <c r="L21" s="3"/>
      <c r="M21" s="3"/>
      <c r="N21" s="3"/>
      <c r="O21" s="3"/>
      <c r="P21" s="3"/>
      <c r="Q21" s="3"/>
      <c r="R21" s="3"/>
      <c r="S21" s="3"/>
      <c r="T21" s="3"/>
      <c r="U21" s="3"/>
      <c r="V21" s="3"/>
      <c r="W21" s="3"/>
    </row>
    <row r="22" spans="1:23" ht="20.25">
      <c r="A22" s="27"/>
      <c r="B22" s="306"/>
      <c r="C22" s="910"/>
      <c r="D22" s="910"/>
      <c r="E22" s="910"/>
      <c r="F22" s="910"/>
      <c r="G22" s="910"/>
      <c r="H22" s="910"/>
      <c r="I22" s="910"/>
      <c r="J22" s="114"/>
      <c r="K22" s="3"/>
      <c r="L22" s="3"/>
      <c r="M22" s="3"/>
      <c r="N22" s="3"/>
      <c r="O22" s="3"/>
      <c r="P22" s="3"/>
      <c r="Q22" s="3"/>
      <c r="R22" s="3"/>
      <c r="S22" s="3"/>
      <c r="T22" s="3"/>
      <c r="U22" s="3"/>
      <c r="V22" s="3"/>
      <c r="W22" s="3"/>
    </row>
    <row r="23" spans="1:23" ht="20.25">
      <c r="A23" s="27"/>
      <c r="B23" s="119"/>
      <c r="C23" s="178" t="s">
        <v>218</v>
      </c>
      <c r="D23" s="120"/>
      <c r="E23" s="120"/>
      <c r="F23" s="120"/>
      <c r="G23" s="120"/>
      <c r="H23" s="121"/>
      <c r="I23" s="120"/>
      <c r="J23" s="114"/>
      <c r="K23" s="3"/>
      <c r="L23" s="3"/>
      <c r="M23" s="3"/>
      <c r="N23" s="3"/>
      <c r="O23" s="3"/>
      <c r="P23" s="3"/>
      <c r="Q23" s="3"/>
      <c r="R23" s="3"/>
      <c r="S23" s="3"/>
      <c r="T23" s="3"/>
      <c r="U23" s="3"/>
      <c r="V23" s="3"/>
      <c r="W23" s="3"/>
    </row>
    <row r="24" spans="1:23" ht="15.75">
      <c r="A24" s="27"/>
      <c r="B24" s="27"/>
      <c r="C24" s="122"/>
      <c r="D24" s="120"/>
      <c r="E24" s="120"/>
      <c r="F24" s="120"/>
      <c r="G24" s="120"/>
      <c r="H24" s="121"/>
      <c r="I24" s="120"/>
      <c r="J24" s="114"/>
      <c r="K24" s="3"/>
      <c r="L24" s="3"/>
      <c r="M24" s="3"/>
      <c r="N24" s="3"/>
      <c r="O24" s="3"/>
      <c r="P24" s="3"/>
      <c r="Q24" s="3"/>
      <c r="R24" s="3"/>
      <c r="S24" s="3"/>
      <c r="T24" s="3"/>
      <c r="U24" s="3"/>
      <c r="V24" s="3"/>
      <c r="W24" s="3"/>
    </row>
    <row r="25" spans="1:23" ht="76.5" customHeight="1">
      <c r="A25" s="27"/>
      <c r="B25" s="60"/>
      <c r="C25" s="308" t="s">
        <v>219</v>
      </c>
      <c r="D25" s="309" t="s">
        <v>117</v>
      </c>
      <c r="E25" s="308" t="s">
        <v>135</v>
      </c>
      <c r="F25" s="309" t="s">
        <v>117</v>
      </c>
      <c r="G25" s="312" t="s">
        <v>43</v>
      </c>
      <c r="H25" s="314" t="s">
        <v>25</v>
      </c>
      <c r="I25" s="309" t="s">
        <v>117</v>
      </c>
      <c r="J25" s="312" t="s">
        <v>140</v>
      </c>
      <c r="K25" s="3"/>
      <c r="L25" s="3"/>
      <c r="M25" s="3"/>
      <c r="N25" s="3"/>
      <c r="O25" s="3"/>
      <c r="P25" s="3"/>
      <c r="Q25" s="3"/>
      <c r="R25" s="3"/>
      <c r="S25" s="3"/>
      <c r="T25" s="3"/>
      <c r="U25" s="3"/>
      <c r="V25" s="3"/>
      <c r="W25" s="3"/>
    </row>
    <row r="26" spans="1:23" ht="21" customHeight="1">
      <c r="A26" s="27"/>
      <c r="B26" s="318">
        <v>43374</v>
      </c>
      <c r="C26" s="319">
        <v>54777</v>
      </c>
      <c r="D26" s="320">
        <f>((C26-C27)/$C27)</f>
        <v>-2.6219478887857103E-3</v>
      </c>
      <c r="E26" s="319">
        <v>15868</v>
      </c>
      <c r="F26" s="320">
        <f>((E26-E27)/$E27)</f>
        <v>9.4147582697201009E-3</v>
      </c>
      <c r="G26" s="321">
        <v>69</v>
      </c>
      <c r="H26" s="322">
        <f>C26+E26+G26</f>
        <v>70714</v>
      </c>
      <c r="I26" s="320">
        <f>((H26-H27)/$H27)</f>
        <v>5.6569084995050203E-5</v>
      </c>
      <c r="J26" s="323">
        <f>(E26/H26)</f>
        <v>0.22439686624996463</v>
      </c>
      <c r="K26" s="3"/>
      <c r="L26" s="3"/>
      <c r="M26" s="3"/>
      <c r="N26" s="3"/>
      <c r="O26" s="3"/>
      <c r="P26" s="3"/>
      <c r="Q26" s="3"/>
      <c r="R26" s="3"/>
      <c r="S26" s="3"/>
      <c r="T26" s="3"/>
      <c r="U26" s="3"/>
      <c r="V26" s="3"/>
      <c r="W26" s="3"/>
    </row>
    <row r="27" spans="1:23" ht="21" customHeight="1">
      <c r="A27" s="27"/>
      <c r="B27" s="307">
        <v>43282</v>
      </c>
      <c r="C27" s="310">
        <v>54921</v>
      </c>
      <c r="D27" s="311">
        <f t="shared" ref="D27:D33" si="5">((C27-C28)/$C28)</f>
        <v>6.4321055525013741E-3</v>
      </c>
      <c r="E27" s="310">
        <v>15720</v>
      </c>
      <c r="F27" s="311">
        <f t="shared" ref="F27:F33" si="6">((E27-E28)/$E28)</f>
        <v>1.2724265173686219E-4</v>
      </c>
      <c r="G27" s="313">
        <v>69</v>
      </c>
      <c r="H27" s="315">
        <f t="shared" ref="H27:H34" si="7">C27+E27+G27</f>
        <v>70710</v>
      </c>
      <c r="I27" s="311">
        <f t="shared" ref="I27:I33" si="8">((H27-H28)/$H28)</f>
        <v>4.8744439865277761E-3</v>
      </c>
      <c r="J27" s="317">
        <f t="shared" ref="J27:J34" si="9">(E27/H27)</f>
        <v>0.22231650403054731</v>
      </c>
      <c r="K27" s="3"/>
      <c r="L27" s="3"/>
      <c r="M27" s="3"/>
      <c r="N27" s="3"/>
      <c r="O27" s="3"/>
      <c r="P27" s="3"/>
      <c r="Q27" s="3"/>
      <c r="R27" s="3"/>
      <c r="S27" s="3"/>
      <c r="T27" s="3"/>
      <c r="U27" s="3"/>
      <c r="V27" s="3"/>
      <c r="W27" s="3"/>
    </row>
    <row r="28" spans="1:23" ht="21" customHeight="1">
      <c r="A28" s="27"/>
      <c r="B28" s="307">
        <v>43191</v>
      </c>
      <c r="C28" s="310">
        <v>54570</v>
      </c>
      <c r="D28" s="311">
        <f t="shared" si="5"/>
        <v>1.893345283441631E-2</v>
      </c>
      <c r="E28" s="310">
        <v>15718</v>
      </c>
      <c r="F28" s="311">
        <f t="shared" si="6"/>
        <v>2.4107375553818085E-2</v>
      </c>
      <c r="G28" s="313">
        <v>79</v>
      </c>
      <c r="H28" s="316">
        <f t="shared" si="7"/>
        <v>70367</v>
      </c>
      <c r="I28" s="311">
        <f t="shared" si="8"/>
        <v>2.0196015890045525E-2</v>
      </c>
      <c r="J28" s="317">
        <f t="shared" si="9"/>
        <v>0.22337175096280928</v>
      </c>
      <c r="K28" s="3"/>
      <c r="L28" s="3"/>
      <c r="M28" s="3"/>
      <c r="N28" s="3"/>
      <c r="O28" s="3"/>
      <c r="P28" s="3"/>
      <c r="Q28" s="3"/>
      <c r="R28" s="3"/>
      <c r="S28" s="3"/>
      <c r="T28" s="3"/>
      <c r="U28" s="3"/>
      <c r="V28" s="3"/>
      <c r="W28" s="3"/>
    </row>
    <row r="29" spans="1:23" ht="21" customHeight="1">
      <c r="A29" s="27"/>
      <c r="B29" s="307">
        <v>43101</v>
      </c>
      <c r="C29" s="310">
        <v>53556</v>
      </c>
      <c r="D29" s="311">
        <f t="shared" si="5"/>
        <v>4.1436205118590046E-3</v>
      </c>
      <c r="E29" s="310">
        <v>15348</v>
      </c>
      <c r="F29" s="311">
        <f t="shared" si="6"/>
        <v>1.253463517614461E-2</v>
      </c>
      <c r="G29" s="313">
        <v>70</v>
      </c>
      <c r="H29" s="316">
        <f t="shared" si="7"/>
        <v>68974</v>
      </c>
      <c r="I29" s="311">
        <f t="shared" si="8"/>
        <v>5.8331145915361511E-3</v>
      </c>
      <c r="J29" s="317">
        <f t="shared" si="9"/>
        <v>0.22251863020848436</v>
      </c>
      <c r="K29" s="3"/>
      <c r="L29" s="3"/>
      <c r="M29" s="3"/>
      <c r="N29" s="3"/>
      <c r="O29" s="3"/>
      <c r="P29" s="3"/>
      <c r="Q29" s="3"/>
      <c r="R29" s="3"/>
      <c r="S29" s="3"/>
      <c r="T29" s="3"/>
      <c r="U29" s="3"/>
      <c r="V29" s="3"/>
      <c r="W29" s="3"/>
    </row>
    <row r="30" spans="1:23" ht="21" customHeight="1">
      <c r="A30" s="27"/>
      <c r="B30" s="324">
        <v>43009</v>
      </c>
      <c r="C30" s="325">
        <v>53335</v>
      </c>
      <c r="D30" s="326">
        <f t="shared" si="5"/>
        <v>-2.4651171296380961E-2</v>
      </c>
      <c r="E30" s="325">
        <v>15158</v>
      </c>
      <c r="F30" s="326">
        <f>((E30-E31)/$E31)</f>
        <v>-6.0979607894564294E-3</v>
      </c>
      <c r="G30" s="327">
        <v>81</v>
      </c>
      <c r="H30" s="330">
        <f t="shared" si="7"/>
        <v>68574</v>
      </c>
      <c r="I30" s="326">
        <f t="shared" si="8"/>
        <v>-2.0623268302436517E-2</v>
      </c>
      <c r="J30" s="328">
        <f t="shared" si="9"/>
        <v>0.22104587744626245</v>
      </c>
      <c r="K30" s="3"/>
      <c r="L30" s="3"/>
      <c r="M30" s="3"/>
      <c r="N30" s="3"/>
      <c r="O30" s="3"/>
      <c r="P30" s="3"/>
      <c r="Q30" s="3"/>
      <c r="R30" s="3"/>
      <c r="S30" s="3"/>
      <c r="T30" s="3"/>
      <c r="U30" s="3"/>
      <c r="V30" s="3"/>
      <c r="W30" s="3"/>
    </row>
    <row r="31" spans="1:23" ht="21" customHeight="1">
      <c r="A31" s="27"/>
      <c r="B31" s="307">
        <v>42917</v>
      </c>
      <c r="C31" s="310">
        <v>54683</v>
      </c>
      <c r="D31" s="311">
        <f t="shared" si="5"/>
        <v>-1.442606186771849E-3</v>
      </c>
      <c r="E31" s="310">
        <v>15251</v>
      </c>
      <c r="F31" s="311">
        <f t="shared" si="6"/>
        <v>-8.7097822554436134E-3</v>
      </c>
      <c r="G31" s="313">
        <v>84</v>
      </c>
      <c r="H31" s="316">
        <f t="shared" si="7"/>
        <v>70018</v>
      </c>
      <c r="I31" s="311">
        <f t="shared" si="8"/>
        <v>-3.0186529972946034E-3</v>
      </c>
      <c r="J31" s="317">
        <f t="shared" si="9"/>
        <v>0.21781541889228484</v>
      </c>
      <c r="K31" s="3"/>
      <c r="L31" s="3"/>
      <c r="M31" s="3"/>
      <c r="N31" s="3"/>
      <c r="O31" s="3"/>
      <c r="P31" s="3"/>
      <c r="Q31" s="3"/>
      <c r="R31" s="3"/>
      <c r="S31" s="3"/>
      <c r="T31" s="3"/>
      <c r="U31" s="3"/>
      <c r="V31" s="3"/>
      <c r="W31" s="3"/>
    </row>
    <row r="32" spans="1:23" ht="21" customHeight="1">
      <c r="A32" s="27"/>
      <c r="B32" s="307">
        <v>42826</v>
      </c>
      <c r="C32" s="310">
        <v>54762</v>
      </c>
      <c r="D32" s="311">
        <f t="shared" si="5"/>
        <v>2.6505211066956587E-2</v>
      </c>
      <c r="E32" s="310">
        <v>15385</v>
      </c>
      <c r="F32" s="311">
        <f>((E32-E33)/$E33)</f>
        <v>2.580344045872783E-2</v>
      </c>
      <c r="G32" s="313">
        <v>83</v>
      </c>
      <c r="H32" s="316">
        <f t="shared" si="7"/>
        <v>70230</v>
      </c>
      <c r="I32" s="311">
        <f t="shared" si="8"/>
        <v>2.6274257657236382E-2</v>
      </c>
      <c r="J32" s="317">
        <f t="shared" si="9"/>
        <v>0.21906592624234658</v>
      </c>
      <c r="K32" s="3"/>
      <c r="L32" s="3"/>
      <c r="M32" s="3"/>
      <c r="N32" s="3"/>
      <c r="O32" s="3"/>
      <c r="P32" s="3"/>
      <c r="Q32" s="3"/>
      <c r="R32" s="3"/>
      <c r="S32" s="3"/>
      <c r="T32" s="3"/>
      <c r="U32" s="3"/>
      <c r="V32" s="3"/>
      <c r="W32" s="3"/>
    </row>
    <row r="33" spans="1:23" ht="21" customHeight="1">
      <c r="A33" s="27"/>
      <c r="B33" s="307">
        <v>42736</v>
      </c>
      <c r="C33" s="310">
        <v>53348</v>
      </c>
      <c r="D33" s="311">
        <f t="shared" si="5"/>
        <v>-8.7699739873652923E-3</v>
      </c>
      <c r="E33" s="310">
        <v>14998</v>
      </c>
      <c r="F33" s="311">
        <f t="shared" si="6"/>
        <v>2.5854993160054719E-2</v>
      </c>
      <c r="G33" s="313">
        <v>86</v>
      </c>
      <c r="H33" s="316">
        <f t="shared" si="7"/>
        <v>68432</v>
      </c>
      <c r="I33" s="311">
        <f t="shared" si="8"/>
        <v>-1.1968356832180284E-3</v>
      </c>
      <c r="J33" s="317">
        <f t="shared" si="9"/>
        <v>0.21916647182604629</v>
      </c>
      <c r="K33" s="3"/>
      <c r="L33" s="3"/>
      <c r="M33" s="3"/>
      <c r="N33" s="3"/>
      <c r="O33" s="3"/>
      <c r="P33" s="3"/>
      <c r="Q33" s="3"/>
      <c r="R33" s="3"/>
      <c r="S33" s="3"/>
      <c r="T33" s="3"/>
      <c r="U33" s="3"/>
      <c r="V33" s="3"/>
      <c r="W33" s="3"/>
    </row>
    <row r="34" spans="1:23" ht="21" customHeight="1">
      <c r="A34" s="27"/>
      <c r="B34" s="324">
        <v>42644</v>
      </c>
      <c r="C34" s="325">
        <v>53820</v>
      </c>
      <c r="D34" s="329"/>
      <c r="E34" s="325">
        <v>14620</v>
      </c>
      <c r="F34" s="329"/>
      <c r="G34" s="327">
        <v>74</v>
      </c>
      <c r="H34" s="330">
        <f t="shared" si="7"/>
        <v>68514</v>
      </c>
      <c r="I34" s="326"/>
      <c r="J34" s="328">
        <f t="shared" si="9"/>
        <v>0.21338704498350702</v>
      </c>
      <c r="K34" s="3"/>
      <c r="L34" s="3"/>
      <c r="M34" s="3"/>
      <c r="N34" s="3"/>
      <c r="O34" s="3"/>
      <c r="P34" s="3"/>
      <c r="Q34" s="3"/>
      <c r="R34" s="3"/>
      <c r="S34" s="3"/>
      <c r="T34" s="3"/>
      <c r="U34" s="3"/>
      <c r="V34" s="3"/>
      <c r="W34" s="3"/>
    </row>
    <row r="35" spans="1:23" ht="18.75">
      <c r="A35" s="27"/>
      <c r="B35" s="59" t="s">
        <v>118</v>
      </c>
      <c r="C35" s="9"/>
      <c r="D35" s="9"/>
      <c r="E35" s="9"/>
      <c r="F35" s="9"/>
      <c r="G35" s="9"/>
      <c r="H35" s="9"/>
      <c r="I35" s="9"/>
      <c r="J35" s="61"/>
      <c r="K35" s="3"/>
      <c r="L35" s="3"/>
      <c r="M35" s="3"/>
      <c r="N35" s="3"/>
      <c r="O35" s="3"/>
      <c r="P35" s="3"/>
      <c r="Q35" s="3"/>
      <c r="R35" s="3"/>
      <c r="S35" s="3"/>
      <c r="T35" s="3"/>
      <c r="U35" s="3"/>
      <c r="V35" s="3"/>
      <c r="W35" s="3"/>
    </row>
    <row r="36" spans="1:23">
      <c r="A36" s="27"/>
      <c r="B36" s="27"/>
      <c r="C36" s="27"/>
      <c r="D36" s="27"/>
      <c r="E36" s="27"/>
      <c r="F36" s="27"/>
      <c r="G36" s="27"/>
      <c r="H36" s="118"/>
      <c r="I36" s="27"/>
      <c r="J36" s="114"/>
      <c r="K36" s="3"/>
      <c r="L36" s="3"/>
      <c r="M36" s="3"/>
      <c r="N36" s="3"/>
      <c r="O36" s="3"/>
      <c r="P36" s="3"/>
      <c r="Q36" s="3"/>
      <c r="R36" s="3"/>
      <c r="S36" s="3"/>
      <c r="T36" s="3"/>
      <c r="U36" s="3"/>
      <c r="V36" s="3"/>
      <c r="W36" s="3"/>
    </row>
    <row r="37" spans="1:23">
      <c r="A37" s="27"/>
      <c r="B37" s="27"/>
      <c r="C37" s="27"/>
      <c r="D37" s="27"/>
      <c r="E37" s="27"/>
      <c r="F37" s="27"/>
      <c r="G37" s="27"/>
      <c r="H37" s="118"/>
      <c r="I37" s="27"/>
      <c r="J37" s="114"/>
      <c r="K37" s="3"/>
      <c r="L37" s="3"/>
      <c r="M37" s="3"/>
      <c r="N37" s="3"/>
      <c r="O37" s="3"/>
      <c r="P37" s="3"/>
      <c r="Q37" s="3"/>
      <c r="R37" s="3"/>
      <c r="S37" s="3"/>
      <c r="T37" s="3"/>
      <c r="U37" s="3"/>
      <c r="V37" s="3"/>
      <c r="W37" s="3"/>
    </row>
    <row r="38" spans="1:23">
      <c r="A38" s="27"/>
      <c r="B38" s="27"/>
      <c r="C38" s="27"/>
      <c r="D38" s="27"/>
      <c r="E38" s="27"/>
      <c r="F38" s="27"/>
      <c r="G38" s="27"/>
      <c r="H38" s="118"/>
      <c r="I38" s="27"/>
      <c r="J38" s="114"/>
      <c r="K38" s="3"/>
      <c r="L38" s="3"/>
      <c r="M38" s="3"/>
      <c r="N38" s="3"/>
      <c r="O38" s="3"/>
      <c r="P38" s="3"/>
      <c r="Q38" s="3"/>
      <c r="R38" s="3"/>
      <c r="S38" s="3"/>
      <c r="T38" s="3"/>
      <c r="U38" s="3"/>
      <c r="V38" s="3"/>
      <c r="W38" s="3"/>
    </row>
    <row r="39" spans="1:23">
      <c r="A39" s="27"/>
      <c r="B39" s="27"/>
      <c r="C39" s="27"/>
      <c r="D39" s="27"/>
      <c r="E39" s="27"/>
      <c r="F39" s="27"/>
      <c r="G39" s="27"/>
      <c r="H39" s="118"/>
      <c r="I39" s="27"/>
      <c r="J39" s="114"/>
      <c r="K39" s="3"/>
      <c r="L39" s="3"/>
      <c r="M39" s="3"/>
      <c r="N39" s="3"/>
      <c r="O39" s="3"/>
      <c r="P39" s="3"/>
      <c r="Q39" s="3"/>
      <c r="R39" s="3"/>
      <c r="S39" s="3"/>
      <c r="T39" s="3"/>
      <c r="U39" s="3"/>
      <c r="V39" s="3"/>
      <c r="W39" s="3"/>
    </row>
    <row r="40" spans="1:23">
      <c r="A40" s="27"/>
      <c r="B40" s="27"/>
      <c r="C40" s="27"/>
      <c r="D40" s="27"/>
      <c r="E40" s="27"/>
      <c r="F40" s="27"/>
      <c r="G40" s="27"/>
      <c r="H40" s="118"/>
      <c r="I40" s="27"/>
      <c r="J40" s="114"/>
      <c r="K40" s="3"/>
      <c r="L40" s="3"/>
      <c r="M40" s="3"/>
      <c r="N40" s="3"/>
      <c r="O40" s="3"/>
      <c r="P40" s="3"/>
      <c r="Q40" s="3"/>
      <c r="R40" s="3"/>
      <c r="S40" s="3"/>
      <c r="T40" s="3"/>
      <c r="U40" s="3"/>
      <c r="V40" s="3"/>
      <c r="W40" s="3"/>
    </row>
    <row r="41" spans="1:23">
      <c r="A41" s="27"/>
      <c r="B41" s="27"/>
      <c r="C41" s="27"/>
      <c r="D41" s="27"/>
      <c r="E41" s="27"/>
      <c r="F41" s="27"/>
      <c r="G41" s="27"/>
      <c r="H41" s="118"/>
      <c r="I41" s="27"/>
      <c r="J41" s="114"/>
      <c r="K41" s="3"/>
      <c r="L41" s="3"/>
      <c r="M41" s="3"/>
      <c r="N41" s="3"/>
      <c r="O41" s="3"/>
      <c r="P41" s="3"/>
      <c r="Q41" s="3"/>
      <c r="R41" s="3"/>
      <c r="S41" s="3"/>
      <c r="T41" s="3"/>
      <c r="U41" s="3"/>
      <c r="V41" s="3"/>
      <c r="W41" s="3"/>
    </row>
    <row r="42" spans="1:23">
      <c r="A42" s="27"/>
      <c r="B42" s="27"/>
      <c r="C42" s="27"/>
      <c r="D42" s="27"/>
      <c r="E42" s="27"/>
      <c r="F42" s="27"/>
      <c r="G42" s="27"/>
      <c r="H42" s="118"/>
      <c r="I42" s="27"/>
      <c r="J42" s="114"/>
      <c r="K42" s="3"/>
      <c r="L42" s="3"/>
      <c r="M42" s="3"/>
      <c r="N42" s="3"/>
      <c r="O42" s="3"/>
      <c r="P42" s="3"/>
      <c r="Q42" s="3"/>
      <c r="R42" s="3"/>
      <c r="S42" s="3"/>
      <c r="T42" s="3"/>
      <c r="U42" s="3"/>
      <c r="V42" s="3"/>
      <c r="W42" s="3"/>
    </row>
    <row r="43" spans="1:23">
      <c r="A43" s="27"/>
      <c r="B43" s="27"/>
      <c r="C43" s="27"/>
      <c r="D43" s="27"/>
      <c r="E43" s="27"/>
      <c r="F43" s="27"/>
      <c r="G43" s="27"/>
      <c r="H43" s="118"/>
      <c r="I43" s="27"/>
      <c r="J43" s="114"/>
      <c r="K43" s="3"/>
      <c r="L43" s="3"/>
      <c r="M43" s="3"/>
      <c r="N43" s="3"/>
      <c r="O43" s="3"/>
      <c r="P43" s="3"/>
      <c r="Q43" s="3"/>
      <c r="R43" s="3"/>
      <c r="S43" s="3"/>
      <c r="T43" s="3"/>
      <c r="U43" s="3"/>
      <c r="V43" s="3"/>
      <c r="W43" s="3"/>
    </row>
    <row r="44" spans="1:23">
      <c r="A44" s="27"/>
      <c r="B44" s="27"/>
      <c r="C44" s="27"/>
      <c r="D44" s="27"/>
      <c r="E44" s="27"/>
      <c r="F44" s="27"/>
      <c r="G44" s="27"/>
      <c r="H44" s="118"/>
      <c r="I44" s="27"/>
      <c r="J44" s="114"/>
      <c r="K44" s="3"/>
      <c r="L44" s="3"/>
      <c r="M44" s="3"/>
      <c r="N44" s="3"/>
      <c r="O44" s="3"/>
      <c r="P44" s="3"/>
      <c r="Q44" s="3"/>
      <c r="R44" s="3"/>
      <c r="S44" s="3"/>
      <c r="T44" s="3"/>
      <c r="U44" s="3"/>
      <c r="V44" s="3"/>
      <c r="W44" s="3"/>
    </row>
    <row r="45" spans="1:23">
      <c r="A45" s="27"/>
      <c r="B45" s="27"/>
      <c r="C45" s="27"/>
      <c r="D45" s="27"/>
      <c r="E45" s="27"/>
      <c r="F45" s="27"/>
      <c r="G45" s="27"/>
      <c r="H45" s="118"/>
      <c r="I45" s="27"/>
      <c r="J45" s="114"/>
      <c r="K45" s="3"/>
      <c r="L45" s="3"/>
      <c r="M45" s="3"/>
      <c r="N45" s="3"/>
      <c r="O45" s="3"/>
      <c r="P45" s="3"/>
      <c r="Q45" s="3"/>
      <c r="R45" s="3"/>
      <c r="S45" s="3"/>
      <c r="T45" s="3"/>
      <c r="U45" s="3"/>
      <c r="V45" s="3"/>
      <c r="W45" s="3"/>
    </row>
    <row r="46" spans="1:23">
      <c r="A46" s="27"/>
      <c r="B46" s="27"/>
      <c r="C46" s="27"/>
      <c r="D46" s="27"/>
      <c r="E46" s="27"/>
      <c r="F46" s="27"/>
      <c r="G46" s="27"/>
      <c r="H46" s="118"/>
      <c r="I46" s="27"/>
      <c r="J46" s="114"/>
      <c r="K46" s="3"/>
      <c r="L46" s="3"/>
      <c r="M46" s="3"/>
      <c r="N46" s="3"/>
      <c r="O46" s="3"/>
      <c r="P46" s="3"/>
      <c r="Q46" s="3"/>
      <c r="R46" s="3"/>
      <c r="S46" s="3"/>
      <c r="T46" s="3"/>
      <c r="U46" s="3"/>
      <c r="V46" s="3"/>
      <c r="W46" s="3"/>
    </row>
    <row r="47" spans="1:23">
      <c r="A47" s="27"/>
      <c r="B47" s="27"/>
      <c r="C47" s="27"/>
      <c r="D47" s="27"/>
      <c r="E47" s="27"/>
      <c r="F47" s="27"/>
      <c r="G47" s="27"/>
      <c r="H47" s="118"/>
      <c r="I47" s="27"/>
      <c r="J47" s="114"/>
      <c r="K47" s="3"/>
      <c r="L47" s="3"/>
      <c r="M47" s="3"/>
      <c r="N47" s="3"/>
      <c r="O47" s="3"/>
      <c r="P47" s="3"/>
      <c r="Q47" s="3"/>
      <c r="R47" s="3"/>
      <c r="S47" s="3"/>
      <c r="T47" s="3"/>
      <c r="U47" s="3"/>
      <c r="V47" s="3"/>
      <c r="W47" s="3"/>
    </row>
    <row r="48" spans="1:23">
      <c r="A48" s="27"/>
      <c r="B48" s="27"/>
      <c r="C48" s="27"/>
      <c r="D48" s="27"/>
      <c r="E48" s="27"/>
      <c r="F48" s="27"/>
      <c r="G48" s="27"/>
      <c r="H48" s="118"/>
      <c r="I48" s="27"/>
      <c r="J48" s="114"/>
      <c r="K48" s="3"/>
      <c r="L48" s="3"/>
      <c r="M48" s="3"/>
      <c r="N48" s="3"/>
      <c r="O48" s="3"/>
      <c r="P48" s="3"/>
      <c r="Q48" s="3"/>
      <c r="R48" s="3"/>
      <c r="S48" s="3"/>
      <c r="T48" s="3"/>
      <c r="U48" s="3"/>
      <c r="V48" s="3"/>
      <c r="W48" s="3"/>
    </row>
    <row r="49" spans="1:23">
      <c r="A49" s="27"/>
      <c r="B49" s="27"/>
      <c r="C49" s="27"/>
      <c r="D49" s="27"/>
      <c r="E49" s="27"/>
      <c r="F49" s="27"/>
      <c r="G49" s="27"/>
      <c r="H49" s="118"/>
      <c r="I49" s="27"/>
      <c r="J49" s="114"/>
      <c r="K49" s="3"/>
      <c r="L49" s="3"/>
      <c r="M49" s="3"/>
      <c r="N49" s="3"/>
      <c r="O49" s="3"/>
      <c r="P49" s="3"/>
      <c r="Q49" s="3"/>
      <c r="R49" s="3"/>
      <c r="S49" s="3"/>
      <c r="T49" s="3"/>
      <c r="U49" s="3"/>
      <c r="V49" s="3"/>
      <c r="W49" s="3"/>
    </row>
    <row r="50" spans="1:23">
      <c r="A50" s="27"/>
      <c r="B50" s="27"/>
      <c r="C50" s="27"/>
      <c r="D50" s="27"/>
      <c r="E50" s="27"/>
      <c r="F50" s="27"/>
      <c r="G50" s="27"/>
      <c r="H50" s="118"/>
      <c r="I50" s="27"/>
      <c r="J50" s="114"/>
      <c r="K50" s="3"/>
      <c r="L50" s="3"/>
      <c r="M50" s="3"/>
      <c r="N50" s="3"/>
      <c r="O50" s="3"/>
      <c r="P50" s="3"/>
      <c r="Q50" s="3"/>
      <c r="R50" s="3"/>
      <c r="S50" s="3"/>
      <c r="T50" s="3"/>
      <c r="U50" s="3"/>
      <c r="V50" s="3"/>
      <c r="W50" s="3"/>
    </row>
    <row r="51" spans="1:23">
      <c r="A51" s="27"/>
      <c r="B51" s="27"/>
      <c r="C51" s="27"/>
      <c r="D51" s="27"/>
      <c r="E51" s="27"/>
      <c r="F51" s="27"/>
      <c r="G51" s="27"/>
      <c r="H51" s="118"/>
      <c r="I51" s="27"/>
      <c r="J51" s="114"/>
      <c r="K51" s="3"/>
      <c r="L51" s="3"/>
      <c r="M51" s="3"/>
      <c r="N51" s="3"/>
      <c r="O51" s="3"/>
      <c r="P51" s="3"/>
      <c r="Q51" s="3"/>
      <c r="R51" s="3"/>
      <c r="S51" s="3"/>
      <c r="T51" s="3"/>
      <c r="U51" s="3"/>
      <c r="V51" s="3"/>
      <c r="W51" s="3"/>
    </row>
    <row r="52" spans="1:23">
      <c r="A52" s="27"/>
      <c r="B52" s="27"/>
      <c r="C52" s="27"/>
      <c r="D52" s="27"/>
      <c r="E52" s="27"/>
      <c r="F52" s="27"/>
      <c r="G52" s="27"/>
      <c r="H52" s="118"/>
      <c r="I52" s="27"/>
      <c r="J52" s="114"/>
      <c r="K52" s="3"/>
      <c r="L52" s="3"/>
      <c r="M52" s="3"/>
      <c r="N52" s="3"/>
      <c r="O52" s="3"/>
      <c r="P52" s="3"/>
      <c r="Q52" s="3"/>
      <c r="R52" s="3"/>
      <c r="S52" s="3"/>
      <c r="T52" s="3"/>
      <c r="U52" s="3"/>
      <c r="V52" s="3"/>
      <c r="W52" s="3"/>
    </row>
    <row r="53" spans="1:23">
      <c r="A53" s="27"/>
      <c r="B53" s="27"/>
      <c r="C53" s="27"/>
      <c r="D53" s="27"/>
      <c r="E53" s="27"/>
      <c r="F53" s="27"/>
      <c r="G53" s="27"/>
      <c r="H53" s="118"/>
      <c r="I53" s="27"/>
      <c r="J53" s="114"/>
      <c r="K53" s="3"/>
      <c r="L53" s="3"/>
      <c r="M53" s="3"/>
      <c r="N53" s="3"/>
      <c r="O53" s="3"/>
      <c r="P53" s="3"/>
      <c r="Q53" s="3"/>
      <c r="R53" s="3"/>
      <c r="S53" s="3"/>
      <c r="T53" s="3"/>
      <c r="U53" s="3"/>
      <c r="V53" s="3"/>
      <c r="W53" s="3"/>
    </row>
    <row r="54" spans="1:23">
      <c r="A54" s="27"/>
      <c r="B54" s="27"/>
      <c r="C54" s="27"/>
      <c r="D54" s="27"/>
      <c r="E54" s="27"/>
      <c r="F54" s="27"/>
      <c r="G54" s="27"/>
      <c r="H54" s="118"/>
      <c r="I54" s="27"/>
      <c r="J54" s="114"/>
      <c r="K54" s="3"/>
      <c r="L54" s="3"/>
      <c r="M54" s="3"/>
      <c r="N54" s="3"/>
      <c r="O54" s="3"/>
      <c r="P54" s="3"/>
      <c r="Q54" s="3"/>
      <c r="R54" s="3"/>
      <c r="S54" s="3"/>
      <c r="T54" s="3"/>
      <c r="U54" s="3"/>
      <c r="V54" s="3"/>
      <c r="W54" s="3"/>
    </row>
    <row r="55" spans="1:23">
      <c r="A55" s="27"/>
      <c r="B55" s="27"/>
      <c r="C55" s="27"/>
      <c r="D55" s="27"/>
      <c r="E55" s="27"/>
      <c r="F55" s="27"/>
      <c r="G55" s="27"/>
      <c r="H55" s="118"/>
      <c r="I55" s="27"/>
      <c r="J55" s="114"/>
      <c r="K55" s="3"/>
      <c r="L55" s="3"/>
      <c r="M55" s="3"/>
      <c r="N55" s="3"/>
      <c r="O55" s="3"/>
      <c r="P55" s="3"/>
      <c r="Q55" s="3"/>
      <c r="R55" s="3"/>
      <c r="S55" s="3"/>
      <c r="T55" s="3"/>
      <c r="U55" s="3"/>
      <c r="V55" s="3"/>
      <c r="W55" s="3"/>
    </row>
    <row r="56" spans="1:23">
      <c r="A56" s="27"/>
      <c r="B56" s="27"/>
      <c r="C56" s="27"/>
      <c r="D56" s="27"/>
      <c r="E56" s="27"/>
      <c r="F56" s="27"/>
      <c r="G56" s="27"/>
      <c r="H56" s="118"/>
      <c r="I56" s="27"/>
      <c r="J56" s="114"/>
      <c r="K56" s="3"/>
      <c r="L56" s="3"/>
      <c r="M56" s="3"/>
      <c r="N56" s="3"/>
      <c r="O56" s="3"/>
      <c r="P56" s="3"/>
      <c r="Q56" s="3"/>
      <c r="R56" s="3"/>
      <c r="S56" s="3"/>
      <c r="T56" s="3"/>
      <c r="U56" s="3"/>
      <c r="V56" s="3"/>
      <c r="W56" s="3"/>
    </row>
    <row r="57" spans="1:23">
      <c r="A57" s="27"/>
      <c r="B57" s="27"/>
      <c r="C57" s="27"/>
      <c r="D57" s="27"/>
      <c r="E57" s="27"/>
      <c r="F57" s="27"/>
      <c r="G57" s="27"/>
      <c r="H57" s="118"/>
      <c r="I57" s="27"/>
      <c r="J57" s="114"/>
      <c r="K57" s="3"/>
      <c r="L57" s="3"/>
      <c r="M57" s="3"/>
      <c r="N57" s="3"/>
      <c r="O57" s="3"/>
      <c r="P57" s="3"/>
      <c r="Q57" s="3"/>
      <c r="R57" s="3"/>
      <c r="S57" s="3"/>
      <c r="T57" s="3"/>
      <c r="U57" s="3"/>
      <c r="V57" s="3"/>
      <c r="W57" s="3"/>
    </row>
    <row r="58" spans="1:23">
      <c r="B58" s="27"/>
      <c r="C58" s="27"/>
      <c r="D58" s="27"/>
      <c r="E58" s="27"/>
      <c r="F58" s="27"/>
      <c r="G58" s="27"/>
      <c r="H58" s="118"/>
      <c r="I58" s="27"/>
      <c r="J58" s="114"/>
      <c r="K58" s="3"/>
      <c r="L58" s="3"/>
      <c r="M58" s="3"/>
      <c r="N58" s="3"/>
      <c r="O58" s="3"/>
      <c r="P58" s="3"/>
      <c r="Q58" s="3"/>
      <c r="R58" s="3"/>
      <c r="S58" s="3"/>
      <c r="T58" s="3"/>
      <c r="U58" s="3"/>
      <c r="V58" s="3"/>
      <c r="W58" s="3"/>
    </row>
    <row r="59" spans="1:23">
      <c r="K59" s="3"/>
      <c r="L59" s="3"/>
      <c r="M59" s="3"/>
      <c r="N59" s="3"/>
      <c r="O59" s="3"/>
      <c r="P59" s="3"/>
      <c r="Q59" s="3"/>
      <c r="R59" s="3"/>
      <c r="S59" s="3"/>
      <c r="T59" s="3"/>
      <c r="U59" s="3"/>
      <c r="V59" s="3"/>
      <c r="W59" s="3"/>
    </row>
  </sheetData>
  <mergeCells count="2">
    <mergeCell ref="C21:I22"/>
    <mergeCell ref="C2:I3"/>
  </mergeCells>
  <phoneticPr fontId="0" type="noConversion"/>
  <printOptions horizontalCentered="1" verticalCentered="1"/>
  <pageMargins left="0.42406250000000001" right="0.39531250000000001" top="0.62573529411764706" bottom="0.98425196850393704" header="0.51181102362204722" footer="0.51181102362204722"/>
  <pageSetup paperSize="9" scale="54" firstPageNumber="2" orientation="portrait" useFirstPageNumber="1" r:id="rId1"/>
  <headerFooter alignWithMargins="0">
    <oddFooter>&amp;C&amp;16page 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58"/>
  <sheetViews>
    <sheetView view="pageLayout" zoomScale="85" zoomScaleNormal="85" zoomScaleSheetLayoutView="75" zoomScalePageLayoutView="85" workbookViewId="0">
      <selection activeCell="B30" sqref="B30"/>
    </sheetView>
  </sheetViews>
  <sheetFormatPr baseColWidth="10" defaultRowHeight="12.75"/>
  <cols>
    <col min="1" max="1" width="11" style="4"/>
    <col min="2" max="2" width="18.625" style="10" customWidth="1"/>
    <col min="3" max="3" width="15" style="10" customWidth="1"/>
    <col min="4" max="4" width="13.5" style="10" customWidth="1"/>
    <col min="5" max="5" width="16.375" style="10" customWidth="1"/>
    <col min="6" max="8" width="13.5" style="10" customWidth="1"/>
    <col min="9" max="9" width="1.375" style="10" customWidth="1"/>
    <col min="10" max="10" width="11" style="4" customWidth="1"/>
    <col min="11" max="16384" width="11" style="4"/>
  </cols>
  <sheetData>
    <row r="1" spans="1:23">
      <c r="A1" s="27"/>
      <c r="B1" s="27"/>
      <c r="C1" s="27"/>
      <c r="D1" s="27"/>
      <c r="E1" s="27"/>
      <c r="F1" s="27"/>
      <c r="G1" s="27"/>
      <c r="H1" s="27"/>
      <c r="I1" s="27"/>
    </row>
    <row r="2" spans="1:23">
      <c r="A2" s="27"/>
      <c r="B2" s="27"/>
      <c r="C2" s="27"/>
      <c r="D2" s="27"/>
      <c r="E2" s="27"/>
      <c r="F2" s="27"/>
      <c r="G2" s="27"/>
      <c r="H2" s="27"/>
      <c r="I2" s="27"/>
    </row>
    <row r="3" spans="1:23" ht="20.25">
      <c r="A3" s="27"/>
      <c r="B3" s="656" t="s">
        <v>32</v>
      </c>
      <c r="C3" s="911" t="s">
        <v>278</v>
      </c>
      <c r="D3" s="911"/>
      <c r="E3" s="911"/>
      <c r="F3" s="911"/>
      <c r="G3" s="911"/>
      <c r="H3" s="911"/>
      <c r="I3" s="911"/>
      <c r="J3" s="3"/>
      <c r="K3" s="3"/>
      <c r="L3" s="3"/>
      <c r="M3" s="3"/>
      <c r="N3" s="3"/>
      <c r="O3" s="3"/>
      <c r="P3" s="3"/>
      <c r="Q3" s="3"/>
      <c r="R3" s="3"/>
      <c r="S3" s="3"/>
      <c r="T3" s="3"/>
      <c r="U3" s="3"/>
      <c r="V3" s="3"/>
      <c r="W3" s="3"/>
    </row>
    <row r="4" spans="1:23" ht="20.25">
      <c r="A4" s="27"/>
      <c r="B4" s="123"/>
      <c r="C4" s="911"/>
      <c r="D4" s="911"/>
      <c r="E4" s="911"/>
      <c r="F4" s="911"/>
      <c r="G4" s="911"/>
      <c r="H4" s="911"/>
      <c r="I4" s="911"/>
      <c r="J4" s="3"/>
      <c r="K4" s="3"/>
      <c r="L4" s="3"/>
      <c r="M4" s="3"/>
      <c r="N4" s="3"/>
      <c r="O4" s="3"/>
      <c r="P4" s="3"/>
      <c r="Q4" s="3"/>
      <c r="R4" s="3"/>
      <c r="S4" s="3"/>
      <c r="T4" s="3"/>
      <c r="U4" s="3"/>
      <c r="V4" s="3"/>
      <c r="W4" s="3"/>
    </row>
    <row r="5" spans="1:23" ht="27" customHeight="1">
      <c r="A5" s="27"/>
      <c r="B5" s="27"/>
      <c r="C5" s="179" t="s">
        <v>218</v>
      </c>
      <c r="D5" s="27"/>
      <c r="E5" s="27"/>
      <c r="F5" s="27"/>
      <c r="G5" s="27"/>
      <c r="H5" s="27"/>
      <c r="I5" s="27"/>
      <c r="J5" s="3"/>
      <c r="K5" s="3"/>
      <c r="L5" s="3"/>
      <c r="M5" s="3"/>
      <c r="N5" s="3"/>
      <c r="O5" s="3"/>
      <c r="P5" s="3"/>
      <c r="Q5" s="3"/>
      <c r="R5" s="3"/>
      <c r="S5" s="3"/>
      <c r="T5" s="3"/>
      <c r="U5" s="3"/>
      <c r="V5" s="3"/>
      <c r="W5" s="3"/>
    </row>
    <row r="6" spans="1:23" ht="40.5">
      <c r="A6" s="27"/>
      <c r="B6" s="331"/>
      <c r="C6" s="657" t="s">
        <v>122</v>
      </c>
      <c r="D6" s="658" t="s">
        <v>117</v>
      </c>
      <c r="E6" s="659" t="s">
        <v>259</v>
      </c>
      <c r="F6" s="658" t="s">
        <v>117</v>
      </c>
      <c r="G6" s="660" t="s">
        <v>25</v>
      </c>
      <c r="H6" s="661" t="s">
        <v>117</v>
      </c>
      <c r="I6" s="127"/>
      <c r="J6" s="3"/>
      <c r="K6" s="3"/>
      <c r="L6" s="3"/>
      <c r="M6" s="3"/>
      <c r="N6" s="3"/>
      <c r="O6" s="3"/>
      <c r="P6" s="3"/>
      <c r="Q6" s="3"/>
      <c r="R6" s="3"/>
      <c r="S6" s="3"/>
      <c r="T6" s="3"/>
      <c r="U6" s="3"/>
      <c r="V6" s="3"/>
      <c r="W6" s="3"/>
    </row>
    <row r="7" spans="1:23" ht="21" customHeight="1">
      <c r="A7" s="27"/>
      <c r="B7" s="654">
        <v>43374</v>
      </c>
      <c r="C7" s="665">
        <v>20915</v>
      </c>
      <c r="D7" s="666">
        <f>((C7-C8)/C8)*100</f>
        <v>-0.43794925501023468</v>
      </c>
      <c r="E7" s="667">
        <v>60969</v>
      </c>
      <c r="F7" s="666">
        <f>((E7-E8)/E8)*100</f>
        <v>-1.5612890725910618</v>
      </c>
      <c r="G7" s="668">
        <f>E7+C7</f>
        <v>81884</v>
      </c>
      <c r="H7" s="669">
        <f>((G7-G8)/G8)*100</f>
        <v>-1.2767804395789879</v>
      </c>
      <c r="I7" s="128"/>
      <c r="J7" s="3"/>
      <c r="K7" s="3"/>
      <c r="L7" s="3"/>
      <c r="M7" s="3"/>
      <c r="N7" s="3"/>
      <c r="O7" s="3"/>
      <c r="P7" s="3"/>
      <c r="Q7" s="3"/>
      <c r="R7" s="3"/>
      <c r="S7" s="3"/>
      <c r="T7" s="3"/>
      <c r="U7" s="3"/>
      <c r="V7" s="3"/>
      <c r="W7" s="3"/>
    </row>
    <row r="8" spans="1:23" ht="21" customHeight="1">
      <c r="A8" s="27"/>
      <c r="B8" s="662">
        <v>43282</v>
      </c>
      <c r="C8" s="650">
        <v>21007</v>
      </c>
      <c r="D8" s="518">
        <f t="shared" ref="D8:D14" si="0">((C8-C9)/C9)*100</f>
        <v>0.74333397276040669</v>
      </c>
      <c r="E8" s="517">
        <v>61936</v>
      </c>
      <c r="F8" s="518">
        <f t="shared" ref="F8" si="1">((E8-E9)/E9)*100</f>
        <v>1.1464219224613776</v>
      </c>
      <c r="G8" s="519">
        <f t="shared" ref="G8:G15" si="2">E8+C8</f>
        <v>82943</v>
      </c>
      <c r="H8" s="520">
        <f t="shared" ref="H8" si="3">((G8-G9)/G9)*100</f>
        <v>1.0440269960772848</v>
      </c>
      <c r="I8" s="128"/>
      <c r="J8" s="3"/>
      <c r="K8" s="3"/>
      <c r="L8" s="3"/>
      <c r="M8" s="3"/>
      <c r="N8" s="3"/>
      <c r="O8" s="3"/>
      <c r="P8" s="3"/>
      <c r="Q8" s="3"/>
      <c r="R8" s="3"/>
      <c r="S8" s="3"/>
      <c r="T8" s="3"/>
      <c r="U8" s="3"/>
      <c r="V8" s="3"/>
      <c r="W8" s="3"/>
    </row>
    <row r="9" spans="1:23" ht="21" customHeight="1">
      <c r="A9" s="27"/>
      <c r="B9" s="662">
        <v>43191</v>
      </c>
      <c r="C9" s="650">
        <v>20852</v>
      </c>
      <c r="D9" s="521">
        <f t="shared" si="0"/>
        <v>5.2334090335604344</v>
      </c>
      <c r="E9" s="517">
        <v>61234</v>
      </c>
      <c r="F9" s="521">
        <f t="shared" ref="F9" si="4">((E9-E10)/E10)*100</f>
        <v>2.107720526930132</v>
      </c>
      <c r="G9" s="522">
        <f t="shared" si="2"/>
        <v>82086</v>
      </c>
      <c r="H9" s="523">
        <f t="shared" ref="H9" si="5">((G9-G10)/G10)*100</f>
        <v>2.8840007520210564</v>
      </c>
      <c r="I9" s="129"/>
      <c r="J9" s="3"/>
      <c r="K9" s="3"/>
      <c r="L9" s="3"/>
      <c r="M9" s="3"/>
      <c r="N9" s="3"/>
      <c r="O9" s="3"/>
      <c r="P9" s="3"/>
      <c r="Q9" s="3"/>
      <c r="R9" s="3"/>
      <c r="S9" s="3"/>
      <c r="T9" s="3"/>
      <c r="U9" s="3"/>
      <c r="V9" s="3"/>
      <c r="W9" s="3"/>
    </row>
    <row r="10" spans="1:23" ht="21" customHeight="1">
      <c r="A10" s="27"/>
      <c r="B10" s="662">
        <v>43101</v>
      </c>
      <c r="C10" s="650">
        <v>19815</v>
      </c>
      <c r="D10" s="521">
        <f t="shared" si="0"/>
        <v>-0.37206496053094673</v>
      </c>
      <c r="E10" s="517">
        <v>59970</v>
      </c>
      <c r="F10" s="521">
        <f t="shared" ref="F10" si="6">((E10-E11)/E11)*100</f>
        <v>1.2254405509418675</v>
      </c>
      <c r="G10" s="522">
        <f t="shared" si="2"/>
        <v>79785</v>
      </c>
      <c r="H10" s="523">
        <f t="shared" ref="H10" si="7">((G10-G11)/G11)*100</f>
        <v>0.82392933415894754</v>
      </c>
      <c r="I10" s="129"/>
      <c r="J10" s="3"/>
      <c r="K10" s="3"/>
      <c r="L10" s="3"/>
      <c r="M10" s="3"/>
      <c r="N10" s="3"/>
      <c r="O10" s="3"/>
      <c r="P10" s="3"/>
      <c r="Q10" s="3"/>
      <c r="R10" s="3"/>
      <c r="S10" s="3"/>
      <c r="T10" s="3"/>
      <c r="U10" s="3"/>
      <c r="V10" s="3"/>
      <c r="W10" s="3"/>
    </row>
    <row r="11" spans="1:23" ht="21" customHeight="1">
      <c r="A11" s="27"/>
      <c r="B11" s="652">
        <v>43009</v>
      </c>
      <c r="C11" s="663">
        <v>19889</v>
      </c>
      <c r="D11" s="670">
        <f t="shared" si="0"/>
        <v>-2.633769031184217</v>
      </c>
      <c r="E11" s="664">
        <v>59244</v>
      </c>
      <c r="F11" s="670">
        <f t="shared" ref="F11" si="8">((E11-E12)/E12)*100</f>
        <v>-3.4390585780878182</v>
      </c>
      <c r="G11" s="671">
        <f t="shared" si="2"/>
        <v>79133</v>
      </c>
      <c r="H11" s="672">
        <f>((G11-G12)/G12)*100</f>
        <v>-3.2379158973355673</v>
      </c>
      <c r="I11" s="129"/>
      <c r="J11" s="3"/>
      <c r="K11" s="3"/>
      <c r="L11" s="3"/>
      <c r="M11" s="3"/>
      <c r="N11" s="3"/>
      <c r="O11" s="3"/>
      <c r="P11" s="3"/>
      <c r="Q11" s="3"/>
      <c r="R11" s="3"/>
      <c r="S11" s="3"/>
      <c r="T11" s="3"/>
      <c r="U11" s="3"/>
      <c r="V11" s="3"/>
      <c r="W11" s="3"/>
    </row>
    <row r="12" spans="1:23" ht="21" customHeight="1">
      <c r="A12" s="27"/>
      <c r="B12" s="662">
        <v>42917</v>
      </c>
      <c r="C12" s="650">
        <v>20427</v>
      </c>
      <c r="D12" s="521">
        <f t="shared" si="0"/>
        <v>-0.11246943765281174</v>
      </c>
      <c r="E12" s="517">
        <v>61354</v>
      </c>
      <c r="F12" s="521">
        <f t="shared" ref="F12" si="9">((E12-E13)/E13)*100</f>
        <v>0.44859201047806158</v>
      </c>
      <c r="G12" s="522">
        <f t="shared" si="2"/>
        <v>81781</v>
      </c>
      <c r="H12" s="523">
        <f t="shared" ref="H12" si="10">((G12-G13)/G13)*100</f>
        <v>0.30786213663682083</v>
      </c>
      <c r="I12" s="129"/>
      <c r="J12" s="3"/>
      <c r="K12" s="3"/>
      <c r="L12" s="3"/>
      <c r="M12" s="3"/>
      <c r="N12" s="3"/>
      <c r="O12" s="3"/>
      <c r="P12" s="3"/>
      <c r="Q12" s="3"/>
      <c r="R12" s="3"/>
      <c r="S12" s="3"/>
      <c r="T12" s="3"/>
      <c r="U12" s="3"/>
      <c r="V12" s="3"/>
      <c r="W12" s="3"/>
    </row>
    <row r="13" spans="1:23" ht="21" customHeight="1">
      <c r="A13" s="27"/>
      <c r="B13" s="662">
        <v>42826</v>
      </c>
      <c r="C13" s="650">
        <v>20450</v>
      </c>
      <c r="D13" s="521">
        <f t="shared" si="0"/>
        <v>4.8825520566211917</v>
      </c>
      <c r="E13" s="517">
        <v>61080</v>
      </c>
      <c r="F13" s="521">
        <f t="shared" ref="F13" si="11">((E13-E14)/E14)*100</f>
        <v>3.0051603764039259</v>
      </c>
      <c r="G13" s="522">
        <f t="shared" si="2"/>
        <v>81530</v>
      </c>
      <c r="H13" s="523">
        <f t="shared" ref="H13" si="12">((G13-G14)/G14)*100</f>
        <v>3.4697192750901058</v>
      </c>
      <c r="I13" s="129"/>
      <c r="J13" s="3"/>
      <c r="K13" s="3"/>
      <c r="L13" s="3"/>
      <c r="M13" s="3"/>
      <c r="N13" s="3"/>
      <c r="O13" s="3"/>
      <c r="P13" s="3"/>
      <c r="Q13" s="3"/>
      <c r="R13" s="3"/>
      <c r="S13" s="3"/>
      <c r="T13" s="3"/>
      <c r="U13" s="3"/>
      <c r="V13" s="3"/>
      <c r="W13" s="3"/>
    </row>
    <row r="14" spans="1:23" ht="21" customHeight="1">
      <c r="A14" s="27"/>
      <c r="B14" s="662">
        <v>42736</v>
      </c>
      <c r="C14" s="650">
        <v>19498</v>
      </c>
      <c r="D14" s="521">
        <f t="shared" si="0"/>
        <v>-0.59648228396635228</v>
      </c>
      <c r="E14" s="517">
        <v>59298</v>
      </c>
      <c r="F14" s="521">
        <f t="shared" ref="F14" si="13">((E14-E15)/E15)*100</f>
        <v>-0.11622618626509677</v>
      </c>
      <c r="G14" s="522">
        <f t="shared" si="2"/>
        <v>78796</v>
      </c>
      <c r="H14" s="523">
        <f t="shared" ref="H14" si="14">((G14-G15)/G15)*100</f>
        <v>-0.23549669544959609</v>
      </c>
      <c r="I14" s="129"/>
      <c r="J14" s="3"/>
      <c r="K14" s="3"/>
      <c r="L14" s="3"/>
      <c r="M14" s="3"/>
      <c r="N14" s="3"/>
      <c r="O14" s="3"/>
      <c r="P14" s="3"/>
      <c r="Q14" s="3"/>
      <c r="R14" s="3"/>
      <c r="S14" s="3"/>
      <c r="T14" s="3"/>
      <c r="U14" s="3"/>
      <c r="V14" s="3"/>
      <c r="W14" s="3"/>
    </row>
    <row r="15" spans="1:23" ht="21" customHeight="1">
      <c r="A15" s="27"/>
      <c r="B15" s="652">
        <v>42644</v>
      </c>
      <c r="C15" s="663">
        <v>19615</v>
      </c>
      <c r="D15" s="670"/>
      <c r="E15" s="664">
        <v>59367</v>
      </c>
      <c r="F15" s="670"/>
      <c r="G15" s="671">
        <f t="shared" si="2"/>
        <v>78982</v>
      </c>
      <c r="H15" s="672"/>
      <c r="I15" s="129"/>
      <c r="J15" s="3"/>
      <c r="K15" s="3"/>
      <c r="L15" s="3"/>
      <c r="M15" s="3"/>
      <c r="N15" s="3"/>
      <c r="O15" s="3"/>
      <c r="P15" s="3"/>
      <c r="Q15" s="3"/>
      <c r="R15" s="3"/>
      <c r="S15" s="3"/>
      <c r="T15" s="3"/>
      <c r="U15" s="3"/>
      <c r="V15" s="3"/>
      <c r="W15" s="3"/>
    </row>
    <row r="16" spans="1:23" ht="18.75">
      <c r="A16" s="27"/>
      <c r="B16" s="126" t="s">
        <v>118</v>
      </c>
      <c r="C16" s="27"/>
      <c r="D16" s="27"/>
      <c r="E16" s="27"/>
      <c r="F16" s="27"/>
      <c r="G16" s="27"/>
      <c r="H16" s="27"/>
      <c r="I16" s="27"/>
      <c r="J16" s="3"/>
      <c r="K16" s="3"/>
      <c r="L16" s="3"/>
      <c r="M16" s="3"/>
      <c r="N16" s="3"/>
      <c r="O16" s="3"/>
      <c r="P16" s="3"/>
      <c r="Q16" s="3"/>
      <c r="R16" s="3"/>
      <c r="S16" s="3"/>
      <c r="T16" s="3"/>
      <c r="U16" s="3"/>
      <c r="V16" s="3"/>
      <c r="W16" s="3"/>
    </row>
    <row r="17" spans="1:23">
      <c r="A17" s="27"/>
      <c r="B17" s="113"/>
      <c r="C17" s="27"/>
      <c r="D17" s="27"/>
      <c r="E17" s="27"/>
      <c r="F17" s="27"/>
      <c r="G17" s="27"/>
      <c r="H17" s="27"/>
      <c r="I17" s="27"/>
      <c r="J17" s="3"/>
      <c r="K17" s="3"/>
      <c r="L17" s="3"/>
      <c r="M17" s="3"/>
      <c r="N17" s="3"/>
      <c r="O17" s="3"/>
      <c r="P17" s="3"/>
      <c r="Q17" s="3"/>
      <c r="R17" s="3"/>
      <c r="S17" s="3"/>
      <c r="T17" s="3"/>
      <c r="U17" s="3"/>
      <c r="V17" s="3"/>
      <c r="W17" s="3"/>
    </row>
    <row r="18" spans="1:23">
      <c r="A18" s="27"/>
      <c r="B18" s="113"/>
      <c r="C18" s="27"/>
      <c r="D18" s="27"/>
      <c r="E18" s="27"/>
      <c r="F18" s="27"/>
      <c r="G18" s="27"/>
      <c r="H18" s="27"/>
      <c r="I18" s="27"/>
      <c r="J18" s="3"/>
      <c r="K18" s="3"/>
      <c r="L18" s="3"/>
      <c r="M18" s="3"/>
      <c r="N18" s="3"/>
      <c r="O18" s="3"/>
      <c r="P18" s="3"/>
      <c r="Q18" s="3"/>
      <c r="R18" s="3"/>
      <c r="S18" s="3"/>
      <c r="T18" s="3"/>
      <c r="U18" s="3"/>
      <c r="V18" s="3"/>
      <c r="W18" s="3"/>
    </row>
    <row r="19" spans="1:23">
      <c r="A19" s="27"/>
      <c r="B19" s="113"/>
      <c r="C19" s="27"/>
      <c r="D19" s="27"/>
      <c r="E19" s="27"/>
      <c r="F19" s="27"/>
      <c r="G19" s="27"/>
      <c r="H19" s="27"/>
      <c r="I19" s="27"/>
      <c r="J19" s="3"/>
      <c r="K19" s="3"/>
      <c r="L19" s="3"/>
      <c r="M19" s="3"/>
      <c r="N19" s="3"/>
      <c r="O19" s="3"/>
      <c r="P19" s="3"/>
      <c r="Q19" s="3"/>
      <c r="R19" s="3"/>
      <c r="S19" s="3"/>
      <c r="T19" s="3"/>
      <c r="U19" s="3"/>
      <c r="V19" s="3"/>
      <c r="W19" s="3"/>
    </row>
    <row r="20" spans="1:23">
      <c r="A20" s="27"/>
      <c r="B20" s="113"/>
      <c r="C20" s="27"/>
      <c r="D20" s="27"/>
      <c r="E20" s="27"/>
      <c r="F20" s="27"/>
      <c r="G20" s="27"/>
      <c r="H20" s="27"/>
      <c r="I20" s="27"/>
      <c r="J20" s="3"/>
      <c r="K20" s="3"/>
      <c r="L20" s="3"/>
      <c r="M20" s="3"/>
      <c r="N20" s="3"/>
      <c r="O20" s="3"/>
      <c r="P20" s="3"/>
      <c r="Q20" s="3"/>
      <c r="R20" s="3"/>
      <c r="S20" s="3"/>
      <c r="T20" s="3"/>
      <c r="U20" s="3"/>
      <c r="V20" s="3"/>
      <c r="W20" s="3"/>
    </row>
    <row r="21" spans="1:23">
      <c r="A21" s="27"/>
      <c r="B21" s="113"/>
      <c r="C21" s="27"/>
      <c r="D21" s="27"/>
      <c r="E21" s="27"/>
      <c r="F21" s="27"/>
      <c r="G21" s="27"/>
      <c r="H21" s="27"/>
      <c r="I21" s="27"/>
      <c r="J21" s="3"/>
      <c r="K21" s="3"/>
      <c r="L21" s="3"/>
      <c r="M21" s="3"/>
      <c r="N21" s="3"/>
      <c r="O21" s="3"/>
      <c r="P21" s="3"/>
      <c r="Q21" s="3"/>
      <c r="R21" s="3"/>
      <c r="S21" s="3"/>
      <c r="T21" s="3"/>
      <c r="U21" s="3"/>
      <c r="V21" s="3"/>
      <c r="W21" s="3"/>
    </row>
    <row r="22" spans="1:23">
      <c r="A22" s="27"/>
      <c r="B22" s="27"/>
      <c r="C22" s="27"/>
      <c r="D22" s="27"/>
      <c r="E22" s="27"/>
      <c r="F22" s="27"/>
      <c r="G22" s="27"/>
      <c r="H22" s="27"/>
      <c r="I22" s="27"/>
      <c r="J22" s="3"/>
      <c r="K22" s="3"/>
      <c r="L22" s="3"/>
      <c r="M22" s="3"/>
      <c r="N22" s="3"/>
      <c r="O22" s="3"/>
      <c r="P22" s="3"/>
      <c r="Q22" s="3"/>
      <c r="R22" s="3"/>
      <c r="S22" s="3"/>
      <c r="T22" s="3"/>
      <c r="U22" s="3"/>
      <c r="V22" s="3"/>
      <c r="W22" s="3"/>
    </row>
    <row r="23" spans="1:23" ht="20.25">
      <c r="A23" s="27"/>
      <c r="B23" s="305" t="s">
        <v>33</v>
      </c>
      <c r="C23" s="910" t="s">
        <v>208</v>
      </c>
      <c r="D23" s="910"/>
      <c r="E23" s="910"/>
      <c r="F23" s="910"/>
      <c r="G23" s="910"/>
      <c r="H23" s="910"/>
      <c r="I23" s="910"/>
      <c r="J23" s="3"/>
      <c r="K23" s="3"/>
      <c r="L23" s="3"/>
      <c r="M23" s="3"/>
      <c r="N23" s="3"/>
      <c r="O23" s="3"/>
      <c r="P23" s="3"/>
      <c r="Q23" s="3"/>
      <c r="R23" s="3"/>
      <c r="S23" s="3"/>
      <c r="T23" s="3"/>
      <c r="U23" s="3"/>
      <c r="V23" s="3"/>
      <c r="W23" s="3"/>
    </row>
    <row r="24" spans="1:23" ht="20.25">
      <c r="A24" s="27"/>
      <c r="B24" s="306"/>
      <c r="C24" s="910"/>
      <c r="D24" s="910"/>
      <c r="E24" s="910"/>
      <c r="F24" s="910"/>
      <c r="G24" s="910"/>
      <c r="H24" s="910"/>
      <c r="I24" s="910"/>
      <c r="J24" s="3"/>
      <c r="K24" s="3"/>
      <c r="L24" s="3"/>
      <c r="M24" s="3"/>
      <c r="N24" s="3"/>
      <c r="O24" s="3"/>
      <c r="P24" s="3"/>
      <c r="Q24" s="3"/>
      <c r="R24" s="3"/>
      <c r="S24" s="3"/>
      <c r="T24" s="3"/>
      <c r="U24" s="3"/>
      <c r="V24" s="3"/>
      <c r="W24" s="3"/>
    </row>
    <row r="25" spans="1:23" ht="27" customHeight="1">
      <c r="A25" s="27"/>
      <c r="B25" s="27"/>
      <c r="C25" s="179" t="s">
        <v>218</v>
      </c>
      <c r="D25" s="27"/>
      <c r="E25" s="27"/>
      <c r="F25" s="27"/>
      <c r="G25" s="27"/>
      <c r="H25" s="27"/>
      <c r="I25" s="27"/>
      <c r="J25" s="3"/>
      <c r="K25" s="3"/>
      <c r="L25" s="3"/>
      <c r="M25" s="3"/>
      <c r="N25" s="3"/>
      <c r="O25" s="3"/>
      <c r="P25" s="3"/>
      <c r="Q25" s="3"/>
      <c r="R25" s="3"/>
      <c r="S25" s="3"/>
      <c r="T25" s="3"/>
      <c r="U25" s="3"/>
      <c r="V25" s="3"/>
      <c r="W25" s="3"/>
    </row>
    <row r="26" spans="1:23" ht="40.5" customHeight="1">
      <c r="A26" s="27"/>
      <c r="B26" s="331"/>
      <c r="C26" s="333" t="s">
        <v>122</v>
      </c>
      <c r="D26" s="334" t="s">
        <v>117</v>
      </c>
      <c r="E26" s="333" t="s">
        <v>139</v>
      </c>
      <c r="F26" s="334" t="s">
        <v>117</v>
      </c>
      <c r="G26" s="337" t="s">
        <v>25</v>
      </c>
      <c r="H26" s="334" t="s">
        <v>117</v>
      </c>
      <c r="I26" s="127"/>
      <c r="J26" s="3"/>
      <c r="K26" s="3"/>
      <c r="L26" s="3"/>
      <c r="M26" s="3"/>
      <c r="N26" s="3"/>
      <c r="O26" s="3"/>
      <c r="P26" s="3"/>
      <c r="Q26" s="3"/>
      <c r="R26" s="3"/>
      <c r="S26" s="3"/>
      <c r="T26" s="3"/>
      <c r="U26" s="3"/>
      <c r="V26" s="3"/>
      <c r="W26" s="3"/>
    </row>
    <row r="27" spans="1:23" ht="21" customHeight="1">
      <c r="A27" s="27"/>
      <c r="B27" s="318">
        <v>43374</v>
      </c>
      <c r="C27" s="319">
        <v>20915</v>
      </c>
      <c r="D27" s="338">
        <f>((C27-C28)/C28)*100</f>
        <v>-0.43794925501023468</v>
      </c>
      <c r="E27" s="319">
        <v>49799</v>
      </c>
      <c r="F27" s="338">
        <f>((E27-E28)/E28)*100</f>
        <v>0.19314729493189547</v>
      </c>
      <c r="G27" s="322">
        <f>E27+C27</f>
        <v>70714</v>
      </c>
      <c r="H27" s="338">
        <f>((G27-G28)/G28)*100</f>
        <v>5.6569084995050202E-3</v>
      </c>
      <c r="I27" s="128"/>
      <c r="J27" s="3"/>
      <c r="K27" s="3"/>
      <c r="L27" s="3"/>
      <c r="M27" s="3"/>
      <c r="N27" s="3"/>
      <c r="O27" s="3"/>
      <c r="P27" s="3"/>
      <c r="Q27" s="3"/>
      <c r="R27" s="3"/>
      <c r="S27" s="3"/>
      <c r="T27" s="3"/>
      <c r="U27" s="3"/>
      <c r="V27" s="3"/>
      <c r="W27" s="3"/>
    </row>
    <row r="28" spans="1:23" ht="21" customHeight="1">
      <c r="A28" s="27"/>
      <c r="B28" s="332">
        <v>43282</v>
      </c>
      <c r="C28" s="310">
        <v>21007</v>
      </c>
      <c r="D28" s="335">
        <f t="shared" ref="D28" si="15">((C28-C29)/C29)*100</f>
        <v>0.74333397276040669</v>
      </c>
      <c r="E28" s="310">
        <v>49703</v>
      </c>
      <c r="F28" s="335">
        <f t="shared" ref="F28:F34" si="16">((E28-E29)/E29)*100</f>
        <v>0.37968292436635365</v>
      </c>
      <c r="G28" s="315">
        <f t="shared" ref="G28:G35" si="17">E28+C28</f>
        <v>70710</v>
      </c>
      <c r="H28" s="335">
        <f t="shared" ref="H28:H30" si="18">((G28-G29)/G29)*100</f>
        <v>0.48744439865277761</v>
      </c>
      <c r="I28" s="128"/>
      <c r="J28" s="3"/>
      <c r="K28" s="3"/>
      <c r="L28" s="3"/>
      <c r="M28" s="3"/>
      <c r="N28" s="3"/>
      <c r="O28" s="3"/>
      <c r="P28" s="3"/>
      <c r="Q28" s="3"/>
      <c r="R28" s="3"/>
      <c r="S28" s="3"/>
      <c r="T28" s="3"/>
      <c r="U28" s="3"/>
      <c r="V28" s="3"/>
      <c r="W28" s="3"/>
    </row>
    <row r="29" spans="1:23" ht="21" customHeight="1">
      <c r="A29" s="27"/>
      <c r="B29" s="332">
        <v>43191</v>
      </c>
      <c r="C29" s="310">
        <v>20852</v>
      </c>
      <c r="D29" s="336">
        <f t="shared" ref="D29" si="19">((C29-C30)/C30)*100</f>
        <v>5.2334090335604344</v>
      </c>
      <c r="E29" s="310">
        <v>49515</v>
      </c>
      <c r="F29" s="336">
        <f t="shared" si="16"/>
        <v>0.72418071970544562</v>
      </c>
      <c r="G29" s="316">
        <f t="shared" si="17"/>
        <v>70367</v>
      </c>
      <c r="H29" s="336">
        <f t="shared" si="18"/>
        <v>2.0196015890045524</v>
      </c>
      <c r="I29" s="129"/>
      <c r="J29" s="3"/>
      <c r="K29" s="3"/>
      <c r="L29" s="3"/>
      <c r="M29" s="3"/>
      <c r="N29" s="3"/>
      <c r="O29" s="3"/>
      <c r="P29" s="3"/>
      <c r="Q29" s="3"/>
      <c r="R29" s="3"/>
      <c r="S29" s="3"/>
      <c r="T29" s="3"/>
      <c r="U29" s="3"/>
      <c r="V29" s="3"/>
      <c r="W29" s="3"/>
    </row>
    <row r="30" spans="1:23" ht="21" customHeight="1">
      <c r="A30" s="27"/>
      <c r="B30" s="332">
        <v>43101</v>
      </c>
      <c r="C30" s="310">
        <v>19815</v>
      </c>
      <c r="D30" s="336">
        <f t="shared" ref="D30" si="20">((C30-C31)/C31)*100</f>
        <v>-0.37206496053094673</v>
      </c>
      <c r="E30" s="310">
        <v>49159</v>
      </c>
      <c r="F30" s="336">
        <f t="shared" si="16"/>
        <v>0.97360583341891749</v>
      </c>
      <c r="G30" s="316">
        <f t="shared" si="17"/>
        <v>68974</v>
      </c>
      <c r="H30" s="336">
        <f t="shared" si="18"/>
        <v>0.58331145915361515</v>
      </c>
      <c r="I30" s="129"/>
      <c r="J30" s="3"/>
      <c r="K30" s="3"/>
      <c r="L30" s="3"/>
      <c r="M30" s="3"/>
      <c r="N30" s="3"/>
      <c r="O30" s="3"/>
      <c r="P30" s="3"/>
      <c r="Q30" s="3"/>
      <c r="R30" s="3"/>
      <c r="S30" s="3"/>
      <c r="T30" s="3"/>
      <c r="U30" s="3"/>
      <c r="V30" s="3"/>
      <c r="W30" s="3"/>
    </row>
    <row r="31" spans="1:23" ht="21" customHeight="1">
      <c r="A31" s="27"/>
      <c r="B31" s="324">
        <v>43009</v>
      </c>
      <c r="C31" s="325">
        <v>19889</v>
      </c>
      <c r="D31" s="339">
        <f t="shared" ref="D31" si="21">((C31-C32)/C32)*100</f>
        <v>-2.633769031184217</v>
      </c>
      <c r="E31" s="325">
        <v>48685</v>
      </c>
      <c r="F31" s="339">
        <f t="shared" si="16"/>
        <v>-1.8269444052348209</v>
      </c>
      <c r="G31" s="330">
        <f t="shared" si="17"/>
        <v>68574</v>
      </c>
      <c r="H31" s="339">
        <f>((G31-G32)/G32)*100</f>
        <v>-2.0623268302436517</v>
      </c>
      <c r="I31" s="129"/>
      <c r="J31" s="3"/>
      <c r="K31" s="3"/>
      <c r="L31" s="3"/>
      <c r="M31" s="3"/>
      <c r="N31" s="3"/>
      <c r="O31" s="3"/>
      <c r="P31" s="3"/>
      <c r="Q31" s="3"/>
      <c r="R31" s="3"/>
      <c r="S31" s="3"/>
      <c r="T31" s="3"/>
      <c r="U31" s="3"/>
      <c r="V31" s="3"/>
      <c r="W31" s="3"/>
    </row>
    <row r="32" spans="1:23" ht="21" customHeight="1">
      <c r="A32" s="27"/>
      <c r="B32" s="332">
        <v>42917</v>
      </c>
      <c r="C32" s="310">
        <v>20427</v>
      </c>
      <c r="D32" s="336">
        <f t="shared" ref="D32" si="22">((C32-C33)/C33)*100</f>
        <v>-0.11246943765281174</v>
      </c>
      <c r="E32" s="310">
        <v>49591</v>
      </c>
      <c r="F32" s="336">
        <f t="shared" si="16"/>
        <v>-0.37967055042185616</v>
      </c>
      <c r="G32" s="316">
        <f t="shared" si="17"/>
        <v>70018</v>
      </c>
      <c r="H32" s="336">
        <f t="shared" ref="H32:H34" si="23">((G32-G33)/G33)*100</f>
        <v>-0.30186529972946036</v>
      </c>
      <c r="I32" s="129"/>
      <c r="J32" s="3"/>
      <c r="K32" s="3"/>
      <c r="L32" s="3"/>
      <c r="M32" s="3"/>
      <c r="N32" s="3"/>
      <c r="O32" s="3"/>
      <c r="P32" s="3"/>
      <c r="Q32" s="3"/>
      <c r="R32" s="3"/>
      <c r="S32" s="3"/>
      <c r="T32" s="3"/>
      <c r="U32" s="3"/>
      <c r="V32" s="3"/>
      <c r="W32" s="3"/>
    </row>
    <row r="33" spans="1:23" ht="21" customHeight="1">
      <c r="A33" s="27"/>
      <c r="B33" s="332">
        <v>42826</v>
      </c>
      <c r="C33" s="310">
        <v>20450</v>
      </c>
      <c r="D33" s="336">
        <f t="shared" ref="D33" si="24">((C33-C34)/C34)*100</f>
        <v>4.8825520566211917</v>
      </c>
      <c r="E33" s="310">
        <v>49780</v>
      </c>
      <c r="F33" s="336">
        <f t="shared" si="16"/>
        <v>1.7288592798463236</v>
      </c>
      <c r="G33" s="316">
        <f t="shared" si="17"/>
        <v>70230</v>
      </c>
      <c r="H33" s="336">
        <f t="shared" si="23"/>
        <v>2.6274257657236384</v>
      </c>
      <c r="I33" s="129"/>
      <c r="J33" s="3"/>
      <c r="K33" s="3"/>
      <c r="L33" s="3"/>
      <c r="M33" s="3"/>
      <c r="N33" s="3"/>
      <c r="O33" s="3"/>
      <c r="P33" s="3"/>
      <c r="Q33" s="3"/>
      <c r="R33" s="3"/>
      <c r="S33" s="3"/>
      <c r="T33" s="3"/>
      <c r="U33" s="3"/>
      <c r="V33" s="3"/>
      <c r="W33" s="3"/>
    </row>
    <row r="34" spans="1:23" ht="21" customHeight="1">
      <c r="A34" s="27"/>
      <c r="B34" s="332">
        <v>42736</v>
      </c>
      <c r="C34" s="310">
        <v>19498</v>
      </c>
      <c r="D34" s="336">
        <f t="shared" ref="D34" si="25">((C34-C35)/C35)*100</f>
        <v>-0.59648228396635228</v>
      </c>
      <c r="E34" s="310">
        <v>48934</v>
      </c>
      <c r="F34" s="336">
        <f t="shared" si="16"/>
        <v>7.1576105850835389E-2</v>
      </c>
      <c r="G34" s="316">
        <f t="shared" si="17"/>
        <v>68432</v>
      </c>
      <c r="H34" s="336">
        <f t="shared" si="23"/>
        <v>-0.11968356832180284</v>
      </c>
      <c r="I34" s="129"/>
      <c r="J34" s="3"/>
      <c r="K34" s="3"/>
      <c r="L34" s="3"/>
      <c r="M34" s="3"/>
      <c r="N34" s="3"/>
      <c r="O34" s="3"/>
      <c r="P34" s="3"/>
      <c r="Q34" s="3"/>
      <c r="R34" s="3"/>
      <c r="S34" s="3"/>
      <c r="T34" s="3"/>
      <c r="U34" s="3"/>
      <c r="V34" s="3"/>
      <c r="W34" s="3"/>
    </row>
    <row r="35" spans="1:23" ht="21" customHeight="1">
      <c r="A35" s="27"/>
      <c r="B35" s="324">
        <v>42644</v>
      </c>
      <c r="C35" s="325">
        <v>19615</v>
      </c>
      <c r="D35" s="339"/>
      <c r="E35" s="325">
        <v>48899</v>
      </c>
      <c r="F35" s="339"/>
      <c r="G35" s="330">
        <f t="shared" si="17"/>
        <v>68514</v>
      </c>
      <c r="H35" s="339"/>
      <c r="I35" s="129"/>
      <c r="J35" s="3"/>
      <c r="K35" s="3"/>
      <c r="L35" s="3"/>
      <c r="M35" s="3"/>
      <c r="N35" s="3"/>
      <c r="O35" s="3"/>
      <c r="P35" s="3"/>
      <c r="Q35" s="3"/>
      <c r="R35" s="3"/>
      <c r="S35" s="3"/>
      <c r="T35" s="3"/>
      <c r="U35" s="3"/>
      <c r="V35" s="3"/>
      <c r="W35" s="3"/>
    </row>
    <row r="36" spans="1:23" ht="18.75">
      <c r="A36" s="27"/>
      <c r="B36" s="126" t="s">
        <v>118</v>
      </c>
      <c r="C36" s="27"/>
      <c r="D36" s="27"/>
      <c r="E36" s="27"/>
      <c r="F36" s="27"/>
      <c r="G36" s="27"/>
      <c r="H36" s="27"/>
      <c r="I36" s="27"/>
      <c r="J36" s="3"/>
      <c r="K36" s="3"/>
      <c r="L36" s="3"/>
      <c r="M36" s="3"/>
      <c r="N36" s="3"/>
      <c r="O36" s="3"/>
      <c r="P36" s="3"/>
      <c r="Q36" s="3"/>
      <c r="R36" s="3"/>
      <c r="S36" s="3"/>
      <c r="T36" s="3"/>
      <c r="U36" s="3"/>
      <c r="V36" s="3"/>
      <c r="W36" s="3"/>
    </row>
    <row r="37" spans="1:23">
      <c r="A37" s="27"/>
      <c r="B37" s="27"/>
      <c r="C37" s="27"/>
      <c r="D37" s="27"/>
      <c r="E37" s="27"/>
      <c r="F37" s="27"/>
      <c r="G37" s="27"/>
      <c r="H37" s="27"/>
      <c r="I37" s="27"/>
      <c r="J37" s="3"/>
      <c r="K37" s="3"/>
      <c r="L37" s="3"/>
      <c r="M37" s="3"/>
      <c r="N37" s="3"/>
      <c r="O37" s="3"/>
      <c r="P37" s="3"/>
      <c r="Q37" s="3"/>
      <c r="R37" s="3"/>
      <c r="S37" s="3"/>
      <c r="T37" s="3"/>
      <c r="U37" s="3"/>
      <c r="V37" s="3"/>
      <c r="W37" s="3"/>
    </row>
    <row r="38" spans="1:23">
      <c r="A38" s="27"/>
      <c r="B38" s="27"/>
      <c r="C38" s="113"/>
      <c r="D38" s="27"/>
      <c r="E38" s="27"/>
      <c r="F38" s="27"/>
      <c r="G38" s="27"/>
      <c r="H38" s="27"/>
      <c r="I38" s="27"/>
      <c r="J38" s="3"/>
      <c r="K38" s="3"/>
      <c r="L38" s="3"/>
      <c r="M38" s="3"/>
      <c r="N38" s="3"/>
      <c r="O38" s="3"/>
      <c r="P38" s="3"/>
      <c r="Q38" s="3"/>
      <c r="R38" s="3"/>
      <c r="S38" s="3"/>
      <c r="T38" s="3"/>
      <c r="U38" s="3"/>
      <c r="V38" s="3"/>
      <c r="W38" s="3"/>
    </row>
    <row r="39" spans="1:23">
      <c r="A39" s="27"/>
      <c r="B39" s="27"/>
      <c r="C39" s="27"/>
      <c r="D39" s="27"/>
      <c r="E39" s="27"/>
      <c r="F39" s="27"/>
      <c r="G39" s="27"/>
      <c r="H39" s="27"/>
      <c r="I39" s="27"/>
      <c r="J39" s="3"/>
      <c r="K39" s="3"/>
      <c r="L39" s="3"/>
      <c r="M39" s="3"/>
      <c r="N39" s="3"/>
      <c r="O39" s="3"/>
      <c r="P39" s="3"/>
      <c r="Q39" s="3"/>
      <c r="R39" s="3"/>
      <c r="S39" s="3"/>
      <c r="T39" s="3"/>
      <c r="U39" s="3"/>
      <c r="V39" s="3"/>
      <c r="W39" s="3"/>
    </row>
    <row r="40" spans="1:23">
      <c r="A40" s="27"/>
      <c r="B40" s="27"/>
      <c r="C40" s="27"/>
      <c r="D40" s="27"/>
      <c r="E40" s="27"/>
      <c r="F40" s="27"/>
      <c r="G40" s="27"/>
      <c r="H40" s="27"/>
      <c r="I40" s="27"/>
      <c r="J40" s="3"/>
      <c r="K40" s="3"/>
      <c r="L40" s="3"/>
      <c r="M40" s="3"/>
      <c r="N40" s="3"/>
      <c r="O40" s="3"/>
      <c r="P40" s="3"/>
      <c r="Q40" s="3"/>
      <c r="R40" s="3"/>
      <c r="S40" s="3"/>
      <c r="T40" s="3"/>
      <c r="U40" s="3"/>
      <c r="V40" s="3"/>
      <c r="W40" s="3"/>
    </row>
    <row r="41" spans="1:23">
      <c r="J41" s="3"/>
      <c r="K41" s="3"/>
      <c r="L41" s="3"/>
      <c r="M41" s="3"/>
      <c r="N41" s="3"/>
      <c r="O41" s="3"/>
      <c r="P41" s="3"/>
      <c r="Q41" s="3"/>
      <c r="R41" s="3"/>
      <c r="S41" s="3"/>
      <c r="T41" s="3"/>
      <c r="U41" s="3"/>
      <c r="V41" s="3"/>
      <c r="W41" s="3"/>
    </row>
    <row r="42" spans="1:23">
      <c r="J42" s="3"/>
      <c r="K42" s="3"/>
      <c r="L42" s="3"/>
      <c r="M42" s="3"/>
      <c r="N42" s="3"/>
      <c r="O42" s="3"/>
      <c r="P42" s="3"/>
      <c r="Q42" s="3"/>
      <c r="R42" s="3"/>
      <c r="S42" s="3"/>
      <c r="T42" s="3"/>
      <c r="U42" s="3"/>
      <c r="V42" s="3"/>
      <c r="W42" s="3"/>
    </row>
    <row r="43" spans="1:23">
      <c r="J43" s="3"/>
      <c r="K43" s="3"/>
      <c r="L43" s="3"/>
      <c r="M43" s="3"/>
      <c r="N43" s="3"/>
      <c r="O43" s="3"/>
      <c r="P43" s="3"/>
      <c r="Q43" s="3"/>
      <c r="R43" s="3"/>
      <c r="S43" s="3"/>
      <c r="T43" s="3"/>
      <c r="U43" s="3"/>
      <c r="V43" s="3"/>
      <c r="W43" s="3"/>
    </row>
    <row r="44" spans="1:23">
      <c r="J44" s="3"/>
      <c r="K44" s="3"/>
      <c r="L44" s="3"/>
      <c r="M44" s="3"/>
      <c r="N44" s="3"/>
      <c r="O44" s="3"/>
      <c r="P44" s="3"/>
      <c r="Q44" s="3"/>
      <c r="R44" s="3"/>
      <c r="S44" s="3"/>
      <c r="T44" s="3"/>
      <c r="U44" s="3"/>
      <c r="V44" s="3"/>
      <c r="W44" s="3"/>
    </row>
    <row r="45" spans="1:23">
      <c r="J45" s="3"/>
      <c r="K45" s="3"/>
      <c r="L45" s="3"/>
      <c r="M45" s="3"/>
      <c r="N45" s="3"/>
      <c r="O45" s="3"/>
      <c r="P45" s="3"/>
      <c r="Q45" s="3"/>
      <c r="R45" s="3"/>
      <c r="S45" s="3"/>
      <c r="T45" s="3"/>
      <c r="U45" s="3"/>
      <c r="V45" s="3"/>
      <c r="W45" s="3"/>
    </row>
    <row r="46" spans="1:23">
      <c r="J46" s="3"/>
      <c r="K46" s="3"/>
      <c r="L46" s="3"/>
      <c r="M46" s="3"/>
      <c r="N46" s="3"/>
      <c r="O46" s="3"/>
      <c r="P46" s="3"/>
      <c r="Q46" s="3"/>
      <c r="R46" s="3"/>
      <c r="S46" s="3"/>
      <c r="T46" s="3"/>
      <c r="U46" s="3"/>
      <c r="V46" s="3"/>
      <c r="W46" s="3"/>
    </row>
    <row r="47" spans="1:23">
      <c r="J47" s="3"/>
      <c r="K47" s="3"/>
      <c r="L47" s="3"/>
      <c r="M47" s="3"/>
      <c r="N47" s="3"/>
      <c r="O47" s="3"/>
      <c r="P47" s="3"/>
      <c r="Q47" s="3"/>
      <c r="R47" s="3"/>
      <c r="S47" s="3"/>
      <c r="T47" s="3"/>
      <c r="U47" s="3"/>
      <c r="V47" s="3"/>
      <c r="W47" s="3"/>
    </row>
    <row r="48" spans="1:23">
      <c r="J48" s="3"/>
      <c r="K48" s="3"/>
      <c r="L48" s="3"/>
      <c r="M48" s="3"/>
      <c r="N48" s="3"/>
      <c r="O48" s="3"/>
      <c r="P48" s="3"/>
      <c r="Q48" s="3"/>
      <c r="R48" s="3"/>
      <c r="S48" s="3"/>
      <c r="T48" s="3"/>
      <c r="U48" s="3"/>
      <c r="V48" s="3"/>
      <c r="W48" s="3"/>
    </row>
    <row r="49" spans="10:23">
      <c r="J49" s="3"/>
      <c r="K49" s="3"/>
      <c r="L49" s="3"/>
      <c r="M49" s="3"/>
      <c r="N49" s="3"/>
      <c r="O49" s="3"/>
      <c r="P49" s="3"/>
      <c r="Q49" s="3"/>
      <c r="R49" s="3"/>
      <c r="S49" s="3"/>
      <c r="T49" s="3"/>
      <c r="U49" s="3"/>
      <c r="V49" s="3"/>
      <c r="W49" s="3"/>
    </row>
    <row r="50" spans="10:23">
      <c r="J50" s="3"/>
      <c r="K50" s="3"/>
      <c r="L50" s="3"/>
      <c r="M50" s="3"/>
      <c r="N50" s="3"/>
      <c r="O50" s="3"/>
      <c r="P50" s="3"/>
      <c r="Q50" s="3"/>
      <c r="R50" s="3"/>
      <c r="S50" s="3"/>
      <c r="T50" s="3"/>
      <c r="U50" s="3"/>
      <c r="V50" s="3"/>
      <c r="W50" s="3"/>
    </row>
    <row r="51" spans="10:23">
      <c r="J51" s="3"/>
      <c r="K51" s="3"/>
      <c r="L51" s="3"/>
      <c r="M51" s="3"/>
      <c r="N51" s="3"/>
      <c r="O51" s="3"/>
      <c r="P51" s="3"/>
      <c r="Q51" s="3"/>
      <c r="R51" s="3"/>
      <c r="S51" s="3"/>
      <c r="T51" s="3"/>
      <c r="U51" s="3"/>
      <c r="V51" s="3"/>
      <c r="W51" s="3"/>
    </row>
    <row r="52" spans="10:23">
      <c r="J52" s="3"/>
      <c r="K52" s="3"/>
      <c r="L52" s="3"/>
      <c r="M52" s="3"/>
      <c r="N52" s="3"/>
      <c r="O52" s="3"/>
      <c r="P52" s="3"/>
      <c r="Q52" s="3"/>
      <c r="R52" s="3"/>
      <c r="S52" s="3"/>
      <c r="T52" s="3"/>
      <c r="U52" s="3"/>
      <c r="V52" s="3"/>
      <c r="W52" s="3"/>
    </row>
    <row r="53" spans="10:23">
      <c r="J53" s="3"/>
      <c r="K53" s="3"/>
      <c r="L53" s="3"/>
      <c r="M53" s="3"/>
      <c r="N53" s="3"/>
      <c r="O53" s="3"/>
      <c r="P53" s="3"/>
      <c r="Q53" s="3"/>
      <c r="R53" s="3"/>
      <c r="S53" s="3"/>
      <c r="T53" s="3"/>
      <c r="U53" s="3"/>
      <c r="V53" s="3"/>
      <c r="W53" s="3"/>
    </row>
    <row r="54" spans="10:23">
      <c r="J54" s="3"/>
      <c r="K54" s="3"/>
      <c r="L54" s="3"/>
      <c r="M54" s="3"/>
      <c r="N54" s="3"/>
      <c r="O54" s="3"/>
      <c r="P54" s="3"/>
      <c r="Q54" s="3"/>
      <c r="R54" s="3"/>
      <c r="S54" s="3"/>
      <c r="T54" s="3"/>
      <c r="U54" s="3"/>
      <c r="V54" s="3"/>
      <c r="W54" s="3"/>
    </row>
    <row r="55" spans="10:23">
      <c r="J55" s="3"/>
      <c r="K55" s="3"/>
      <c r="L55" s="3"/>
      <c r="M55" s="3"/>
      <c r="N55" s="3"/>
      <c r="O55" s="3"/>
      <c r="P55" s="3"/>
      <c r="Q55" s="3"/>
      <c r="R55" s="3"/>
      <c r="S55" s="3"/>
      <c r="T55" s="3"/>
      <c r="U55" s="3"/>
      <c r="V55" s="3"/>
      <c r="W55" s="3"/>
    </row>
    <row r="56" spans="10:23">
      <c r="J56" s="3"/>
      <c r="K56" s="3"/>
      <c r="L56" s="3"/>
      <c r="M56" s="3"/>
      <c r="N56" s="3"/>
      <c r="O56" s="3"/>
      <c r="P56" s="3"/>
      <c r="Q56" s="3"/>
      <c r="R56" s="3"/>
      <c r="S56" s="3"/>
      <c r="T56" s="3"/>
      <c r="U56" s="3"/>
      <c r="V56" s="3"/>
      <c r="W56" s="3"/>
    </row>
    <row r="57" spans="10:23">
      <c r="J57" s="3"/>
      <c r="K57" s="3"/>
      <c r="L57" s="3"/>
      <c r="M57" s="3"/>
      <c r="N57" s="3"/>
      <c r="O57" s="3"/>
      <c r="P57" s="3"/>
      <c r="Q57" s="3"/>
      <c r="R57" s="3"/>
      <c r="S57" s="3"/>
      <c r="T57" s="3"/>
      <c r="U57" s="3"/>
      <c r="V57" s="3"/>
      <c r="W57" s="3"/>
    </row>
    <row r="58" spans="10:23">
      <c r="J58" s="3"/>
      <c r="K58" s="3"/>
      <c r="L58" s="3"/>
      <c r="M58" s="3"/>
      <c r="N58" s="3"/>
      <c r="O58" s="3"/>
      <c r="P58" s="3"/>
      <c r="Q58" s="3"/>
      <c r="R58" s="3"/>
      <c r="S58" s="3"/>
      <c r="T58" s="3"/>
      <c r="U58" s="3"/>
      <c r="V58" s="3"/>
      <c r="W58" s="3"/>
    </row>
  </sheetData>
  <mergeCells count="2">
    <mergeCell ref="C3:I4"/>
    <mergeCell ref="C23:I24"/>
  </mergeCells>
  <phoneticPr fontId="0" type="noConversion"/>
  <printOptions horizontalCentered="1" verticalCentered="1"/>
  <pageMargins left="0.45" right="0.28499999999999998" top="0.48529411764705882" bottom="0.78740157480314965" header="0.51181102362204722" footer="0.51181102362204722"/>
  <pageSetup paperSize="9" scale="66" firstPageNumber="2" orientation="portrait" useFirstPageNumber="1" r:id="rId1"/>
  <headerFooter alignWithMargins="0">
    <oddFooter>&amp;C&amp;14page 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74"/>
  <sheetViews>
    <sheetView view="pageLayout" zoomScale="85" zoomScaleNormal="85" zoomScaleSheetLayoutView="75" zoomScalePageLayoutView="85" workbookViewId="0">
      <selection activeCell="B30" sqref="B30"/>
    </sheetView>
  </sheetViews>
  <sheetFormatPr baseColWidth="10" defaultRowHeight="12.75"/>
  <cols>
    <col min="1" max="1" width="11" style="4"/>
    <col min="2" max="2" width="18.625" style="10" customWidth="1"/>
    <col min="3" max="3" width="16.375" style="10" customWidth="1"/>
    <col min="4" max="4" width="20.75" style="10" customWidth="1"/>
    <col min="5" max="5" width="18.125" style="10" customWidth="1"/>
    <col min="6" max="6" width="20.375" style="10" customWidth="1"/>
    <col min="7" max="7" width="12.5" style="10" customWidth="1"/>
    <col min="8" max="16384" width="11" style="4"/>
  </cols>
  <sheetData>
    <row r="1" spans="1:12">
      <c r="A1" s="27"/>
      <c r="B1" s="27"/>
      <c r="C1" s="27"/>
      <c r="D1" s="27"/>
      <c r="E1" s="27"/>
      <c r="F1" s="27"/>
      <c r="G1" s="27"/>
      <c r="H1" s="27"/>
      <c r="I1" s="27"/>
    </row>
    <row r="2" spans="1:12">
      <c r="A2" s="27"/>
      <c r="B2" s="27"/>
      <c r="C2" s="27"/>
      <c r="D2" s="27"/>
      <c r="E2" s="27"/>
      <c r="F2" s="27"/>
      <c r="G2" s="27"/>
      <c r="H2" s="27"/>
      <c r="I2" s="27"/>
    </row>
    <row r="3" spans="1:12" ht="18.75">
      <c r="A3" s="27"/>
      <c r="B3" s="684" t="s">
        <v>34</v>
      </c>
      <c r="C3" s="912" t="s">
        <v>283</v>
      </c>
      <c r="D3" s="912"/>
      <c r="E3" s="912"/>
      <c r="F3" s="912"/>
      <c r="G3" s="912"/>
      <c r="H3" s="3"/>
      <c r="I3" s="3"/>
      <c r="J3" s="3"/>
      <c r="K3" s="3"/>
      <c r="L3" s="3"/>
    </row>
    <row r="4" spans="1:12" ht="18.75">
      <c r="A4" s="27"/>
      <c r="B4" s="42"/>
      <c r="C4" s="912"/>
      <c r="D4" s="912"/>
      <c r="E4" s="912"/>
      <c r="F4" s="912"/>
      <c r="G4" s="912"/>
      <c r="H4" s="27"/>
      <c r="I4" s="3"/>
      <c r="J4" s="3"/>
      <c r="K4" s="3"/>
      <c r="L4" s="3"/>
    </row>
    <row r="5" spans="1:12" ht="27" customHeight="1">
      <c r="A5" s="27"/>
      <c r="B5" s="27"/>
      <c r="C5" s="179" t="s">
        <v>218</v>
      </c>
      <c r="D5" s="27"/>
      <c r="E5" s="27"/>
      <c r="F5" s="27"/>
      <c r="G5" s="27"/>
      <c r="H5" s="27"/>
      <c r="I5" s="3"/>
      <c r="J5" s="3"/>
      <c r="K5" s="3"/>
      <c r="L5" s="3"/>
    </row>
    <row r="6" spans="1:12" ht="96" customHeight="1">
      <c r="A6" s="27"/>
      <c r="B6" s="349"/>
      <c r="C6" s="685" t="s">
        <v>339</v>
      </c>
      <c r="D6" s="685" t="s">
        <v>264</v>
      </c>
      <c r="E6" s="685" t="s">
        <v>262</v>
      </c>
      <c r="F6" s="685" t="s">
        <v>263</v>
      </c>
      <c r="G6" s="686" t="s">
        <v>25</v>
      </c>
      <c r="H6" s="3"/>
      <c r="I6" s="3"/>
      <c r="J6" s="3"/>
      <c r="K6" s="3"/>
      <c r="L6" s="3"/>
    </row>
    <row r="7" spans="1:12" ht="15" customHeight="1">
      <c r="A7" s="27"/>
      <c r="B7" s="687">
        <f>'T8'!B7</f>
        <v>43374</v>
      </c>
      <c r="C7" s="718">
        <v>1983</v>
      </c>
      <c r="D7" s="718">
        <v>1963</v>
      </c>
      <c r="E7" s="718">
        <v>14659</v>
      </c>
      <c r="F7" s="718">
        <v>2310</v>
      </c>
      <c r="G7" s="719">
        <f>SUM(C7:F7)</f>
        <v>20915</v>
      </c>
      <c r="H7" s="3"/>
      <c r="I7" s="3"/>
      <c r="J7" s="3"/>
      <c r="K7" s="3"/>
      <c r="L7" s="3"/>
    </row>
    <row r="8" spans="1:12" ht="15" customHeight="1">
      <c r="A8" s="27"/>
      <c r="B8" s="688" t="s">
        <v>96</v>
      </c>
      <c r="C8" s="689">
        <f>C7/$G7</f>
        <v>9.4812335644274451E-2</v>
      </c>
      <c r="D8" s="689">
        <f>D7/$G7</f>
        <v>9.3856084150131483E-2</v>
      </c>
      <c r="E8" s="689">
        <f>E7/$G7</f>
        <v>0.70088453263208228</v>
      </c>
      <c r="F8" s="689">
        <f>F7/$G7</f>
        <v>0.11044704757351183</v>
      </c>
      <c r="G8" s="690">
        <f>G7/$G7</f>
        <v>1</v>
      </c>
      <c r="H8" s="3"/>
      <c r="I8" s="3"/>
      <c r="J8" s="3"/>
      <c r="K8" s="3"/>
      <c r="L8" s="3"/>
    </row>
    <row r="9" spans="1:12" ht="15" customHeight="1">
      <c r="A9" s="27"/>
      <c r="B9" s="699">
        <f>'T8'!B9</f>
        <v>43282</v>
      </c>
      <c r="C9" s="700">
        <v>2026</v>
      </c>
      <c r="D9" s="700">
        <v>1922</v>
      </c>
      <c r="E9" s="700">
        <v>14661</v>
      </c>
      <c r="F9" s="700">
        <v>2398</v>
      </c>
      <c r="G9" s="701">
        <f>SUM(C9:F9)</f>
        <v>21007</v>
      </c>
      <c r="H9" s="3"/>
      <c r="I9" s="3"/>
      <c r="J9" s="3"/>
      <c r="K9" s="3"/>
      <c r="L9" s="3"/>
    </row>
    <row r="10" spans="1:12" ht="15" customHeight="1">
      <c r="A10" s="27"/>
      <c r="B10" s="708" t="s">
        <v>96</v>
      </c>
      <c r="C10" s="709">
        <f>C9/$G9</f>
        <v>9.6444042462036458E-2</v>
      </c>
      <c r="D10" s="709">
        <f>D9/$G9</f>
        <v>9.1493311753225115E-2</v>
      </c>
      <c r="E10" s="709">
        <f>E9/$G9</f>
        <v>0.69791022040272288</v>
      </c>
      <c r="F10" s="709">
        <f>F9/$G9</f>
        <v>0.11415242538201552</v>
      </c>
      <c r="G10" s="710">
        <f>G9/$G9</f>
        <v>1</v>
      </c>
      <c r="H10" s="18"/>
      <c r="I10" s="3"/>
      <c r="J10" s="3"/>
      <c r="K10" s="3"/>
      <c r="L10" s="3"/>
    </row>
    <row r="11" spans="1:12" ht="15" customHeight="1">
      <c r="A11" s="27"/>
      <c r="B11" s="699">
        <f>'T8'!B11</f>
        <v>43191</v>
      </c>
      <c r="C11" s="700">
        <v>2162</v>
      </c>
      <c r="D11" s="700">
        <v>1832</v>
      </c>
      <c r="E11" s="700">
        <v>14407</v>
      </c>
      <c r="F11" s="700">
        <v>2451</v>
      </c>
      <c r="G11" s="701">
        <f>SUM(C11:F11)</f>
        <v>20852</v>
      </c>
      <c r="H11" s="3"/>
      <c r="I11" s="3"/>
      <c r="J11" s="3"/>
      <c r="K11" s="3"/>
      <c r="L11" s="3"/>
    </row>
    <row r="12" spans="1:12" ht="15" customHeight="1">
      <c r="A12" s="27"/>
      <c r="B12" s="708" t="s">
        <v>96</v>
      </c>
      <c r="C12" s="709">
        <f>C11/$G11</f>
        <v>0.10368309994245156</v>
      </c>
      <c r="D12" s="709">
        <f>D11/$G11</f>
        <v>8.7857279877230007E-2</v>
      </c>
      <c r="E12" s="709">
        <f>E11/$G11</f>
        <v>0.69091693842317281</v>
      </c>
      <c r="F12" s="709">
        <f>F11/$G11</f>
        <v>0.11754268175714559</v>
      </c>
      <c r="G12" s="710">
        <f>G11/$G11</f>
        <v>1</v>
      </c>
      <c r="H12" s="3"/>
      <c r="I12" s="3"/>
      <c r="J12" s="3"/>
      <c r="K12" s="3"/>
      <c r="L12" s="3"/>
    </row>
    <row r="13" spans="1:12" ht="15" customHeight="1">
      <c r="A13" s="27"/>
      <c r="B13" s="711">
        <f>'T8'!B13</f>
        <v>43101</v>
      </c>
      <c r="C13" s="700">
        <v>1893</v>
      </c>
      <c r="D13" s="700">
        <v>1660</v>
      </c>
      <c r="E13" s="700">
        <v>14021</v>
      </c>
      <c r="F13" s="700">
        <v>2241</v>
      </c>
      <c r="G13" s="701">
        <f>SUM(C13:F13)</f>
        <v>19815</v>
      </c>
      <c r="H13" s="3"/>
      <c r="I13" s="3"/>
      <c r="J13" s="3"/>
      <c r="K13" s="3"/>
      <c r="L13" s="3"/>
    </row>
    <row r="14" spans="1:12" ht="15" customHeight="1">
      <c r="A14" s="27"/>
      <c r="B14" s="708" t="s">
        <v>96</v>
      </c>
      <c r="C14" s="709">
        <f>C13/$G13</f>
        <v>9.5533686601059806E-2</v>
      </c>
      <c r="D14" s="709">
        <f>D13/$G13</f>
        <v>8.3774917991420644E-2</v>
      </c>
      <c r="E14" s="709">
        <f>E13/$G13</f>
        <v>0.70759525611910168</v>
      </c>
      <c r="F14" s="709">
        <f>F13/$G13</f>
        <v>0.11309613928841787</v>
      </c>
      <c r="G14" s="710">
        <f>G13/$G13</f>
        <v>1</v>
      </c>
      <c r="H14" s="3"/>
      <c r="I14" s="3"/>
      <c r="J14" s="3"/>
      <c r="K14" s="3"/>
      <c r="L14" s="3"/>
    </row>
    <row r="15" spans="1:12" ht="15" customHeight="1">
      <c r="A15" s="27"/>
      <c r="B15" s="712">
        <f>'T8'!B15</f>
        <v>43009</v>
      </c>
      <c r="C15" s="713">
        <v>1748</v>
      </c>
      <c r="D15" s="713">
        <v>1834</v>
      </c>
      <c r="E15" s="713">
        <v>13919</v>
      </c>
      <c r="F15" s="713">
        <v>2388</v>
      </c>
      <c r="G15" s="714">
        <f>SUM(C15:F15)</f>
        <v>19889</v>
      </c>
      <c r="H15" s="3"/>
      <c r="I15" s="3"/>
      <c r="J15" s="3"/>
      <c r="K15" s="3"/>
      <c r="L15" s="3"/>
    </row>
    <row r="16" spans="1:12" ht="15" customHeight="1">
      <c r="A16" s="27"/>
      <c r="B16" s="715" t="s">
        <v>96</v>
      </c>
      <c r="C16" s="716">
        <f>C15/$G15</f>
        <v>8.7887777163256076E-2</v>
      </c>
      <c r="D16" s="716">
        <f>D15/$G15</f>
        <v>9.2211775353210318E-2</v>
      </c>
      <c r="E16" s="716">
        <f>E15/$G15</f>
        <v>0.69983407913922269</v>
      </c>
      <c r="F16" s="716">
        <f>F15/$G15</f>
        <v>0.12006636834431092</v>
      </c>
      <c r="G16" s="717">
        <f>G15/$G15</f>
        <v>1</v>
      </c>
      <c r="H16" s="3"/>
      <c r="I16" s="3"/>
      <c r="J16" s="3"/>
      <c r="K16" s="3"/>
      <c r="L16" s="3"/>
    </row>
    <row r="17" spans="1:12" ht="15" customHeight="1">
      <c r="A17" s="27"/>
      <c r="B17" s="699">
        <f>'T8'!B17</f>
        <v>42917</v>
      </c>
      <c r="C17" s="700">
        <v>1823</v>
      </c>
      <c r="D17" s="700">
        <v>1997</v>
      </c>
      <c r="E17" s="700">
        <v>13998</v>
      </c>
      <c r="F17" s="700">
        <v>2609</v>
      </c>
      <c r="G17" s="701">
        <f>SUM(C17:F17)</f>
        <v>20427</v>
      </c>
      <c r="H17" s="3"/>
      <c r="I17" s="3"/>
      <c r="J17" s="3"/>
      <c r="K17" s="3"/>
      <c r="L17" s="3"/>
    </row>
    <row r="18" spans="1:12" ht="15" customHeight="1">
      <c r="A18" s="27"/>
      <c r="B18" s="708" t="s">
        <v>96</v>
      </c>
      <c r="C18" s="709">
        <f>C17/$G17</f>
        <v>8.9244627209086019E-2</v>
      </c>
      <c r="D18" s="709">
        <f>D17/$G17</f>
        <v>9.7762764967934596E-2</v>
      </c>
      <c r="E18" s="709">
        <f>E17/$G17</f>
        <v>0.6852694962549567</v>
      </c>
      <c r="F18" s="709">
        <f>F17/$G17</f>
        <v>0.12772311156802271</v>
      </c>
      <c r="G18" s="710">
        <f>G17/$G17</f>
        <v>1</v>
      </c>
      <c r="H18" s="3"/>
      <c r="I18" s="3"/>
      <c r="J18" s="3"/>
      <c r="K18" s="3"/>
      <c r="L18" s="3"/>
    </row>
    <row r="19" spans="1:12" ht="15" customHeight="1">
      <c r="A19" s="27"/>
      <c r="B19" s="696">
        <f>'T8'!B19</f>
        <v>42826</v>
      </c>
      <c r="C19" s="697">
        <v>1841</v>
      </c>
      <c r="D19" s="697">
        <v>1973</v>
      </c>
      <c r="E19" s="697">
        <v>14063</v>
      </c>
      <c r="F19" s="697">
        <v>2573</v>
      </c>
      <c r="G19" s="698">
        <f>SUM(C19:F19)</f>
        <v>20450</v>
      </c>
      <c r="H19" s="3"/>
      <c r="I19" s="3"/>
      <c r="J19" s="3"/>
      <c r="K19" s="3"/>
      <c r="L19" s="3"/>
    </row>
    <row r="20" spans="1:12" ht="15" customHeight="1" thickBot="1">
      <c r="A20" s="27"/>
      <c r="B20" s="702" t="s">
        <v>96</v>
      </c>
      <c r="C20" s="703">
        <f>C19/$G19</f>
        <v>9.0024449877750615E-2</v>
      </c>
      <c r="D20" s="703">
        <f>D19/$G19</f>
        <v>9.6479217603911982E-2</v>
      </c>
      <c r="E20" s="703">
        <f>E19/$G19</f>
        <v>0.68767726161369191</v>
      </c>
      <c r="F20" s="703">
        <f>F19/$G19</f>
        <v>0.12581907090464547</v>
      </c>
      <c r="G20" s="704">
        <f>G19/$G19</f>
        <v>1</v>
      </c>
      <c r="H20" s="3"/>
      <c r="I20" s="3"/>
      <c r="J20" s="3"/>
      <c r="K20" s="3"/>
      <c r="L20" s="3"/>
    </row>
    <row r="21" spans="1:12" ht="15" customHeight="1">
      <c r="A21" s="27"/>
      <c r="B21" s="720">
        <f>'T8'!B21</f>
        <v>42736</v>
      </c>
      <c r="C21" s="721">
        <v>1368</v>
      </c>
      <c r="D21" s="721">
        <v>1765</v>
      </c>
      <c r="E21" s="721">
        <v>14380</v>
      </c>
      <c r="F21" s="721">
        <v>1985</v>
      </c>
      <c r="G21" s="722">
        <f>SUM(C21:F21)</f>
        <v>19498</v>
      </c>
      <c r="H21" s="3"/>
      <c r="I21" s="3"/>
      <c r="J21" s="3"/>
      <c r="K21" s="3"/>
      <c r="L21" s="3"/>
    </row>
    <row r="22" spans="1:12" ht="15" customHeight="1">
      <c r="A22" s="27"/>
      <c r="B22" s="708" t="s">
        <v>96</v>
      </c>
      <c r="C22" s="709">
        <f>C21/$G21</f>
        <v>7.0161042158170067E-2</v>
      </c>
      <c r="D22" s="709">
        <f>D21/$G21</f>
        <v>9.0522104831264744E-2</v>
      </c>
      <c r="E22" s="709">
        <f>E21/$G21</f>
        <v>0.73751153964509175</v>
      </c>
      <c r="F22" s="709">
        <f>F21/$G21</f>
        <v>0.10180531336547338</v>
      </c>
      <c r="G22" s="710">
        <f>G21/$G21</f>
        <v>1</v>
      </c>
      <c r="H22" s="3"/>
      <c r="I22" s="3"/>
      <c r="J22" s="3"/>
      <c r="K22" s="3"/>
      <c r="L22" s="3"/>
    </row>
    <row r="23" spans="1:12" ht="15" customHeight="1">
      <c r="A23" s="27"/>
      <c r="B23" s="705">
        <f>'T8'!B23</f>
        <v>42644</v>
      </c>
      <c r="C23" s="706">
        <v>1298</v>
      </c>
      <c r="D23" s="706">
        <v>1917</v>
      </c>
      <c r="E23" s="706">
        <v>14244</v>
      </c>
      <c r="F23" s="706">
        <v>2156</v>
      </c>
      <c r="G23" s="707">
        <f>SUM(C23:F23)</f>
        <v>19615</v>
      </c>
      <c r="H23" s="3"/>
      <c r="I23" s="3"/>
      <c r="J23" s="3"/>
      <c r="K23" s="3"/>
      <c r="L23" s="3"/>
    </row>
    <row r="24" spans="1:12" ht="15" customHeight="1">
      <c r="A24" s="27"/>
      <c r="B24" s="691" t="s">
        <v>96</v>
      </c>
      <c r="C24" s="692">
        <f>C23/$G23</f>
        <v>6.6173846546010703E-2</v>
      </c>
      <c r="D24" s="692">
        <f>D23/$G23</f>
        <v>9.7731328065256182E-2</v>
      </c>
      <c r="E24" s="692">
        <f>E23/$G23</f>
        <v>0.72617894468518995</v>
      </c>
      <c r="F24" s="692">
        <f>F23/$G23</f>
        <v>0.1099158807035432</v>
      </c>
      <c r="G24" s="693">
        <f>G23/$G23</f>
        <v>1</v>
      </c>
      <c r="H24" s="3"/>
      <c r="I24" s="3"/>
      <c r="J24" s="3"/>
      <c r="K24" s="3"/>
      <c r="L24" s="3"/>
    </row>
    <row r="25" spans="1:12" ht="13.5" thickBot="1">
      <c r="A25" s="27"/>
      <c r="B25" s="694"/>
      <c r="C25" s="914" t="s">
        <v>267</v>
      </c>
      <c r="D25" s="914"/>
      <c r="E25" s="914"/>
      <c r="F25" s="58"/>
      <c r="G25" s="58"/>
      <c r="H25" s="3"/>
      <c r="I25" s="3"/>
      <c r="J25" s="3"/>
      <c r="K25" s="3"/>
      <c r="L25" s="3"/>
    </row>
    <row r="26" spans="1:12">
      <c r="A26" s="27"/>
      <c r="B26" s="695"/>
      <c r="C26" s="914"/>
      <c r="D26" s="914"/>
      <c r="E26" s="914"/>
      <c r="F26" s="58"/>
      <c r="G26" s="58"/>
      <c r="H26" s="3"/>
      <c r="I26" s="3"/>
      <c r="J26" s="3"/>
      <c r="K26" s="3"/>
      <c r="L26" s="3"/>
    </row>
    <row r="27" spans="1:12">
      <c r="A27" s="27"/>
      <c r="B27" s="110" t="s">
        <v>340</v>
      </c>
      <c r="C27" s="27"/>
      <c r="D27" s="27"/>
      <c r="E27" s="27"/>
      <c r="F27" s="27"/>
      <c r="G27" s="27"/>
      <c r="H27" s="27"/>
      <c r="I27" s="3"/>
      <c r="J27" s="3"/>
      <c r="K27" s="3"/>
      <c r="L27" s="3"/>
    </row>
    <row r="28" spans="1:12">
      <c r="A28" s="27"/>
      <c r="B28" s="131"/>
      <c r="C28" s="27"/>
      <c r="D28" s="27"/>
      <c r="E28" s="27"/>
      <c r="F28" s="27"/>
      <c r="G28" s="27"/>
      <c r="H28" s="27"/>
      <c r="I28" s="3"/>
      <c r="J28" s="3"/>
      <c r="K28" s="3"/>
      <c r="L28" s="3"/>
    </row>
    <row r="29" spans="1:12">
      <c r="A29" s="27"/>
      <c r="B29" s="131"/>
      <c r="C29" s="27"/>
      <c r="D29" s="27"/>
      <c r="E29" s="27"/>
      <c r="F29" s="27"/>
      <c r="G29" s="27"/>
      <c r="H29" s="27"/>
      <c r="I29" s="3"/>
      <c r="J29" s="3"/>
      <c r="K29" s="3"/>
      <c r="L29" s="3"/>
    </row>
    <row r="30" spans="1:12">
      <c r="A30" s="27"/>
      <c r="B30" s="131"/>
      <c r="C30" s="27"/>
      <c r="D30" s="27"/>
      <c r="E30" s="27"/>
      <c r="F30" s="27"/>
      <c r="G30" s="27"/>
      <c r="H30" s="27"/>
      <c r="I30" s="3"/>
      <c r="J30" s="3"/>
      <c r="K30" s="3"/>
      <c r="L30" s="3"/>
    </row>
    <row r="31" spans="1:12">
      <c r="A31" s="27"/>
      <c r="B31" s="131"/>
      <c r="C31" s="27"/>
      <c r="D31" s="27"/>
      <c r="E31" s="27"/>
      <c r="F31" s="27"/>
      <c r="G31" s="27"/>
      <c r="H31" s="27"/>
      <c r="I31" s="3"/>
      <c r="J31" s="3"/>
      <c r="K31" s="3"/>
      <c r="L31" s="3"/>
    </row>
    <row r="32" spans="1:12">
      <c r="A32" s="27"/>
      <c r="B32" s="131"/>
      <c r="C32" s="27"/>
      <c r="D32" s="27"/>
      <c r="E32" s="27"/>
      <c r="F32" s="27"/>
      <c r="G32" s="27"/>
      <c r="H32" s="27"/>
      <c r="I32" s="3"/>
      <c r="J32" s="3"/>
      <c r="K32" s="3"/>
      <c r="L32" s="3"/>
    </row>
    <row r="33" spans="1:12">
      <c r="A33" s="27"/>
      <c r="B33" s="131"/>
      <c r="C33" s="27"/>
      <c r="D33" s="27"/>
      <c r="E33" s="27"/>
      <c r="F33" s="27"/>
      <c r="G33" s="27"/>
      <c r="H33" s="27"/>
      <c r="I33" s="3"/>
      <c r="J33" s="3"/>
      <c r="K33" s="3"/>
      <c r="L33" s="3"/>
    </row>
    <row r="34" spans="1:12" ht="18.75">
      <c r="A34" s="27"/>
      <c r="B34" s="132"/>
      <c r="C34" s="913"/>
      <c r="D34" s="913"/>
      <c r="E34" s="913"/>
      <c r="F34" s="913"/>
      <c r="G34" s="913"/>
      <c r="H34" s="27"/>
      <c r="I34" s="3"/>
      <c r="J34" s="3"/>
      <c r="K34" s="3"/>
      <c r="L34" s="3"/>
    </row>
    <row r="35" spans="1:12" ht="18.75">
      <c r="A35" s="27"/>
      <c r="B35" s="42"/>
      <c r="C35" s="913"/>
      <c r="D35" s="913"/>
      <c r="E35" s="913"/>
      <c r="F35" s="913"/>
      <c r="G35" s="913"/>
      <c r="H35" s="27"/>
      <c r="I35" s="3"/>
      <c r="J35" s="3"/>
      <c r="K35" s="3"/>
      <c r="L35" s="3"/>
    </row>
    <row r="36" spans="1:12" ht="27" customHeight="1">
      <c r="A36" s="27"/>
      <c r="B36" s="131"/>
      <c r="C36" s="27"/>
      <c r="D36" s="27"/>
      <c r="E36" s="27"/>
      <c r="F36" s="27"/>
      <c r="G36" s="27"/>
      <c r="H36" s="27"/>
      <c r="I36" s="3"/>
      <c r="J36" s="3"/>
      <c r="K36" s="3"/>
      <c r="L36" s="3"/>
    </row>
    <row r="37" spans="1:12" ht="33.75" customHeight="1">
      <c r="A37" s="27"/>
      <c r="B37" s="131"/>
      <c r="C37" s="27"/>
      <c r="D37" s="27"/>
      <c r="E37" s="27"/>
      <c r="F37" s="27"/>
      <c r="G37" s="27"/>
      <c r="H37" s="3"/>
      <c r="I37" s="3"/>
      <c r="J37" s="3"/>
      <c r="K37" s="3"/>
      <c r="L37" s="3"/>
    </row>
    <row r="38" spans="1:12" ht="15" customHeight="1">
      <c r="A38" s="27"/>
      <c r="B38" s="131"/>
      <c r="C38" s="27"/>
      <c r="D38" s="27"/>
      <c r="E38" s="27"/>
      <c r="F38" s="27"/>
      <c r="G38" s="27"/>
      <c r="H38" s="3"/>
      <c r="I38" s="3"/>
      <c r="J38" s="3"/>
      <c r="K38" s="3"/>
      <c r="L38" s="3"/>
    </row>
    <row r="39" spans="1:12" ht="15" customHeight="1">
      <c r="A39" s="27"/>
      <c r="B39" s="131"/>
      <c r="C39" s="27"/>
      <c r="D39" s="27"/>
      <c r="E39" s="27"/>
      <c r="F39" s="27"/>
      <c r="G39" s="27"/>
      <c r="H39" s="3"/>
      <c r="I39" s="3"/>
      <c r="J39" s="3"/>
      <c r="K39" s="3"/>
      <c r="L39" s="3"/>
    </row>
    <row r="40" spans="1:12" ht="15" customHeight="1">
      <c r="A40" s="27"/>
      <c r="B40" s="131"/>
      <c r="C40" s="27"/>
      <c r="D40" s="27"/>
      <c r="E40" s="27"/>
      <c r="F40" s="27"/>
      <c r="G40" s="27"/>
      <c r="H40" s="3"/>
      <c r="I40" s="3"/>
      <c r="J40" s="3"/>
      <c r="K40" s="3"/>
      <c r="L40" s="3"/>
    </row>
    <row r="41" spans="1:12" ht="15" customHeight="1">
      <c r="A41" s="27"/>
      <c r="B41" s="131"/>
      <c r="C41" s="27"/>
      <c r="D41" s="27"/>
      <c r="E41" s="27"/>
      <c r="F41" s="27"/>
      <c r="G41" s="27"/>
      <c r="H41" s="3"/>
      <c r="I41" s="3"/>
      <c r="J41" s="3"/>
      <c r="K41" s="3"/>
      <c r="L41" s="3"/>
    </row>
    <row r="42" spans="1:12" ht="15" customHeight="1">
      <c r="A42" s="27"/>
      <c r="B42" s="131"/>
      <c r="C42" s="27"/>
      <c r="D42" s="27"/>
      <c r="E42" s="27"/>
      <c r="F42" s="27"/>
      <c r="G42" s="27"/>
      <c r="H42" s="3"/>
      <c r="I42" s="3"/>
      <c r="J42" s="3"/>
      <c r="K42" s="3"/>
      <c r="L42" s="3"/>
    </row>
    <row r="43" spans="1:12" ht="15" customHeight="1">
      <c r="A43" s="27"/>
      <c r="B43" s="131"/>
      <c r="C43" s="27"/>
      <c r="D43" s="27"/>
      <c r="E43" s="27"/>
      <c r="F43" s="27"/>
      <c r="G43" s="27"/>
      <c r="H43" s="3"/>
      <c r="I43" s="3"/>
      <c r="J43" s="3"/>
      <c r="K43" s="3"/>
      <c r="L43" s="3"/>
    </row>
    <row r="44" spans="1:12" ht="15" customHeight="1">
      <c r="A44" s="27"/>
      <c r="B44" s="131"/>
      <c r="C44" s="27"/>
      <c r="D44" s="27"/>
      <c r="E44" s="27"/>
      <c r="F44" s="27"/>
      <c r="G44" s="27"/>
      <c r="H44" s="3"/>
      <c r="I44" s="3"/>
      <c r="J44" s="3"/>
      <c r="K44" s="3"/>
      <c r="L44" s="3"/>
    </row>
    <row r="45" spans="1:12" ht="15" customHeight="1">
      <c r="A45" s="27"/>
      <c r="B45" s="131"/>
      <c r="C45" s="27"/>
      <c r="D45" s="27"/>
      <c r="E45" s="27"/>
      <c r="F45" s="27"/>
      <c r="G45" s="27"/>
      <c r="H45" s="3"/>
      <c r="I45" s="3"/>
      <c r="J45" s="3"/>
      <c r="K45" s="3"/>
      <c r="L45" s="3"/>
    </row>
    <row r="46" spans="1:12" ht="15" customHeight="1">
      <c r="A46" s="27"/>
      <c r="B46" s="131"/>
      <c r="C46" s="27"/>
      <c r="D46" s="27"/>
      <c r="E46" s="27"/>
      <c r="F46" s="27"/>
      <c r="G46" s="27"/>
      <c r="H46" s="3"/>
      <c r="I46" s="3"/>
      <c r="J46" s="3"/>
      <c r="K46" s="3"/>
      <c r="L46" s="3"/>
    </row>
    <row r="47" spans="1:12" ht="15" customHeight="1">
      <c r="A47" s="27"/>
      <c r="B47" s="131"/>
      <c r="C47" s="27"/>
      <c r="D47" s="27"/>
      <c r="E47" s="27"/>
      <c r="F47" s="27"/>
      <c r="G47" s="27"/>
      <c r="H47" s="3"/>
      <c r="I47" s="3"/>
      <c r="J47" s="3"/>
      <c r="K47" s="3"/>
      <c r="L47" s="3"/>
    </row>
    <row r="48" spans="1:12" ht="15" customHeight="1">
      <c r="A48" s="27"/>
      <c r="B48" s="131"/>
      <c r="C48" s="27"/>
      <c r="D48" s="27"/>
      <c r="E48" s="27"/>
      <c r="F48" s="27"/>
      <c r="G48" s="27"/>
      <c r="H48" s="3"/>
      <c r="I48" s="3"/>
      <c r="J48" s="3"/>
      <c r="K48" s="3"/>
      <c r="L48" s="3"/>
    </row>
    <row r="49" spans="1:12" ht="15" customHeight="1">
      <c r="A49" s="27"/>
      <c r="B49" s="131"/>
      <c r="C49" s="27"/>
      <c r="D49" s="27"/>
      <c r="E49" s="27"/>
      <c r="F49" s="27"/>
      <c r="G49" s="27"/>
      <c r="H49" s="3"/>
      <c r="I49" s="3"/>
      <c r="J49" s="3"/>
      <c r="K49" s="3"/>
      <c r="L49" s="3"/>
    </row>
    <row r="50" spans="1:12" ht="15" customHeight="1">
      <c r="A50" s="27"/>
      <c r="B50" s="131"/>
      <c r="C50" s="27"/>
      <c r="D50" s="27"/>
      <c r="E50" s="27"/>
      <c r="F50" s="27"/>
      <c r="G50" s="27"/>
      <c r="H50" s="3"/>
      <c r="I50" s="3"/>
      <c r="J50" s="3"/>
      <c r="K50" s="3"/>
      <c r="L50" s="3"/>
    </row>
    <row r="51" spans="1:12" ht="15" customHeight="1">
      <c r="A51" s="27"/>
      <c r="B51" s="131"/>
      <c r="C51" s="27"/>
      <c r="D51" s="27"/>
      <c r="E51" s="27"/>
      <c r="F51" s="27"/>
      <c r="G51" s="27"/>
      <c r="H51" s="3"/>
      <c r="I51" s="3"/>
      <c r="J51" s="3"/>
      <c r="K51" s="3"/>
      <c r="L51" s="3"/>
    </row>
    <row r="52" spans="1:12" ht="15" customHeight="1">
      <c r="A52" s="27"/>
      <c r="B52" s="131"/>
      <c r="C52" s="27"/>
      <c r="D52" s="27"/>
      <c r="E52" s="27"/>
      <c r="F52" s="27"/>
      <c r="G52" s="27"/>
      <c r="H52" s="3"/>
      <c r="I52" s="3"/>
      <c r="J52" s="3"/>
      <c r="K52" s="3"/>
      <c r="L52" s="3"/>
    </row>
    <row r="53" spans="1:12" ht="15" customHeight="1">
      <c r="A53" s="27"/>
      <c r="B53" s="131"/>
      <c r="C53" s="27"/>
      <c r="D53" s="27"/>
      <c r="E53" s="27"/>
      <c r="F53" s="27"/>
      <c r="G53" s="27"/>
      <c r="H53" s="3"/>
      <c r="I53" s="3"/>
      <c r="J53" s="3"/>
      <c r="K53" s="3"/>
      <c r="L53" s="3"/>
    </row>
    <row r="54" spans="1:12" ht="15" customHeight="1">
      <c r="A54" s="27"/>
      <c r="B54" s="131"/>
      <c r="C54" s="27"/>
      <c r="D54" s="27"/>
      <c r="E54" s="27"/>
      <c r="F54" s="27"/>
      <c r="G54" s="27"/>
      <c r="H54" s="3"/>
      <c r="I54" s="3"/>
      <c r="J54" s="3"/>
      <c r="K54" s="3"/>
      <c r="L54" s="3"/>
    </row>
    <row r="55" spans="1:12" ht="15" customHeight="1">
      <c r="A55" s="27"/>
      <c r="B55" s="132"/>
      <c r="C55" s="913"/>
      <c r="D55" s="913"/>
      <c r="E55" s="913"/>
      <c r="F55" s="913"/>
      <c r="G55" s="913"/>
      <c r="H55" s="3"/>
      <c r="I55" s="3"/>
      <c r="J55" s="3"/>
      <c r="K55" s="3"/>
      <c r="L55" s="3"/>
    </row>
    <row r="56" spans="1:12" ht="18.75">
      <c r="A56" s="27"/>
      <c r="B56" s="42"/>
      <c r="C56" s="913"/>
      <c r="D56" s="913"/>
      <c r="E56" s="913"/>
      <c r="F56" s="913"/>
      <c r="G56" s="913"/>
      <c r="H56" s="3"/>
      <c r="I56" s="3"/>
      <c r="J56" s="3"/>
      <c r="K56" s="3"/>
      <c r="L56" s="3"/>
    </row>
    <row r="57" spans="1:12">
      <c r="A57" s="27"/>
      <c r="B57" s="131"/>
      <c r="C57" s="27"/>
      <c r="D57" s="27"/>
      <c r="E57" s="27"/>
      <c r="F57" s="27"/>
      <c r="G57" s="27"/>
      <c r="H57" s="27"/>
      <c r="I57" s="3"/>
      <c r="J57" s="3"/>
      <c r="K57" s="3"/>
      <c r="L57" s="3"/>
    </row>
    <row r="58" spans="1:12" ht="21" customHeight="1">
      <c r="A58" s="27"/>
      <c r="B58" s="131"/>
      <c r="C58" s="27"/>
      <c r="D58" s="27"/>
      <c r="E58" s="27"/>
      <c r="F58" s="27"/>
      <c r="G58" s="27"/>
      <c r="H58" s="27"/>
      <c r="I58" s="3"/>
      <c r="J58" s="3"/>
      <c r="K58" s="3"/>
      <c r="L58" s="3"/>
    </row>
    <row r="59" spans="1:12">
      <c r="A59" s="27"/>
      <c r="B59" s="131"/>
      <c r="C59" s="27"/>
      <c r="D59" s="27"/>
      <c r="E59" s="27"/>
      <c r="F59" s="27"/>
      <c r="G59" s="27"/>
      <c r="H59" s="27"/>
      <c r="I59" s="3"/>
      <c r="J59" s="3"/>
      <c r="K59" s="3"/>
      <c r="L59" s="3"/>
    </row>
    <row r="60" spans="1:12">
      <c r="A60" s="27"/>
      <c r="B60" s="131"/>
      <c r="C60" s="27"/>
      <c r="D60" s="27"/>
      <c r="E60" s="27"/>
      <c r="F60" s="27"/>
      <c r="G60" s="27"/>
      <c r="H60" s="27"/>
      <c r="I60" s="3"/>
      <c r="J60" s="3"/>
      <c r="K60" s="3"/>
      <c r="L60" s="3"/>
    </row>
    <row r="61" spans="1:12">
      <c r="A61" s="27"/>
      <c r="B61" s="19"/>
      <c r="H61" s="3"/>
      <c r="I61" s="3"/>
      <c r="J61" s="3"/>
      <c r="K61" s="3"/>
      <c r="L61" s="3"/>
    </row>
    <row r="62" spans="1:12">
      <c r="A62" s="27"/>
      <c r="B62" s="19"/>
      <c r="H62" s="3"/>
      <c r="I62" s="3"/>
      <c r="J62" s="3"/>
      <c r="K62" s="3"/>
      <c r="L62" s="3"/>
    </row>
    <row r="63" spans="1:12">
      <c r="B63" s="19"/>
      <c r="H63" s="3"/>
      <c r="I63" s="3"/>
      <c r="J63" s="3"/>
      <c r="K63" s="3"/>
      <c r="L63" s="3"/>
    </row>
    <row r="64" spans="1:12">
      <c r="B64" s="19"/>
      <c r="H64" s="3"/>
      <c r="I64" s="3"/>
      <c r="J64" s="3"/>
      <c r="K64" s="3"/>
      <c r="L64" s="3"/>
    </row>
    <row r="65" spans="2:12">
      <c r="B65" s="19"/>
      <c r="H65" s="3"/>
      <c r="I65" s="3"/>
      <c r="J65" s="3"/>
      <c r="K65" s="3"/>
      <c r="L65" s="3"/>
    </row>
    <row r="66" spans="2:12">
      <c r="B66" s="19"/>
      <c r="H66" s="3"/>
      <c r="I66" s="3"/>
      <c r="J66" s="3"/>
      <c r="K66" s="3"/>
      <c r="L66" s="3"/>
    </row>
    <row r="67" spans="2:12">
      <c r="B67" s="19"/>
      <c r="H67" s="3"/>
      <c r="I67" s="3"/>
      <c r="J67" s="3"/>
      <c r="K67" s="3"/>
      <c r="L67" s="3"/>
    </row>
    <row r="68" spans="2:12">
      <c r="B68" s="19"/>
      <c r="H68" s="3"/>
      <c r="I68" s="3"/>
      <c r="J68" s="3"/>
      <c r="K68" s="3"/>
      <c r="L68" s="3"/>
    </row>
    <row r="69" spans="2:12">
      <c r="B69" s="19"/>
      <c r="H69" s="3"/>
      <c r="I69" s="3"/>
      <c r="J69" s="3"/>
      <c r="K69" s="3"/>
      <c r="L69" s="3"/>
    </row>
    <row r="70" spans="2:12">
      <c r="B70" s="19"/>
      <c r="H70" s="3"/>
      <c r="I70" s="3"/>
      <c r="J70" s="3"/>
      <c r="K70" s="3"/>
      <c r="L70" s="3"/>
    </row>
    <row r="71" spans="2:12">
      <c r="B71" s="19"/>
      <c r="H71" s="3"/>
      <c r="I71" s="3"/>
      <c r="J71" s="3"/>
      <c r="K71" s="3"/>
      <c r="L71" s="3"/>
    </row>
    <row r="72" spans="2:12">
      <c r="B72" s="19"/>
      <c r="H72" s="3"/>
      <c r="I72" s="3"/>
      <c r="J72" s="3"/>
      <c r="K72" s="3"/>
      <c r="L72" s="3"/>
    </row>
    <row r="73" spans="2:12">
      <c r="B73" s="19"/>
      <c r="H73" s="3"/>
      <c r="I73" s="3"/>
      <c r="J73" s="3"/>
      <c r="K73" s="3"/>
      <c r="L73" s="3"/>
    </row>
    <row r="74" spans="2:12">
      <c r="B74" s="19"/>
      <c r="H74" s="3"/>
      <c r="I74" s="3"/>
      <c r="J74" s="3"/>
      <c r="K74" s="3"/>
      <c r="L74" s="3"/>
    </row>
  </sheetData>
  <mergeCells count="4">
    <mergeCell ref="C3:G4"/>
    <mergeCell ref="C34:G35"/>
    <mergeCell ref="C55:G56"/>
    <mergeCell ref="C25:E26"/>
  </mergeCells>
  <phoneticPr fontId="0" type="noConversion"/>
  <printOptions horizontalCentered="1" verticalCentered="1"/>
  <pageMargins left="0.27559055118110237" right="0.27559055118110237" top="7.874015748031496E-2" bottom="0.59055118110236227" header="0.51181102362204722" footer="0.51181102362204722"/>
  <pageSetup paperSize="9" scale="67" firstPageNumber="2" orientation="portrait" useFirstPageNumber="1" r:id="rId1"/>
  <headerFooter alignWithMargins="0">
    <oddFooter>&amp;C&amp;14page 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72"/>
  <sheetViews>
    <sheetView view="pageLayout" zoomScale="85" zoomScaleNormal="85" zoomScaleSheetLayoutView="75" zoomScalePageLayoutView="85" workbookViewId="0">
      <selection activeCell="B30" sqref="B30"/>
    </sheetView>
  </sheetViews>
  <sheetFormatPr baseColWidth="10" defaultRowHeight="12.75"/>
  <cols>
    <col min="1" max="1" width="11" style="4"/>
    <col min="2" max="2" width="18.625" style="10" customWidth="1"/>
    <col min="3" max="4" width="20.625" style="10" customWidth="1"/>
    <col min="5" max="5" width="19.125" style="10" customWidth="1"/>
    <col min="6" max="6" width="7.5" style="4" customWidth="1"/>
    <col min="7" max="16384" width="11" style="4"/>
  </cols>
  <sheetData>
    <row r="1" spans="1:10">
      <c r="A1" s="27"/>
      <c r="B1" s="27"/>
      <c r="C1" s="27"/>
      <c r="D1" s="27"/>
      <c r="E1" s="27"/>
      <c r="F1" s="27"/>
      <c r="G1" s="27"/>
      <c r="H1" s="27"/>
    </row>
    <row r="2" spans="1:10" ht="37.5" customHeight="1">
      <c r="A2" s="27"/>
      <c r="B2" s="248" t="s">
        <v>55</v>
      </c>
      <c r="C2" s="916" t="s">
        <v>285</v>
      </c>
      <c r="D2" s="916"/>
      <c r="E2" s="916"/>
      <c r="F2" s="916"/>
      <c r="G2" s="916"/>
      <c r="H2" s="3"/>
      <c r="I2" s="3"/>
      <c r="J2" s="3"/>
    </row>
    <row r="3" spans="1:10" ht="2.25" hidden="1" customHeight="1">
      <c r="A3" s="27"/>
      <c r="B3" s="16"/>
      <c r="C3" s="247"/>
      <c r="D3" s="247"/>
      <c r="E3" s="247"/>
      <c r="F3" s="247"/>
      <c r="G3" s="3"/>
      <c r="H3" s="3"/>
      <c r="I3" s="3"/>
      <c r="J3" s="3"/>
    </row>
    <row r="4" spans="1:10" ht="15.75">
      <c r="A4" s="27"/>
      <c r="B4" s="134"/>
      <c r="C4" s="179" t="s">
        <v>218</v>
      </c>
      <c r="D4" s="27"/>
      <c r="E4" s="27"/>
      <c r="F4" s="27"/>
      <c r="G4" s="3"/>
      <c r="H4" s="3"/>
      <c r="I4" s="3"/>
      <c r="J4" s="3"/>
    </row>
    <row r="5" spans="1:10">
      <c r="A5" s="27"/>
      <c r="B5" s="135"/>
      <c r="D5" s="27"/>
      <c r="E5" s="27"/>
      <c r="F5" s="27"/>
      <c r="G5" s="3"/>
      <c r="H5" s="3"/>
      <c r="I5" s="3"/>
      <c r="J5" s="3"/>
    </row>
    <row r="6" spans="1:10" ht="36" customHeight="1">
      <c r="A6" s="27"/>
      <c r="B6" s="189"/>
      <c r="C6" s="63" t="s">
        <v>220</v>
      </c>
      <c r="D6" s="63" t="s">
        <v>221</v>
      </c>
      <c r="E6" s="545" t="s">
        <v>25</v>
      </c>
      <c r="F6" s="3"/>
      <c r="G6" s="3"/>
      <c r="H6" s="3"/>
      <c r="I6" s="3"/>
      <c r="J6" s="3"/>
    </row>
    <row r="7" spans="1:10" ht="15" customHeight="1">
      <c r="A7" s="27"/>
      <c r="B7" s="524">
        <f>'T8'!B7</f>
        <v>43374</v>
      </c>
      <c r="C7" s="62">
        <v>53109</v>
      </c>
      <c r="D7" s="62">
        <v>7860</v>
      </c>
      <c r="E7" s="525">
        <f>SUM(C7:D7)</f>
        <v>60969</v>
      </c>
      <c r="F7" s="3"/>
      <c r="G7" s="3"/>
      <c r="H7" s="3"/>
      <c r="I7" s="3"/>
      <c r="J7" s="3"/>
    </row>
    <row r="8" spans="1:10" ht="15" customHeight="1">
      <c r="A8" s="27"/>
      <c r="B8" s="526" t="s">
        <v>96</v>
      </c>
      <c r="C8" s="75">
        <f>C7/$E7</f>
        <v>0.87108202529154155</v>
      </c>
      <c r="D8" s="75">
        <f>D7/$E7</f>
        <v>0.12891797470845839</v>
      </c>
      <c r="E8" s="527">
        <f>E7/$E7</f>
        <v>1</v>
      </c>
      <c r="F8" s="3"/>
      <c r="G8" s="3"/>
      <c r="H8" s="3"/>
      <c r="I8" s="3"/>
      <c r="J8" s="3"/>
    </row>
    <row r="9" spans="1:10" ht="15" customHeight="1">
      <c r="A9" s="27"/>
      <c r="B9" s="528">
        <f>'T8'!B9</f>
        <v>43282</v>
      </c>
      <c r="C9" s="64">
        <v>54031</v>
      </c>
      <c r="D9" s="64">
        <v>7905</v>
      </c>
      <c r="E9" s="529">
        <f>SUM(C9:D9)</f>
        <v>61936</v>
      </c>
      <c r="F9" s="3"/>
      <c r="G9" s="3"/>
      <c r="H9" s="3"/>
      <c r="I9" s="3"/>
      <c r="J9" s="3"/>
    </row>
    <row r="10" spans="1:10" ht="15" customHeight="1">
      <c r="A10" s="27"/>
      <c r="B10" s="530" t="s">
        <v>96</v>
      </c>
      <c r="C10" s="65">
        <f>C9/$E9</f>
        <v>0.8723682510979075</v>
      </c>
      <c r="D10" s="234">
        <v>0.12763174890209247</v>
      </c>
      <c r="E10" s="531">
        <f>E9/$E9</f>
        <v>1</v>
      </c>
      <c r="F10" s="18"/>
      <c r="G10" s="3"/>
      <c r="H10" s="3"/>
      <c r="I10" s="3"/>
      <c r="J10" s="3"/>
    </row>
    <row r="11" spans="1:10" ht="15" customHeight="1">
      <c r="A11" s="27"/>
      <c r="B11" s="528">
        <f>'T8'!B11</f>
        <v>43191</v>
      </c>
      <c r="C11" s="64">
        <v>53341</v>
      </c>
      <c r="D11" s="64">
        <v>7893</v>
      </c>
      <c r="E11" s="529">
        <f>SUM(C11:D11)</f>
        <v>61234</v>
      </c>
      <c r="F11" s="3"/>
      <c r="G11" s="3"/>
      <c r="H11" s="3"/>
      <c r="I11" s="3"/>
      <c r="J11" s="3"/>
    </row>
    <row r="12" spans="1:10" ht="15" customHeight="1">
      <c r="A12" s="27"/>
      <c r="B12" s="532" t="s">
        <v>96</v>
      </c>
      <c r="C12" s="234">
        <v>0.87110102230786812</v>
      </c>
      <c r="D12" s="234">
        <v>0.12889897769213182</v>
      </c>
      <c r="E12" s="533">
        <f>E11/$E11</f>
        <v>1</v>
      </c>
      <c r="F12" s="3"/>
      <c r="G12" s="3"/>
      <c r="H12" s="3"/>
      <c r="I12" s="3"/>
      <c r="J12" s="3"/>
    </row>
    <row r="13" spans="1:10" ht="15" customHeight="1">
      <c r="A13" s="27"/>
      <c r="B13" s="534">
        <f>'T8'!B13</f>
        <v>43101</v>
      </c>
      <c r="C13" s="64">
        <v>52127</v>
      </c>
      <c r="D13" s="64">
        <v>7843</v>
      </c>
      <c r="E13" s="535">
        <f>SUM(C13:D13)</f>
        <v>59970</v>
      </c>
      <c r="F13" s="3"/>
      <c r="G13" s="69"/>
      <c r="H13" s="3"/>
      <c r="I13" s="3"/>
      <c r="J13" s="3"/>
    </row>
    <row r="14" spans="1:10" ht="15" customHeight="1">
      <c r="A14" s="27"/>
      <c r="B14" s="530" t="s">
        <v>96</v>
      </c>
      <c r="C14" s="234">
        <v>0.86921794230448557</v>
      </c>
      <c r="D14" s="234">
        <v>0.13078205769551443</v>
      </c>
      <c r="E14" s="531">
        <f>E13/$E13</f>
        <v>1</v>
      </c>
      <c r="F14" s="3"/>
      <c r="G14" s="3"/>
      <c r="H14" s="3"/>
      <c r="I14" s="3"/>
      <c r="J14" s="3"/>
    </row>
    <row r="15" spans="1:10" ht="15" customHeight="1">
      <c r="A15" s="27"/>
      <c r="B15" s="536">
        <f>'T8'!B15</f>
        <v>43009</v>
      </c>
      <c r="C15" s="180">
        <v>51466</v>
      </c>
      <c r="D15" s="180">
        <v>7778</v>
      </c>
      <c r="E15" s="537">
        <f>SUM(C15:D15)</f>
        <v>59244</v>
      </c>
      <c r="F15" s="3"/>
      <c r="G15" s="3"/>
      <c r="H15" s="3"/>
      <c r="I15" s="3"/>
      <c r="J15" s="3"/>
    </row>
    <row r="16" spans="1:10" ht="15" customHeight="1">
      <c r="A16" s="27"/>
      <c r="B16" s="538" t="s">
        <v>96</v>
      </c>
      <c r="C16" s="215">
        <v>0.86871244345418941</v>
      </c>
      <c r="D16" s="215">
        <v>0.13128755654581054</v>
      </c>
      <c r="E16" s="539">
        <f>E15/$E15</f>
        <v>1</v>
      </c>
      <c r="F16" s="3"/>
      <c r="G16" s="3"/>
      <c r="H16" s="3"/>
      <c r="I16" s="3"/>
      <c r="J16" s="3"/>
    </row>
    <row r="17" spans="1:10" ht="15" customHeight="1">
      <c r="A17" s="27"/>
      <c r="B17" s="540">
        <f>'T8'!B17</f>
        <v>42917</v>
      </c>
      <c r="C17" s="64">
        <v>53514</v>
      </c>
      <c r="D17" s="64">
        <v>7840</v>
      </c>
      <c r="E17" s="535">
        <f>SUM(C17:D17)</f>
        <v>61354</v>
      </c>
      <c r="F17" s="3"/>
      <c r="G17" s="3"/>
      <c r="H17" s="3"/>
      <c r="I17" s="3"/>
      <c r="J17" s="3"/>
    </row>
    <row r="18" spans="1:10" ht="15" customHeight="1">
      <c r="A18" s="27"/>
      <c r="B18" s="530" t="s">
        <v>96</v>
      </c>
      <c r="C18" s="234">
        <v>0.87221697036868007</v>
      </c>
      <c r="D18" s="234">
        <v>0.12778302963131988</v>
      </c>
      <c r="E18" s="531">
        <f>E17/$E17</f>
        <v>1</v>
      </c>
      <c r="F18" s="3"/>
      <c r="G18" s="3"/>
      <c r="H18" s="3"/>
      <c r="I18" s="3"/>
      <c r="J18" s="3"/>
    </row>
    <row r="19" spans="1:10" ht="15" customHeight="1">
      <c r="A19" s="27"/>
      <c r="B19" s="528">
        <f>'T8'!B19</f>
        <v>42826</v>
      </c>
      <c r="C19" s="64">
        <v>53240</v>
      </c>
      <c r="D19" s="64">
        <v>7840</v>
      </c>
      <c r="E19" s="529">
        <f>SUM(C19:D19)</f>
        <v>61080</v>
      </c>
      <c r="F19" s="3"/>
      <c r="G19" s="3"/>
      <c r="H19" s="3"/>
      <c r="I19" s="3"/>
      <c r="J19" s="3"/>
    </row>
    <row r="20" spans="1:10" ht="15" customHeight="1">
      <c r="A20" s="27"/>
      <c r="B20" s="541" t="s">
        <v>96</v>
      </c>
      <c r="C20" s="234">
        <v>0.87164374590700722</v>
      </c>
      <c r="D20" s="234">
        <v>0.12835625409299278</v>
      </c>
      <c r="E20" s="542">
        <f>E19/$E19</f>
        <v>1</v>
      </c>
      <c r="F20" s="3"/>
      <c r="G20" s="3"/>
      <c r="H20" s="3"/>
      <c r="I20" s="3"/>
      <c r="J20" s="3"/>
    </row>
    <row r="21" spans="1:10" ht="15" customHeight="1">
      <c r="A21" s="27"/>
      <c r="B21" s="540">
        <f>'T8'!B21</f>
        <v>42736</v>
      </c>
      <c r="C21" s="64">
        <v>51222</v>
      </c>
      <c r="D21" s="64">
        <v>8076</v>
      </c>
      <c r="E21" s="535">
        <f>SUM(C21:D21)</f>
        <v>59298</v>
      </c>
      <c r="F21" s="3"/>
      <c r="G21" s="3"/>
      <c r="H21" s="3"/>
      <c r="I21" s="3"/>
      <c r="J21" s="3"/>
    </row>
    <row r="22" spans="1:10" ht="15" customHeight="1">
      <c r="A22" s="27"/>
      <c r="B22" s="530" t="s">
        <v>96</v>
      </c>
      <c r="C22" s="234">
        <v>0.8638065364767783</v>
      </c>
      <c r="D22" s="234">
        <v>0.1361934635232217</v>
      </c>
      <c r="E22" s="531">
        <f>E21/$E21</f>
        <v>1</v>
      </c>
      <c r="F22" s="3"/>
      <c r="G22" s="3"/>
      <c r="H22" s="3"/>
      <c r="I22" s="3"/>
      <c r="J22" s="3"/>
    </row>
    <row r="23" spans="1:10" ht="15" customHeight="1">
      <c r="A23" s="27"/>
      <c r="B23" s="536">
        <f>'T8'!B23</f>
        <v>42644</v>
      </c>
      <c r="C23" s="180">
        <v>51465</v>
      </c>
      <c r="D23" s="180">
        <v>7902</v>
      </c>
      <c r="E23" s="537">
        <f>SUM(C23:D23)</f>
        <v>59367</v>
      </c>
      <c r="F23" s="3"/>
      <c r="G23" s="3"/>
      <c r="H23" s="3"/>
      <c r="I23" s="3"/>
      <c r="J23" s="3"/>
    </row>
    <row r="24" spans="1:10" ht="15" customHeight="1">
      <c r="A24" s="27"/>
      <c r="B24" s="543" t="s">
        <v>96</v>
      </c>
      <c r="C24" s="218">
        <v>0.8668957501642327</v>
      </c>
      <c r="D24" s="218">
        <v>0.13310424983576735</v>
      </c>
      <c r="E24" s="544">
        <f>E23/$E23</f>
        <v>1</v>
      </c>
      <c r="F24" s="3"/>
      <c r="G24" s="3"/>
      <c r="H24" s="3"/>
      <c r="I24" s="3"/>
      <c r="J24" s="3"/>
    </row>
    <row r="25" spans="1:10">
      <c r="A25" s="27"/>
      <c r="B25" s="57"/>
      <c r="C25" s="58"/>
      <c r="D25" s="58"/>
      <c r="E25" s="58"/>
      <c r="F25" s="3"/>
      <c r="G25" s="3"/>
      <c r="H25" s="3"/>
      <c r="I25" s="3"/>
      <c r="J25" s="3"/>
    </row>
    <row r="26" spans="1:10">
      <c r="A26" s="27"/>
      <c r="B26" s="57"/>
      <c r="C26" s="58"/>
      <c r="D26" s="58"/>
      <c r="E26" s="58"/>
      <c r="F26" s="3"/>
      <c r="G26" s="3"/>
      <c r="H26" s="3"/>
      <c r="I26" s="3"/>
      <c r="J26" s="3"/>
    </row>
    <row r="27" spans="1:10">
      <c r="A27" s="27"/>
      <c r="B27" s="57"/>
      <c r="C27" s="58"/>
      <c r="D27" s="58"/>
      <c r="E27" s="58"/>
      <c r="F27" s="3"/>
      <c r="G27" s="3"/>
      <c r="H27" s="3"/>
      <c r="I27" s="3"/>
      <c r="J27" s="3"/>
    </row>
    <row r="28" spans="1:10">
      <c r="A28" s="27"/>
      <c r="B28" s="57"/>
      <c r="C28" s="58"/>
      <c r="D28" s="58"/>
      <c r="E28" s="58"/>
      <c r="F28" s="3"/>
      <c r="G28" s="3"/>
      <c r="H28" s="3"/>
      <c r="I28" s="3"/>
      <c r="J28" s="3"/>
    </row>
    <row r="29" spans="1:10">
      <c r="A29" s="27"/>
      <c r="B29" s="57"/>
      <c r="C29" s="58"/>
      <c r="D29" s="58"/>
      <c r="E29" s="58"/>
      <c r="F29" s="3"/>
      <c r="G29" s="3"/>
      <c r="H29" s="3"/>
      <c r="I29" s="3"/>
      <c r="J29" s="3"/>
    </row>
    <row r="30" spans="1:10">
      <c r="A30" s="27"/>
      <c r="B30" s="131"/>
      <c r="C30" s="27"/>
      <c r="D30" s="27"/>
      <c r="E30" s="27"/>
      <c r="F30" s="27"/>
      <c r="G30" s="3"/>
      <c r="H30" s="3"/>
      <c r="I30" s="3"/>
      <c r="J30" s="3"/>
    </row>
    <row r="31" spans="1:10" ht="41.25" customHeight="1">
      <c r="A31" s="27"/>
      <c r="B31" s="340" t="s">
        <v>56</v>
      </c>
      <c r="C31" s="917" t="s">
        <v>284</v>
      </c>
      <c r="D31" s="917"/>
      <c r="E31" s="917"/>
      <c r="F31" s="917"/>
      <c r="G31" s="917"/>
      <c r="H31" s="3"/>
      <c r="I31" s="3"/>
      <c r="J31" s="3"/>
    </row>
    <row r="32" spans="1:10" ht="18.75" hidden="1">
      <c r="A32" s="27"/>
      <c r="B32" s="42"/>
      <c r="C32" s="247"/>
      <c r="D32" s="247"/>
      <c r="E32" s="247"/>
      <c r="F32" s="247"/>
      <c r="G32" s="3"/>
      <c r="H32" s="3"/>
      <c r="I32" s="3"/>
      <c r="J32" s="3"/>
    </row>
    <row r="33" spans="1:10" ht="15.75">
      <c r="A33" s="27"/>
      <c r="B33" s="136"/>
      <c r="C33" s="179" t="s">
        <v>218</v>
      </c>
      <c r="D33" s="27"/>
      <c r="E33" s="27"/>
      <c r="F33" s="27"/>
      <c r="G33" s="3"/>
      <c r="H33" s="3"/>
      <c r="I33" s="3"/>
      <c r="J33" s="3"/>
    </row>
    <row r="34" spans="1:10">
      <c r="A34" s="27"/>
      <c r="B34" s="137"/>
      <c r="C34" s="27"/>
      <c r="D34" s="27"/>
      <c r="E34" s="27"/>
      <c r="F34" s="27"/>
      <c r="G34" s="3"/>
      <c r="H34" s="3"/>
      <c r="I34" s="3"/>
      <c r="J34" s="3"/>
    </row>
    <row r="35" spans="1:10" ht="36" customHeight="1">
      <c r="A35" s="27"/>
      <c r="B35" s="349"/>
      <c r="C35" s="350" t="s">
        <v>220</v>
      </c>
      <c r="D35" s="350" t="s">
        <v>221</v>
      </c>
      <c r="E35" s="351" t="s">
        <v>25</v>
      </c>
      <c r="F35" s="3"/>
      <c r="G35" s="3"/>
      <c r="H35" s="3"/>
      <c r="I35" s="3"/>
      <c r="J35" s="3"/>
    </row>
    <row r="36" spans="1:10" ht="15" customHeight="1">
      <c r="A36" s="27"/>
      <c r="B36" s="379">
        <f>B7</f>
        <v>43374</v>
      </c>
      <c r="C36" s="373">
        <v>42227</v>
      </c>
      <c r="D36" s="373">
        <v>7572</v>
      </c>
      <c r="E36" s="374">
        <f>SUM(C36:D36)</f>
        <v>49799</v>
      </c>
      <c r="F36" s="3"/>
      <c r="G36" s="3"/>
      <c r="H36" s="3"/>
      <c r="I36" s="3"/>
      <c r="J36" s="3"/>
    </row>
    <row r="37" spans="1:10" ht="15" customHeight="1">
      <c r="A37" s="27"/>
      <c r="B37" s="546" t="str">
        <f t="shared" ref="B37:B53" si="0">B8</f>
        <v>en %</v>
      </c>
      <c r="C37" s="547">
        <f>C36/$E36</f>
        <v>0.84794875399104397</v>
      </c>
      <c r="D37" s="547">
        <f>D36/$E36</f>
        <v>0.152051246008956</v>
      </c>
      <c r="E37" s="548">
        <f>E36/$E36</f>
        <v>1</v>
      </c>
      <c r="F37" s="3"/>
      <c r="G37" s="3"/>
      <c r="H37" s="3"/>
      <c r="I37" s="3"/>
      <c r="J37" s="3"/>
    </row>
    <row r="38" spans="1:10" ht="15" customHeight="1">
      <c r="A38" s="27"/>
      <c r="B38" s="341">
        <f t="shared" si="0"/>
        <v>43282</v>
      </c>
      <c r="C38" s="342">
        <v>42079</v>
      </c>
      <c r="D38" s="342">
        <v>7624</v>
      </c>
      <c r="E38" s="343">
        <f>SUM(C38:D38)</f>
        <v>49703</v>
      </c>
      <c r="F38" s="3"/>
      <c r="G38" s="3"/>
      <c r="H38" s="3"/>
      <c r="I38" s="3"/>
      <c r="J38" s="3"/>
    </row>
    <row r="39" spans="1:10" ht="15" customHeight="1">
      <c r="A39" s="27"/>
      <c r="B39" s="344" t="str">
        <f t="shared" si="0"/>
        <v>en %</v>
      </c>
      <c r="C39" s="345">
        <v>0.84660885660825302</v>
      </c>
      <c r="D39" s="345">
        <v>0.15339114339174698</v>
      </c>
      <c r="E39" s="346">
        <f>E38/$E38</f>
        <v>1</v>
      </c>
      <c r="F39" s="3"/>
      <c r="G39" s="3"/>
      <c r="H39" s="3"/>
      <c r="I39" s="3"/>
      <c r="J39" s="3"/>
    </row>
    <row r="40" spans="1:10" ht="15" customHeight="1">
      <c r="A40" s="27"/>
      <c r="B40" s="341">
        <f t="shared" si="0"/>
        <v>43191</v>
      </c>
      <c r="C40" s="342">
        <v>41910</v>
      </c>
      <c r="D40" s="342">
        <v>7605</v>
      </c>
      <c r="E40" s="343">
        <f>SUM(C40:D40)</f>
        <v>49515</v>
      </c>
      <c r="F40" s="3"/>
      <c r="G40" s="3"/>
      <c r="H40" s="3"/>
      <c r="I40" s="3"/>
      <c r="J40" s="3"/>
    </row>
    <row r="41" spans="1:10" ht="15" customHeight="1">
      <c r="A41" s="27"/>
      <c r="B41" s="344" t="str">
        <f t="shared" si="0"/>
        <v>en %</v>
      </c>
      <c r="C41" s="345">
        <v>0.84641017873371704</v>
      </c>
      <c r="D41" s="345">
        <v>0.15358982126628296</v>
      </c>
      <c r="E41" s="346">
        <f>E40/$E40</f>
        <v>1</v>
      </c>
      <c r="F41" s="3"/>
      <c r="G41" s="3"/>
      <c r="H41" s="3"/>
      <c r="I41" s="3"/>
      <c r="J41" s="3"/>
    </row>
    <row r="42" spans="1:10" ht="15" customHeight="1">
      <c r="A42" s="27"/>
      <c r="B42" s="347">
        <f t="shared" si="0"/>
        <v>43101</v>
      </c>
      <c r="C42" s="342">
        <v>41589</v>
      </c>
      <c r="D42" s="342">
        <v>7570</v>
      </c>
      <c r="E42" s="343">
        <f>SUM(C42:D42)</f>
        <v>49159</v>
      </c>
      <c r="F42" s="3"/>
      <c r="G42" s="3"/>
      <c r="H42" s="3"/>
      <c r="I42" s="3"/>
      <c r="J42" s="3"/>
    </row>
    <row r="43" spans="1:10" ht="15" customHeight="1">
      <c r="A43" s="27"/>
      <c r="B43" s="344" t="str">
        <f t="shared" si="0"/>
        <v>en %</v>
      </c>
      <c r="C43" s="345">
        <v>0.8460098862873533</v>
      </c>
      <c r="D43" s="345">
        <v>0.15399011371264673</v>
      </c>
      <c r="E43" s="346">
        <f>E42/$E42</f>
        <v>1</v>
      </c>
      <c r="F43" s="3"/>
      <c r="G43" s="3"/>
      <c r="H43" s="3"/>
      <c r="I43" s="3"/>
      <c r="J43" s="3"/>
    </row>
    <row r="44" spans="1:10" ht="15" customHeight="1">
      <c r="A44" s="27"/>
      <c r="B44" s="352">
        <f t="shared" si="0"/>
        <v>43009</v>
      </c>
      <c r="C44" s="353">
        <v>41210</v>
      </c>
      <c r="D44" s="353">
        <v>7475</v>
      </c>
      <c r="E44" s="354">
        <f>SUM(C44:D44)</f>
        <v>48685</v>
      </c>
      <c r="F44" s="3"/>
      <c r="G44" s="3"/>
      <c r="H44" s="3"/>
      <c r="I44" s="3"/>
      <c r="J44" s="3"/>
    </row>
    <row r="45" spans="1:10" ht="15" customHeight="1">
      <c r="A45" s="27"/>
      <c r="B45" s="355" t="str">
        <f t="shared" si="0"/>
        <v>en %</v>
      </c>
      <c r="C45" s="356">
        <v>0.84646194926568763</v>
      </c>
      <c r="D45" s="356">
        <v>0.15353805073431243</v>
      </c>
      <c r="E45" s="357">
        <f>E44/$E44</f>
        <v>1</v>
      </c>
      <c r="F45" s="3"/>
      <c r="G45" s="3"/>
      <c r="H45" s="3"/>
      <c r="I45" s="3"/>
      <c r="J45" s="3"/>
    </row>
    <row r="46" spans="1:10" ht="15" customHeight="1">
      <c r="A46" s="27"/>
      <c r="B46" s="341">
        <f t="shared" si="0"/>
        <v>42917</v>
      </c>
      <c r="C46" s="348">
        <v>42031</v>
      </c>
      <c r="D46" s="342">
        <v>7560</v>
      </c>
      <c r="E46" s="343">
        <f>SUM(C46:D46)</f>
        <v>49591</v>
      </c>
      <c r="F46" s="3"/>
      <c r="G46" s="3"/>
      <c r="H46" s="3"/>
      <c r="I46" s="3"/>
      <c r="J46" s="3"/>
    </row>
    <row r="47" spans="1:10" ht="15" customHeight="1">
      <c r="A47" s="27"/>
      <c r="B47" s="344" t="str">
        <f t="shared" si="0"/>
        <v>en %</v>
      </c>
      <c r="C47" s="345">
        <v>0.84755298340424678</v>
      </c>
      <c r="D47" s="345">
        <v>0.15244701659575327</v>
      </c>
      <c r="E47" s="346">
        <f>E46/$E46</f>
        <v>1</v>
      </c>
      <c r="F47" s="3"/>
      <c r="G47" s="3"/>
      <c r="H47" s="3"/>
      <c r="I47" s="3"/>
      <c r="J47" s="3"/>
    </row>
    <row r="48" spans="1:10" ht="15" customHeight="1">
      <c r="A48" s="27"/>
      <c r="B48" s="341">
        <f t="shared" si="0"/>
        <v>42826</v>
      </c>
      <c r="C48" s="342">
        <v>42223</v>
      </c>
      <c r="D48" s="342">
        <v>7557</v>
      </c>
      <c r="E48" s="343">
        <f>SUM(C48:D48)</f>
        <v>49780</v>
      </c>
      <c r="F48" s="3"/>
      <c r="G48" s="3"/>
      <c r="H48" s="3"/>
      <c r="I48" s="3"/>
      <c r="J48" s="3"/>
    </row>
    <row r="49" spans="1:10" ht="15" customHeight="1">
      <c r="A49" s="27"/>
      <c r="B49" s="344" t="str">
        <f t="shared" si="0"/>
        <v>en %</v>
      </c>
      <c r="C49" s="345">
        <v>0.84819204499799117</v>
      </c>
      <c r="D49" s="345">
        <v>0.15180795500200883</v>
      </c>
      <c r="E49" s="346">
        <f>E48/$E48</f>
        <v>1</v>
      </c>
      <c r="F49" s="3"/>
      <c r="G49" s="3"/>
      <c r="H49" s="3"/>
      <c r="I49" s="3"/>
      <c r="J49" s="3"/>
    </row>
    <row r="50" spans="1:10" ht="15" customHeight="1">
      <c r="A50" s="27"/>
      <c r="B50" s="341">
        <f t="shared" si="0"/>
        <v>42736</v>
      </c>
      <c r="C50" s="342">
        <v>41126</v>
      </c>
      <c r="D50" s="342">
        <v>7808</v>
      </c>
      <c r="E50" s="343">
        <f>SUM(C50:D50)</f>
        <v>48934</v>
      </c>
      <c r="F50" s="3"/>
      <c r="G50" s="3"/>
      <c r="H50" s="3"/>
      <c r="I50" s="3"/>
      <c r="J50" s="3"/>
    </row>
    <row r="51" spans="1:10" ht="15" customHeight="1">
      <c r="A51" s="27"/>
      <c r="B51" s="344" t="str">
        <f t="shared" si="0"/>
        <v>en %</v>
      </c>
      <c r="C51" s="345">
        <v>0.84043814116973881</v>
      </c>
      <c r="D51" s="345">
        <v>0.15956185883026117</v>
      </c>
      <c r="E51" s="346">
        <f>E50/$E50</f>
        <v>1</v>
      </c>
      <c r="F51" s="3"/>
      <c r="G51" s="3"/>
      <c r="H51" s="3"/>
      <c r="I51" s="3"/>
      <c r="J51" s="3"/>
    </row>
    <row r="52" spans="1:10" ht="15" customHeight="1">
      <c r="A52" s="27"/>
      <c r="B52" s="352">
        <f t="shared" si="0"/>
        <v>42644</v>
      </c>
      <c r="C52" s="353">
        <v>41285</v>
      </c>
      <c r="D52" s="353">
        <v>7614</v>
      </c>
      <c r="E52" s="354">
        <f>SUM(C52:D52)</f>
        <v>48899</v>
      </c>
      <c r="F52" s="3"/>
      <c r="G52" s="3"/>
      <c r="H52" s="3"/>
      <c r="I52" s="3"/>
      <c r="J52" s="3"/>
    </row>
    <row r="53" spans="1:10" ht="15" customHeight="1">
      <c r="A53" s="27"/>
      <c r="B53" s="387" t="str">
        <f t="shared" si="0"/>
        <v>en %</v>
      </c>
      <c r="C53" s="370">
        <v>0.84429129430049699</v>
      </c>
      <c r="D53" s="370">
        <v>0.15570870569950307</v>
      </c>
      <c r="E53" s="371">
        <f>E52/$E52</f>
        <v>1</v>
      </c>
      <c r="F53" s="3"/>
      <c r="G53" s="3"/>
      <c r="H53" s="3"/>
      <c r="I53" s="3"/>
      <c r="J53" s="3"/>
    </row>
    <row r="54" spans="1:10" ht="27.75" customHeight="1">
      <c r="A54" s="27"/>
      <c r="B54" s="915"/>
      <c r="C54" s="915"/>
      <c r="D54" s="915"/>
      <c r="E54" s="915"/>
      <c r="F54" s="27"/>
      <c r="G54" s="3"/>
      <c r="H54" s="3"/>
      <c r="I54" s="3"/>
      <c r="J54" s="3"/>
    </row>
    <row r="55" spans="1:10">
      <c r="A55" s="27"/>
      <c r="B55" s="131"/>
      <c r="C55" s="27"/>
      <c r="D55" s="27"/>
      <c r="E55" s="27"/>
      <c r="F55" s="27"/>
      <c r="G55" s="3"/>
      <c r="H55" s="3"/>
      <c r="I55" s="3"/>
      <c r="J55" s="3"/>
    </row>
    <row r="56" spans="1:10" ht="21" customHeight="1">
      <c r="A56" s="27"/>
      <c r="B56" s="131"/>
      <c r="C56" s="27"/>
      <c r="D56" s="27"/>
      <c r="E56" s="27"/>
      <c r="F56" s="27"/>
      <c r="G56" s="3"/>
      <c r="H56" s="3"/>
      <c r="I56" s="3"/>
      <c r="J56" s="3"/>
    </row>
    <row r="57" spans="1:10">
      <c r="A57" s="27"/>
      <c r="B57" s="131"/>
      <c r="C57" s="27"/>
      <c r="D57" s="27"/>
      <c r="E57" s="27"/>
      <c r="F57" s="27"/>
      <c r="G57" s="3"/>
      <c r="H57" s="3"/>
      <c r="I57" s="3"/>
      <c r="J57" s="3"/>
    </row>
    <row r="58" spans="1:10">
      <c r="A58" s="27"/>
      <c r="B58" s="131"/>
      <c r="C58" s="27"/>
      <c r="D58" s="27"/>
      <c r="E58" s="27"/>
      <c r="F58" s="27"/>
      <c r="G58" s="3"/>
      <c r="H58" s="3"/>
      <c r="I58" s="3"/>
      <c r="J58" s="3"/>
    </row>
    <row r="59" spans="1:10">
      <c r="A59" s="27"/>
      <c r="B59" s="131"/>
      <c r="C59" s="27"/>
      <c r="D59" s="27"/>
      <c r="E59" s="27"/>
      <c r="F59" s="27"/>
      <c r="G59" s="3"/>
      <c r="H59" s="3"/>
      <c r="I59" s="3"/>
      <c r="J59" s="3"/>
    </row>
    <row r="60" spans="1:10">
      <c r="A60" s="27"/>
      <c r="B60" s="131"/>
      <c r="C60" s="27"/>
      <c r="D60" s="27"/>
      <c r="E60" s="27"/>
      <c r="F60" s="27"/>
      <c r="G60" s="3"/>
      <c r="H60" s="3"/>
      <c r="I60" s="3"/>
      <c r="J60" s="3"/>
    </row>
    <row r="61" spans="1:10">
      <c r="A61" s="27"/>
      <c r="B61" s="131"/>
      <c r="C61" s="27"/>
      <c r="D61" s="27"/>
      <c r="E61" s="27"/>
      <c r="F61" s="27"/>
      <c r="G61" s="3"/>
      <c r="H61" s="3"/>
      <c r="I61" s="3"/>
      <c r="J61" s="3"/>
    </row>
    <row r="62" spans="1:10">
      <c r="A62" s="27"/>
      <c r="B62" s="131"/>
      <c r="C62" s="27"/>
      <c r="D62" s="27"/>
      <c r="E62" s="27"/>
      <c r="F62" s="27"/>
      <c r="G62" s="3"/>
      <c r="H62" s="3"/>
      <c r="I62" s="3"/>
      <c r="J62" s="3"/>
    </row>
    <row r="63" spans="1:10">
      <c r="A63" s="27"/>
      <c r="B63" s="131"/>
      <c r="C63" s="27"/>
      <c r="D63" s="27"/>
      <c r="E63" s="27"/>
      <c r="F63" s="27"/>
      <c r="G63" s="3"/>
      <c r="H63" s="3"/>
      <c r="I63" s="3"/>
      <c r="J63" s="3"/>
    </row>
    <row r="64" spans="1:10">
      <c r="A64" s="27"/>
      <c r="B64" s="131"/>
      <c r="C64" s="27"/>
      <c r="D64" s="27"/>
      <c r="E64" s="27"/>
      <c r="F64" s="27"/>
      <c r="G64" s="3"/>
      <c r="H64" s="3"/>
      <c r="I64" s="3"/>
      <c r="J64" s="3"/>
    </row>
    <row r="65" spans="1:10">
      <c r="A65" s="27"/>
      <c r="B65" s="131"/>
      <c r="C65" s="27"/>
      <c r="D65" s="27"/>
      <c r="E65" s="27"/>
      <c r="F65" s="27"/>
      <c r="G65" s="3"/>
      <c r="H65" s="3"/>
      <c r="I65" s="3"/>
      <c r="J65" s="3"/>
    </row>
    <row r="66" spans="1:10">
      <c r="A66" s="27"/>
      <c r="B66" s="131"/>
      <c r="C66" s="27"/>
      <c r="D66" s="27"/>
      <c r="E66" s="27"/>
      <c r="F66" s="27"/>
      <c r="G66" s="3"/>
      <c r="H66" s="3"/>
      <c r="I66" s="3"/>
      <c r="J66" s="3"/>
    </row>
    <row r="67" spans="1:10">
      <c r="A67" s="27"/>
      <c r="B67" s="131"/>
      <c r="C67" s="27"/>
      <c r="D67" s="27"/>
      <c r="E67" s="27"/>
      <c r="F67" s="27"/>
      <c r="G67" s="3"/>
      <c r="H67" s="3"/>
      <c r="I67" s="3"/>
      <c r="J67" s="3"/>
    </row>
    <row r="68" spans="1:10">
      <c r="A68" s="27"/>
      <c r="B68" s="131"/>
      <c r="C68" s="27"/>
      <c r="D68" s="27"/>
      <c r="E68" s="27"/>
      <c r="F68" s="27"/>
      <c r="G68" s="3"/>
      <c r="H68" s="3"/>
      <c r="I68" s="3"/>
      <c r="J68" s="3"/>
    </row>
    <row r="69" spans="1:10">
      <c r="A69" s="27"/>
      <c r="B69" s="131"/>
      <c r="C69" s="27"/>
      <c r="D69" s="27"/>
      <c r="E69" s="27"/>
      <c r="F69" s="27"/>
      <c r="G69" s="3"/>
      <c r="H69" s="3"/>
      <c r="I69" s="3"/>
      <c r="J69" s="3"/>
    </row>
    <row r="70" spans="1:10">
      <c r="A70" s="27"/>
      <c r="B70" s="19"/>
      <c r="F70" s="3"/>
      <c r="G70" s="3"/>
      <c r="H70" s="3"/>
      <c r="I70" s="3"/>
      <c r="J70" s="3"/>
    </row>
    <row r="71" spans="1:10">
      <c r="B71" s="19"/>
      <c r="F71" s="3"/>
      <c r="G71" s="3"/>
      <c r="H71" s="3"/>
      <c r="I71" s="3"/>
      <c r="J71" s="3"/>
    </row>
    <row r="72" spans="1:10">
      <c r="B72" s="19"/>
      <c r="F72" s="3"/>
      <c r="G72" s="3"/>
      <c r="H72" s="3"/>
      <c r="I72" s="3"/>
      <c r="J72" s="3"/>
    </row>
  </sheetData>
  <mergeCells count="3">
    <mergeCell ref="B54:E54"/>
    <mergeCell ref="C2:G2"/>
    <mergeCell ref="C31:G31"/>
  </mergeCells>
  <printOptions horizontalCentered="1" verticalCentered="1"/>
  <pageMargins left="0.27559055118110237" right="0.27559055118110237" top="7.874015748031496E-2" bottom="0.59055118110236227" header="0.51181102362204722" footer="0.51181102362204722"/>
  <pageSetup paperSize="9" scale="70" firstPageNumber="2" orientation="portrait" useFirstPageNumber="1" r:id="rId1"/>
  <headerFooter alignWithMargins="0">
    <oddFooter>&amp;C&amp;14page 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76"/>
  <sheetViews>
    <sheetView view="pageLayout" topLeftCell="B1" zoomScale="85" zoomScaleNormal="85" zoomScaleSheetLayoutView="75" zoomScalePageLayoutView="85" workbookViewId="0">
      <selection activeCell="B30" sqref="B30"/>
    </sheetView>
  </sheetViews>
  <sheetFormatPr baseColWidth="10" defaultRowHeight="12.75"/>
  <cols>
    <col min="1" max="1" width="11" style="4"/>
    <col min="2" max="2" width="17.125" style="10" customWidth="1"/>
    <col min="3" max="7" width="16.625" style="10" customWidth="1"/>
    <col min="8" max="8" width="16.625" style="4" customWidth="1"/>
    <col min="9" max="16384" width="11" style="4"/>
  </cols>
  <sheetData>
    <row r="1" spans="1:12" ht="18.75">
      <c r="A1" s="27"/>
      <c r="B1" s="133" t="s">
        <v>48</v>
      </c>
      <c r="C1" s="918" t="s">
        <v>197</v>
      </c>
      <c r="D1" s="918"/>
      <c r="E1" s="918"/>
      <c r="F1" s="918"/>
      <c r="G1" s="918"/>
      <c r="H1" s="918"/>
      <c r="I1" s="3"/>
      <c r="J1" s="3"/>
      <c r="K1" s="3"/>
      <c r="L1" s="3"/>
    </row>
    <row r="2" spans="1:12" ht="18.75">
      <c r="A2" s="27"/>
      <c r="B2" s="42"/>
      <c r="C2" s="918"/>
      <c r="D2" s="918"/>
      <c r="E2" s="918"/>
      <c r="F2" s="918"/>
      <c r="G2" s="918"/>
      <c r="H2" s="918"/>
      <c r="I2" s="3"/>
      <c r="J2" s="3"/>
      <c r="K2" s="3"/>
      <c r="L2" s="3"/>
    </row>
    <row r="3" spans="1:12" ht="18.75">
      <c r="A3" s="27"/>
      <c r="B3" s="42"/>
      <c r="C3" s="179" t="s">
        <v>218</v>
      </c>
      <c r="D3" s="27"/>
      <c r="E3" s="27"/>
      <c r="F3" s="27"/>
      <c r="G3" s="27"/>
      <c r="H3" s="27"/>
      <c r="I3" s="3"/>
      <c r="J3" s="3"/>
      <c r="K3" s="3"/>
      <c r="L3" s="3"/>
    </row>
    <row r="4" spans="1:12" ht="18.75">
      <c r="A4" s="27"/>
      <c r="B4" s="42"/>
      <c r="C4" s="137"/>
      <c r="D4" s="27"/>
      <c r="E4" s="27"/>
      <c r="F4" s="27"/>
      <c r="G4" s="27"/>
      <c r="H4" s="27"/>
      <c r="I4" s="3"/>
      <c r="J4" s="3"/>
      <c r="K4" s="3"/>
      <c r="L4" s="3"/>
    </row>
    <row r="5" spans="1:12" ht="31.5">
      <c r="A5" s="27"/>
      <c r="B5" s="216"/>
      <c r="C5" s="559" t="s">
        <v>222</v>
      </c>
      <c r="D5" s="559" t="s">
        <v>126</v>
      </c>
      <c r="E5" s="559" t="s">
        <v>127</v>
      </c>
      <c r="F5" s="559" t="s">
        <v>128</v>
      </c>
      <c r="G5" s="559" t="s">
        <v>223</v>
      </c>
      <c r="H5" s="919" t="s">
        <v>25</v>
      </c>
      <c r="I5" s="3"/>
      <c r="J5" s="3"/>
      <c r="K5" s="3"/>
      <c r="L5" s="3"/>
    </row>
    <row r="6" spans="1:12" ht="15.75">
      <c r="A6" s="27"/>
      <c r="B6" s="217"/>
      <c r="C6" s="63" t="s">
        <v>121</v>
      </c>
      <c r="D6" s="63" t="s">
        <v>119</v>
      </c>
      <c r="E6" s="63" t="s">
        <v>224</v>
      </c>
      <c r="F6" s="63" t="s">
        <v>225</v>
      </c>
      <c r="G6" s="63" t="s">
        <v>120</v>
      </c>
      <c r="H6" s="919"/>
      <c r="I6" s="3"/>
      <c r="J6" s="3"/>
      <c r="K6" s="3"/>
      <c r="L6" s="3"/>
    </row>
    <row r="7" spans="1:12" ht="15.95" customHeight="1">
      <c r="A7" s="27"/>
      <c r="B7" s="524">
        <f>'T8'!B7</f>
        <v>43374</v>
      </c>
      <c r="C7" s="62">
        <v>15652</v>
      </c>
      <c r="D7" s="62">
        <v>12759</v>
      </c>
      <c r="E7" s="62">
        <v>9547</v>
      </c>
      <c r="F7" s="62">
        <v>10493</v>
      </c>
      <c r="G7" s="62">
        <v>4658</v>
      </c>
      <c r="H7" s="525">
        <f>SUM(C7:G7)</f>
        <v>53109</v>
      </c>
      <c r="I7" s="3"/>
      <c r="J7" s="3"/>
      <c r="K7" s="3"/>
      <c r="L7" s="3"/>
    </row>
    <row r="8" spans="1:12" ht="15.95" customHeight="1">
      <c r="A8" s="27"/>
      <c r="B8" s="526" t="str">
        <f>'T8'!B8</f>
        <v>en %</v>
      </c>
      <c r="C8" s="75">
        <f t="shared" ref="C8:H8" si="0">C7/$H7</f>
        <v>0.29471464346909187</v>
      </c>
      <c r="D8" s="75">
        <f t="shared" si="0"/>
        <v>0.2402417669321584</v>
      </c>
      <c r="E8" s="75">
        <f t="shared" si="0"/>
        <v>0.17976237549191285</v>
      </c>
      <c r="F8" s="75">
        <f t="shared" si="0"/>
        <v>0.19757479899828653</v>
      </c>
      <c r="G8" s="75">
        <f t="shared" si="0"/>
        <v>8.7706415108550345E-2</v>
      </c>
      <c r="H8" s="527">
        <f t="shared" si="0"/>
        <v>1</v>
      </c>
      <c r="I8" s="3"/>
      <c r="J8" s="3"/>
      <c r="K8" s="3"/>
      <c r="L8" s="3"/>
    </row>
    <row r="9" spans="1:12" ht="15.95" customHeight="1">
      <c r="A9" s="27"/>
      <c r="B9" s="528">
        <f>'T8'!B9</f>
        <v>43282</v>
      </c>
      <c r="C9" s="64">
        <v>16407</v>
      </c>
      <c r="D9" s="64">
        <v>12827</v>
      </c>
      <c r="E9" s="64">
        <v>9539</v>
      </c>
      <c r="F9" s="64">
        <v>10524</v>
      </c>
      <c r="G9" s="64">
        <v>4734</v>
      </c>
      <c r="H9" s="529">
        <f>SUM(C9:G9)</f>
        <v>54031</v>
      </c>
      <c r="I9" s="3"/>
      <c r="J9" s="3"/>
      <c r="K9" s="3"/>
      <c r="L9" s="3"/>
    </row>
    <row r="10" spans="1:12" ht="15.95" customHeight="1">
      <c r="A10" s="27"/>
      <c r="B10" s="530" t="str">
        <f>'T8'!B10</f>
        <v>en %</v>
      </c>
      <c r="C10" s="233">
        <v>0.30365901056800726</v>
      </c>
      <c r="D10" s="233">
        <v>0.23740075142048084</v>
      </c>
      <c r="E10" s="233">
        <v>0.17654679720900965</v>
      </c>
      <c r="F10" s="233">
        <v>0.19477707242138773</v>
      </c>
      <c r="G10" s="233">
        <v>8.7616368381114543E-2</v>
      </c>
      <c r="H10" s="533">
        <f t="shared" ref="H10" si="1">H9/$H9</f>
        <v>1</v>
      </c>
      <c r="I10" s="3"/>
      <c r="J10" s="3"/>
      <c r="K10" s="3"/>
      <c r="L10" s="3"/>
    </row>
    <row r="11" spans="1:12" ht="15.95" customHeight="1">
      <c r="A11" s="27"/>
      <c r="B11" s="528">
        <f>'T8'!B11</f>
        <v>43191</v>
      </c>
      <c r="C11" s="64">
        <v>16041</v>
      </c>
      <c r="D11" s="64">
        <v>12431</v>
      </c>
      <c r="E11" s="64">
        <v>9570</v>
      </c>
      <c r="F11" s="64">
        <v>10550</v>
      </c>
      <c r="G11" s="64">
        <v>4749</v>
      </c>
      <c r="H11" s="529">
        <f>SUM(C11:G11)</f>
        <v>53341</v>
      </c>
      <c r="I11" s="3"/>
      <c r="J11" s="3"/>
      <c r="K11" s="3"/>
      <c r="L11" s="3"/>
    </row>
    <row r="12" spans="1:12" ht="15.95" customHeight="1">
      <c r="A12" s="27"/>
      <c r="B12" s="532" t="str">
        <f>'T8'!B12</f>
        <v>en %</v>
      </c>
      <c r="C12" s="233">
        <v>0.30072552070639846</v>
      </c>
      <c r="D12" s="233">
        <v>0.23304774938602577</v>
      </c>
      <c r="E12" s="233">
        <v>0.17941170956674979</v>
      </c>
      <c r="F12" s="233">
        <v>0.19778406854014735</v>
      </c>
      <c r="G12" s="233">
        <v>8.9030951800678659E-2</v>
      </c>
      <c r="H12" s="533">
        <f t="shared" ref="H12" si="2">H11/$H11</f>
        <v>1</v>
      </c>
      <c r="I12" s="3"/>
      <c r="J12" s="3"/>
      <c r="K12" s="3"/>
      <c r="L12" s="3"/>
    </row>
    <row r="13" spans="1:12" ht="15.95" customHeight="1">
      <c r="A13" s="27"/>
      <c r="B13" s="534">
        <f>'T8'!B13</f>
        <v>43101</v>
      </c>
      <c r="C13" s="64">
        <v>15259</v>
      </c>
      <c r="D13" s="64">
        <v>12157</v>
      </c>
      <c r="E13" s="64">
        <v>9419</v>
      </c>
      <c r="F13" s="64">
        <v>10574</v>
      </c>
      <c r="G13" s="64">
        <v>4718</v>
      </c>
      <c r="H13" s="529">
        <f>SUM(C13:G13)</f>
        <v>52127</v>
      </c>
      <c r="I13" s="3"/>
      <c r="J13" s="3"/>
      <c r="K13" s="3"/>
      <c r="L13" s="3"/>
    </row>
    <row r="14" spans="1:12" ht="15.95" customHeight="1">
      <c r="A14" s="27"/>
      <c r="B14" s="530" t="str">
        <f>'T8'!B14</f>
        <v>en %</v>
      </c>
      <c r="C14" s="233">
        <v>0.29272737736681564</v>
      </c>
      <c r="D14" s="233">
        <v>0.2332188692999789</v>
      </c>
      <c r="E14" s="233">
        <v>0.18069330673163619</v>
      </c>
      <c r="F14" s="233">
        <v>0.20285072994801159</v>
      </c>
      <c r="G14" s="233">
        <v>9.0509716653557656E-2</v>
      </c>
      <c r="H14" s="533">
        <f t="shared" ref="H14" si="3">H13/$H13</f>
        <v>1</v>
      </c>
      <c r="I14" s="3"/>
      <c r="J14" s="3"/>
      <c r="K14" s="3"/>
      <c r="L14" s="3"/>
    </row>
    <row r="15" spans="1:12" ht="15.95" customHeight="1">
      <c r="A15" s="27"/>
      <c r="B15" s="549">
        <f>'T8'!B15</f>
        <v>43009</v>
      </c>
      <c r="C15" s="180">
        <v>14847</v>
      </c>
      <c r="D15" s="180">
        <v>12157</v>
      </c>
      <c r="E15" s="180">
        <v>9378</v>
      </c>
      <c r="F15" s="180">
        <v>10461</v>
      </c>
      <c r="G15" s="180">
        <v>4623</v>
      </c>
      <c r="H15" s="550">
        <f>SUM(C15:G15)</f>
        <v>51466</v>
      </c>
      <c r="I15" s="3"/>
      <c r="J15" s="3"/>
      <c r="K15" s="3"/>
      <c r="L15" s="3"/>
    </row>
    <row r="16" spans="1:12" ht="15.95" customHeight="1">
      <c r="A16" s="27"/>
      <c r="B16" s="551" t="str">
        <f>'T8'!B16</f>
        <v>en %</v>
      </c>
      <c r="C16" s="215">
        <v>0.28848171608440526</v>
      </c>
      <c r="D16" s="215">
        <v>0.23621419966579879</v>
      </c>
      <c r="E16" s="215">
        <v>0.18221738623557299</v>
      </c>
      <c r="F16" s="215">
        <v>0.20326040492752498</v>
      </c>
      <c r="G16" s="215">
        <v>8.9826293086698011E-2</v>
      </c>
      <c r="H16" s="552">
        <f t="shared" ref="H16" si="4">H15/$H15</f>
        <v>1</v>
      </c>
      <c r="I16" s="3"/>
      <c r="J16" s="3"/>
      <c r="K16" s="3"/>
      <c r="L16" s="3"/>
    </row>
    <row r="17" spans="1:12" ht="15.95" customHeight="1">
      <c r="A17" s="27"/>
      <c r="B17" s="540">
        <f>'T8'!B17</f>
        <v>42917</v>
      </c>
      <c r="C17" s="64">
        <v>16062</v>
      </c>
      <c r="D17" s="64">
        <v>12428</v>
      </c>
      <c r="E17" s="64">
        <v>9688</v>
      </c>
      <c r="F17" s="64">
        <v>10669</v>
      </c>
      <c r="G17" s="64">
        <v>4667</v>
      </c>
      <c r="H17" s="529">
        <f>SUM(C17:G17)</f>
        <v>53514</v>
      </c>
      <c r="I17" s="3"/>
      <c r="J17" s="3"/>
      <c r="K17" s="3"/>
      <c r="L17" s="3"/>
    </row>
    <row r="18" spans="1:12" ht="15.95" customHeight="1">
      <c r="A18" s="27"/>
      <c r="B18" s="530" t="str">
        <f>'T8'!B18</f>
        <v>en %</v>
      </c>
      <c r="C18" s="233">
        <v>0.30014575625070072</v>
      </c>
      <c r="D18" s="233">
        <v>0.23223829278319691</v>
      </c>
      <c r="E18" s="233">
        <v>0.18103673804985612</v>
      </c>
      <c r="F18" s="233">
        <v>0.19936838958029673</v>
      </c>
      <c r="G18" s="233">
        <v>8.7210823335949469E-2</v>
      </c>
      <c r="H18" s="533">
        <f t="shared" ref="H18" si="5">H17/$H17</f>
        <v>1</v>
      </c>
      <c r="I18" s="3"/>
      <c r="J18" s="3"/>
      <c r="K18" s="3"/>
      <c r="L18" s="3"/>
    </row>
    <row r="19" spans="1:12" ht="15.95" customHeight="1">
      <c r="A19" s="27"/>
      <c r="B19" s="528">
        <f>'T8'!B19</f>
        <v>42826</v>
      </c>
      <c r="C19" s="64">
        <v>16030</v>
      </c>
      <c r="D19" s="64">
        <v>12157</v>
      </c>
      <c r="E19" s="64">
        <v>9732</v>
      </c>
      <c r="F19" s="64">
        <v>10669</v>
      </c>
      <c r="G19" s="64">
        <v>4652</v>
      </c>
      <c r="H19" s="529">
        <f>SUM(C19:G19)</f>
        <v>53240</v>
      </c>
      <c r="I19" s="3"/>
      <c r="J19" s="3"/>
      <c r="K19" s="3"/>
      <c r="L19" s="3"/>
    </row>
    <row r="20" spans="1:12" ht="15.95" customHeight="1">
      <c r="A20" s="27"/>
      <c r="B20" s="541" t="str">
        <f>'T8'!B20</f>
        <v>en %</v>
      </c>
      <c r="C20" s="234">
        <v>0.30108940646130727</v>
      </c>
      <c r="D20" s="234">
        <v>0.22834335086401203</v>
      </c>
      <c r="E20" s="234">
        <v>0.18279489105935387</v>
      </c>
      <c r="F20" s="234">
        <v>0.20039444027047332</v>
      </c>
      <c r="G20" s="234">
        <v>8.7377911344853496E-2</v>
      </c>
      <c r="H20" s="542">
        <f t="shared" ref="H20" si="6">H19/$H19</f>
        <v>1</v>
      </c>
      <c r="I20" s="3"/>
      <c r="J20" s="3"/>
      <c r="K20" s="3"/>
      <c r="L20" s="3"/>
    </row>
    <row r="21" spans="1:12" ht="15.95" customHeight="1">
      <c r="A21" s="27"/>
      <c r="B21" s="553">
        <f>'T8'!B21</f>
        <v>42736</v>
      </c>
      <c r="C21" s="64">
        <v>15142</v>
      </c>
      <c r="D21" s="64">
        <v>11736</v>
      </c>
      <c r="E21" s="64">
        <v>9450</v>
      </c>
      <c r="F21" s="64">
        <v>10490</v>
      </c>
      <c r="G21" s="64">
        <v>4404</v>
      </c>
      <c r="H21" s="554">
        <f>SUM(C21:G21)</f>
        <v>51222</v>
      </c>
      <c r="I21" s="3"/>
      <c r="J21" s="3"/>
      <c r="K21" s="3"/>
      <c r="L21" s="3"/>
    </row>
    <row r="22" spans="1:12" ht="15.95" customHeight="1">
      <c r="A22" s="27"/>
      <c r="B22" s="541" t="str">
        <f>'T8'!B22</f>
        <v>en %</v>
      </c>
      <c r="C22" s="234">
        <v>0.29561516535863497</v>
      </c>
      <c r="D22" s="234">
        <v>0.22912029987114912</v>
      </c>
      <c r="E22" s="234">
        <v>0.18449103900667682</v>
      </c>
      <c r="F22" s="234">
        <v>0.20479481472804653</v>
      </c>
      <c r="G22" s="234">
        <v>8.5978681035492568E-2</v>
      </c>
      <c r="H22" s="542">
        <f t="shared" ref="H22" si="7">H21/$H21</f>
        <v>1</v>
      </c>
      <c r="I22" s="3"/>
      <c r="J22" s="3"/>
      <c r="K22" s="3"/>
      <c r="L22" s="3"/>
    </row>
    <row r="23" spans="1:12" ht="15.95" customHeight="1">
      <c r="A23" s="27"/>
      <c r="B23" s="555">
        <f>'T8'!B23</f>
        <v>42644</v>
      </c>
      <c r="C23" s="180">
        <v>15538</v>
      </c>
      <c r="D23" s="180">
        <v>11754</v>
      </c>
      <c r="E23" s="180">
        <v>9365</v>
      </c>
      <c r="F23" s="180">
        <v>10522</v>
      </c>
      <c r="G23" s="180">
        <v>4286</v>
      </c>
      <c r="H23" s="556">
        <f>SUM(C23:G23)</f>
        <v>51465</v>
      </c>
      <c r="I23" s="3"/>
      <c r="J23" s="3"/>
      <c r="K23" s="3"/>
      <c r="L23" s="3"/>
    </row>
    <row r="24" spans="1:12" ht="15.95" customHeight="1">
      <c r="A24" s="27"/>
      <c r="B24" s="557" t="str">
        <f>'T8'!B24</f>
        <v>en %</v>
      </c>
      <c r="C24" s="218">
        <v>0.30191392208296902</v>
      </c>
      <c r="D24" s="218">
        <v>0.2283882250072865</v>
      </c>
      <c r="E24" s="218">
        <v>0.18196832798989604</v>
      </c>
      <c r="F24" s="218">
        <v>0.20444962595938987</v>
      </c>
      <c r="G24" s="218">
        <v>8.3279898960458565E-2</v>
      </c>
      <c r="H24" s="558">
        <f t="shared" ref="H24" si="8">H23/$H23</f>
        <v>1</v>
      </c>
      <c r="I24" s="3"/>
      <c r="J24" s="3"/>
      <c r="K24" s="3"/>
      <c r="L24" s="3"/>
    </row>
    <row r="25" spans="1:12">
      <c r="A25" s="27"/>
      <c r="B25" s="58"/>
      <c r="C25" s="58"/>
      <c r="D25" s="58"/>
      <c r="E25" s="58"/>
      <c r="F25" s="58"/>
      <c r="G25" s="58"/>
      <c r="H25" s="58"/>
      <c r="I25" s="3"/>
      <c r="J25" s="3"/>
      <c r="K25" s="3"/>
      <c r="L25" s="3"/>
    </row>
    <row r="26" spans="1:12">
      <c r="A26" s="27"/>
      <c r="B26" s="58"/>
      <c r="C26" s="58"/>
      <c r="D26" s="58"/>
      <c r="E26" s="58"/>
      <c r="F26" s="58"/>
      <c r="G26" s="58"/>
      <c r="H26" s="58"/>
      <c r="I26" s="3"/>
      <c r="J26" s="3"/>
      <c r="K26" s="3"/>
      <c r="L26" s="3"/>
    </row>
    <row r="27" spans="1:12">
      <c r="A27" s="27"/>
      <c r="B27" s="58"/>
      <c r="C27" s="58"/>
      <c r="D27" s="58"/>
      <c r="E27" s="58"/>
      <c r="F27" s="58"/>
      <c r="G27" s="58"/>
      <c r="H27" s="58"/>
      <c r="I27" s="3"/>
      <c r="J27" s="3"/>
      <c r="K27" s="3"/>
      <c r="L27" s="3"/>
    </row>
    <row r="28" spans="1:12">
      <c r="A28" s="27"/>
      <c r="B28" s="57"/>
      <c r="C28" s="58"/>
      <c r="D28" s="58"/>
      <c r="E28" s="58"/>
      <c r="F28" s="58"/>
      <c r="G28" s="58"/>
      <c r="H28" s="58"/>
      <c r="I28" s="3"/>
      <c r="J28" s="3"/>
      <c r="K28" s="3"/>
      <c r="L28" s="3"/>
    </row>
    <row r="29" spans="1:12">
      <c r="A29" s="27"/>
      <c r="B29" s="57"/>
      <c r="C29" s="58"/>
      <c r="D29" s="58"/>
      <c r="E29" s="58"/>
      <c r="F29" s="58"/>
      <c r="G29" s="58"/>
      <c r="H29" s="58"/>
      <c r="I29" s="27"/>
      <c r="J29" s="3"/>
      <c r="K29" s="3"/>
      <c r="L29" s="3"/>
    </row>
    <row r="30" spans="1:12">
      <c r="A30" s="27"/>
      <c r="B30" s="131"/>
      <c r="C30" s="27"/>
      <c r="D30" s="27"/>
      <c r="E30" s="27"/>
      <c r="F30" s="27"/>
      <c r="G30" s="27"/>
      <c r="H30" s="27"/>
      <c r="I30" s="27"/>
      <c r="J30" s="3"/>
      <c r="K30" s="3"/>
      <c r="L30" s="3"/>
    </row>
    <row r="31" spans="1:12" ht="18.75">
      <c r="A31" s="27"/>
      <c r="B31" s="358" t="s">
        <v>35</v>
      </c>
      <c r="C31" s="922" t="s">
        <v>286</v>
      </c>
      <c r="D31" s="922"/>
      <c r="E31" s="922"/>
      <c r="F31" s="922"/>
      <c r="G31" s="922"/>
      <c r="H31" s="922"/>
      <c r="I31" s="27"/>
      <c r="J31" s="3"/>
      <c r="K31" s="3"/>
      <c r="L31" s="3"/>
    </row>
    <row r="32" spans="1:12" ht="18.75">
      <c r="A32" s="27"/>
      <c r="B32" s="359"/>
      <c r="C32" s="922"/>
      <c r="D32" s="922"/>
      <c r="E32" s="922"/>
      <c r="F32" s="922"/>
      <c r="G32" s="922"/>
      <c r="H32" s="922"/>
      <c r="I32" s="27"/>
    </row>
    <row r="33" spans="1:9" ht="18.75">
      <c r="A33" s="27"/>
      <c r="B33" s="42"/>
      <c r="C33" s="179" t="s">
        <v>218</v>
      </c>
      <c r="D33" s="27"/>
      <c r="E33" s="27"/>
      <c r="F33" s="27"/>
      <c r="G33" s="27"/>
      <c r="H33" s="27"/>
      <c r="I33" s="27"/>
    </row>
    <row r="34" spans="1:9" ht="18.75">
      <c r="A34" s="27"/>
      <c r="B34" s="42"/>
      <c r="C34" s="137"/>
      <c r="D34" s="27"/>
      <c r="E34" s="27"/>
      <c r="F34" s="27"/>
      <c r="G34" s="27"/>
      <c r="H34" s="27"/>
      <c r="I34" s="27"/>
    </row>
    <row r="35" spans="1:9" ht="31.5">
      <c r="A35" s="27"/>
      <c r="B35" s="113"/>
      <c r="C35" s="363" t="s">
        <v>222</v>
      </c>
      <c r="D35" s="363" t="s">
        <v>126</v>
      </c>
      <c r="E35" s="363" t="s">
        <v>127</v>
      </c>
      <c r="F35" s="363" t="s">
        <v>128</v>
      </c>
      <c r="G35" s="363" t="s">
        <v>223</v>
      </c>
      <c r="H35" s="920" t="s">
        <v>25</v>
      </c>
      <c r="I35" s="27"/>
    </row>
    <row r="36" spans="1:9" ht="15.75">
      <c r="A36" s="27"/>
      <c r="B36" s="113"/>
      <c r="C36" s="350" t="s">
        <v>136</v>
      </c>
      <c r="D36" s="350" t="s">
        <v>119</v>
      </c>
      <c r="E36" s="350" t="s">
        <v>224</v>
      </c>
      <c r="F36" s="350" t="s">
        <v>225</v>
      </c>
      <c r="G36" s="350" t="s">
        <v>120</v>
      </c>
      <c r="H36" s="921"/>
      <c r="I36" s="27"/>
    </row>
    <row r="37" spans="1:9" ht="15.95" customHeight="1">
      <c r="A37" s="27"/>
      <c r="B37" s="372">
        <f t="shared" ref="B37:B54" si="9">B7</f>
        <v>43374</v>
      </c>
      <c r="C37" s="373">
        <v>11142</v>
      </c>
      <c r="D37" s="373">
        <v>9379</v>
      </c>
      <c r="E37" s="373">
        <v>7761</v>
      </c>
      <c r="F37" s="373">
        <v>9587</v>
      </c>
      <c r="G37" s="373">
        <v>4358</v>
      </c>
      <c r="H37" s="374">
        <f>SUM(C37:G37)</f>
        <v>42227</v>
      </c>
      <c r="I37" s="27"/>
    </row>
    <row r="38" spans="1:9" ht="15.95" customHeight="1">
      <c r="A38" s="27"/>
      <c r="B38" s="375" t="str">
        <f t="shared" si="9"/>
        <v>en %</v>
      </c>
      <c r="C38" s="376">
        <f t="shared" ref="C38:H38" si="10">C37/$H37</f>
        <v>0.26385961588557083</v>
      </c>
      <c r="D38" s="376">
        <f t="shared" ref="D38:G38" si="11">D37/$H37</f>
        <v>0.22210907713074574</v>
      </c>
      <c r="E38" s="376">
        <f t="shared" si="11"/>
        <v>0.18379236033817226</v>
      </c>
      <c r="F38" s="376">
        <f t="shared" si="11"/>
        <v>0.22703483553176879</v>
      </c>
      <c r="G38" s="376">
        <f t="shared" si="11"/>
        <v>0.10320411111374239</v>
      </c>
      <c r="H38" s="377">
        <f t="shared" si="10"/>
        <v>1</v>
      </c>
      <c r="I38" s="27"/>
    </row>
    <row r="39" spans="1:9" ht="15.95" customHeight="1">
      <c r="A39" s="27"/>
      <c r="B39" s="360">
        <f t="shared" si="9"/>
        <v>43282</v>
      </c>
      <c r="C39" s="342">
        <v>11093</v>
      </c>
      <c r="D39" s="342">
        <v>9174</v>
      </c>
      <c r="E39" s="342">
        <v>7723</v>
      </c>
      <c r="F39" s="342">
        <v>9640</v>
      </c>
      <c r="G39" s="342">
        <v>4449</v>
      </c>
      <c r="H39" s="343">
        <f>SUM(C39:G39)</f>
        <v>42079</v>
      </c>
      <c r="I39" s="27"/>
    </row>
    <row r="40" spans="1:9" ht="15.95" customHeight="1">
      <c r="A40" s="27"/>
      <c r="B40" s="361" t="str">
        <f t="shared" si="9"/>
        <v>en %</v>
      </c>
      <c r="C40" s="345">
        <v>0.26362318496161979</v>
      </c>
      <c r="D40" s="345">
        <v>0.21801848903253404</v>
      </c>
      <c r="E40" s="345">
        <v>0.1835357304118444</v>
      </c>
      <c r="F40" s="345">
        <v>0.22909289669431307</v>
      </c>
      <c r="G40" s="345">
        <v>0.10572969889968868</v>
      </c>
      <c r="H40" s="346">
        <f t="shared" ref="H40" si="12">H39/$H39</f>
        <v>1</v>
      </c>
      <c r="I40" s="27"/>
    </row>
    <row r="41" spans="1:9" ht="15.95" customHeight="1">
      <c r="A41" s="27"/>
      <c r="B41" s="360">
        <f t="shared" si="9"/>
        <v>43191</v>
      </c>
      <c r="C41" s="342">
        <v>10933</v>
      </c>
      <c r="D41" s="342">
        <v>9144</v>
      </c>
      <c r="E41" s="342">
        <v>7715</v>
      </c>
      <c r="F41" s="342">
        <v>9679</v>
      </c>
      <c r="G41" s="342">
        <v>4439</v>
      </c>
      <c r="H41" s="343">
        <f>SUM(C41:G41)</f>
        <v>41910</v>
      </c>
      <c r="I41" s="27"/>
    </row>
    <row r="42" spans="1:9" ht="15.95" customHeight="1">
      <c r="A42" s="27"/>
      <c r="B42" s="361" t="str">
        <f t="shared" si="9"/>
        <v>en %</v>
      </c>
      <c r="C42" s="345">
        <v>0.26086852779766168</v>
      </c>
      <c r="D42" s="345">
        <v>0.21818181818181817</v>
      </c>
      <c r="E42" s="345">
        <v>0.18408494392746361</v>
      </c>
      <c r="F42" s="345">
        <v>0.23094726795514198</v>
      </c>
      <c r="G42" s="345">
        <v>0.10591744213791458</v>
      </c>
      <c r="H42" s="346">
        <f t="shared" ref="H42" si="13">H41/$H41</f>
        <v>1</v>
      </c>
      <c r="I42" s="27"/>
    </row>
    <row r="43" spans="1:9" ht="15.95" customHeight="1">
      <c r="A43" s="27"/>
      <c r="B43" s="362">
        <f t="shared" si="9"/>
        <v>43101</v>
      </c>
      <c r="C43" s="342">
        <v>10761</v>
      </c>
      <c r="D43" s="342">
        <v>9062</v>
      </c>
      <c r="E43" s="342">
        <v>7631</v>
      </c>
      <c r="F43" s="342">
        <v>9688</v>
      </c>
      <c r="G43" s="342">
        <v>4447</v>
      </c>
      <c r="H43" s="343">
        <f>SUM(C43:G43)</f>
        <v>41589</v>
      </c>
      <c r="I43" s="27"/>
    </row>
    <row r="44" spans="1:9" ht="15.95" customHeight="1">
      <c r="A44" s="27"/>
      <c r="B44" s="361" t="str">
        <f t="shared" si="9"/>
        <v>en %</v>
      </c>
      <c r="C44" s="345">
        <v>0.25874630310899516</v>
      </c>
      <c r="D44" s="345">
        <v>0.21789415470436893</v>
      </c>
      <c r="E44" s="345">
        <v>0.18348601793743538</v>
      </c>
      <c r="F44" s="345">
        <v>0.23294621173868091</v>
      </c>
      <c r="G44" s="345">
        <v>0.10692731251051961</v>
      </c>
      <c r="H44" s="346">
        <f t="shared" ref="H44" si="14">H43/$H43</f>
        <v>1</v>
      </c>
      <c r="I44" s="27"/>
    </row>
    <row r="45" spans="1:9" ht="15.95" customHeight="1">
      <c r="A45" s="27"/>
      <c r="B45" s="364">
        <f t="shared" si="9"/>
        <v>43009</v>
      </c>
      <c r="C45" s="353">
        <v>10643</v>
      </c>
      <c r="D45" s="353">
        <v>9032</v>
      </c>
      <c r="E45" s="353">
        <v>7590</v>
      </c>
      <c r="F45" s="353">
        <v>9607</v>
      </c>
      <c r="G45" s="353">
        <v>4338</v>
      </c>
      <c r="H45" s="354">
        <f>SUM(C45:G45)</f>
        <v>41210</v>
      </c>
      <c r="I45" s="27"/>
    </row>
    <row r="46" spans="1:9" ht="15.95" customHeight="1">
      <c r="A46" s="27"/>
      <c r="B46" s="365" t="str">
        <f t="shared" si="9"/>
        <v>en %</v>
      </c>
      <c r="C46" s="356">
        <v>0.2582625576316428</v>
      </c>
      <c r="D46" s="356">
        <v>0.21917010434360593</v>
      </c>
      <c r="E46" s="356">
        <v>0.18417859742780879</v>
      </c>
      <c r="F46" s="356">
        <v>0.23312302839116719</v>
      </c>
      <c r="G46" s="356">
        <v>0.1052657122057753</v>
      </c>
      <c r="H46" s="357">
        <f t="shared" ref="H46" si="15">H45/$H45</f>
        <v>1</v>
      </c>
      <c r="I46" s="27"/>
    </row>
    <row r="47" spans="1:9" ht="15.95" customHeight="1">
      <c r="A47" s="27"/>
      <c r="B47" s="360">
        <f t="shared" si="9"/>
        <v>42917</v>
      </c>
      <c r="C47" s="342">
        <v>10997</v>
      </c>
      <c r="D47" s="342">
        <v>9109</v>
      </c>
      <c r="E47" s="342">
        <v>7761</v>
      </c>
      <c r="F47" s="342">
        <v>9767</v>
      </c>
      <c r="G47" s="342">
        <v>4397</v>
      </c>
      <c r="H47" s="343">
        <f>SUM(C47:G47)</f>
        <v>42031</v>
      </c>
      <c r="I47" s="27"/>
    </row>
    <row r="48" spans="1:9" ht="15.95" customHeight="1">
      <c r="A48" s="27"/>
      <c r="B48" s="361" t="str">
        <f t="shared" si="9"/>
        <v>en %</v>
      </c>
      <c r="C48" s="345">
        <v>0.26164021793438175</v>
      </c>
      <c r="D48" s="345">
        <v>0.21672099164902095</v>
      </c>
      <c r="E48" s="345">
        <v>0.18464942542409174</v>
      </c>
      <c r="F48" s="345">
        <v>0.23237610335228759</v>
      </c>
      <c r="G48" s="345">
        <v>0.10461326164021793</v>
      </c>
      <c r="H48" s="346">
        <f t="shared" ref="H48" si="16">H47/$H47</f>
        <v>1</v>
      </c>
      <c r="I48" s="27"/>
    </row>
    <row r="49" spans="1:9" ht="15.95" customHeight="1">
      <c r="A49" s="27"/>
      <c r="B49" s="360">
        <f t="shared" si="9"/>
        <v>42826</v>
      </c>
      <c r="C49" s="342">
        <v>11042</v>
      </c>
      <c r="D49" s="342">
        <v>9114</v>
      </c>
      <c r="E49" s="342">
        <v>7923</v>
      </c>
      <c r="F49" s="342">
        <v>9756</v>
      </c>
      <c r="G49" s="342">
        <v>4388</v>
      </c>
      <c r="H49" s="343">
        <f>SUM(C49:G49)</f>
        <v>42223</v>
      </c>
      <c r="I49" s="27"/>
    </row>
    <row r="50" spans="1:9" ht="15.95" customHeight="1">
      <c r="A50" s="27"/>
      <c r="B50" s="361" t="str">
        <f t="shared" si="9"/>
        <v>en %</v>
      </c>
      <c r="C50" s="345">
        <v>0.26151623522724582</v>
      </c>
      <c r="D50" s="345">
        <v>0.21585391848044905</v>
      </c>
      <c r="E50" s="345">
        <v>0.18764654335314876</v>
      </c>
      <c r="F50" s="345">
        <v>0.23105890154655045</v>
      </c>
      <c r="G50" s="345">
        <v>0.10392440139260592</v>
      </c>
      <c r="H50" s="346">
        <f t="shared" ref="H50" si="17">H49/$H49</f>
        <v>1</v>
      </c>
      <c r="I50" s="27"/>
    </row>
    <row r="51" spans="1:9" ht="15.95" customHeight="1">
      <c r="A51" s="27"/>
      <c r="B51" s="362">
        <f t="shared" si="9"/>
        <v>42736</v>
      </c>
      <c r="C51" s="342">
        <v>10610</v>
      </c>
      <c r="D51" s="342">
        <v>8915</v>
      </c>
      <c r="E51" s="342">
        <v>7797</v>
      </c>
      <c r="F51" s="342">
        <v>9657</v>
      </c>
      <c r="G51" s="342">
        <v>4147</v>
      </c>
      <c r="H51" s="343">
        <f>SUM(C51:G51)</f>
        <v>41126</v>
      </c>
      <c r="I51" s="27"/>
    </row>
    <row r="52" spans="1:9" ht="15.95" customHeight="1">
      <c r="A52" s="27"/>
      <c r="B52" s="361" t="str">
        <f t="shared" si="9"/>
        <v>en %</v>
      </c>
      <c r="C52" s="345">
        <v>0.25798764771677285</v>
      </c>
      <c r="D52" s="345">
        <v>0.2167728444293148</v>
      </c>
      <c r="E52" s="345">
        <v>0.18958809512230707</v>
      </c>
      <c r="F52" s="345">
        <v>0.23481495890677431</v>
      </c>
      <c r="G52" s="345">
        <v>0.100836453824831</v>
      </c>
      <c r="H52" s="346">
        <f t="shared" ref="H52" si="18">H51/$H51</f>
        <v>1</v>
      </c>
      <c r="I52" s="27"/>
    </row>
    <row r="53" spans="1:9" ht="15.95" customHeight="1">
      <c r="A53" s="27"/>
      <c r="B53" s="366">
        <f t="shared" si="9"/>
        <v>42644</v>
      </c>
      <c r="C53" s="367">
        <v>11010</v>
      </c>
      <c r="D53" s="367">
        <v>8819</v>
      </c>
      <c r="E53" s="367">
        <v>7700</v>
      </c>
      <c r="F53" s="367">
        <v>9724</v>
      </c>
      <c r="G53" s="367">
        <v>4032</v>
      </c>
      <c r="H53" s="368">
        <f>SUM(C53:G53)</f>
        <v>41285</v>
      </c>
      <c r="I53" s="27"/>
    </row>
    <row r="54" spans="1:9" ht="15.95" customHeight="1">
      <c r="A54" s="27"/>
      <c r="B54" s="369" t="str">
        <f t="shared" si="9"/>
        <v>en %</v>
      </c>
      <c r="C54" s="370">
        <v>0.26668281458156717</v>
      </c>
      <c r="D54" s="370">
        <v>0.21361269226111179</v>
      </c>
      <c r="E54" s="370">
        <v>0.18650841710064189</v>
      </c>
      <c r="F54" s="370">
        <v>0.23553348673852489</v>
      </c>
      <c r="G54" s="370">
        <v>9.7662589318154289E-2</v>
      </c>
      <c r="H54" s="371">
        <f t="shared" ref="H54" si="19">H53/$H53</f>
        <v>1</v>
      </c>
      <c r="I54" s="27"/>
    </row>
    <row r="55" spans="1:9">
      <c r="A55" s="27"/>
      <c r="B55" s="57"/>
      <c r="C55" s="58"/>
      <c r="D55" s="58"/>
      <c r="E55" s="58"/>
      <c r="F55" s="58"/>
      <c r="G55" s="58"/>
      <c r="H55" s="58"/>
      <c r="I55" s="27"/>
    </row>
    <row r="56" spans="1:9">
      <c r="A56" s="27"/>
      <c r="B56" s="57"/>
      <c r="C56" s="58"/>
      <c r="D56" s="58"/>
      <c r="E56" s="58"/>
      <c r="F56" s="58"/>
      <c r="G56" s="58"/>
      <c r="H56" s="58"/>
      <c r="I56" s="27"/>
    </row>
    <row r="57" spans="1:9">
      <c r="A57" s="27"/>
      <c r="B57" s="57"/>
      <c r="C57" s="58"/>
      <c r="D57" s="58"/>
      <c r="E57" s="58"/>
      <c r="F57" s="58"/>
      <c r="G57" s="58"/>
      <c r="H57" s="58"/>
      <c r="I57" s="27"/>
    </row>
    <row r="58" spans="1:9">
      <c r="A58" s="27"/>
      <c r="B58" s="57"/>
      <c r="C58" s="58"/>
      <c r="D58" s="58"/>
      <c r="E58" s="58"/>
      <c r="F58" s="58"/>
      <c r="G58" s="58"/>
      <c r="H58" s="58"/>
      <c r="I58" s="27"/>
    </row>
    <row r="59" spans="1:9">
      <c r="A59" s="27"/>
      <c r="B59" s="57"/>
      <c r="C59" s="58"/>
      <c r="D59" s="58"/>
      <c r="E59" s="58"/>
      <c r="F59" s="58"/>
      <c r="G59" s="58"/>
      <c r="H59" s="58"/>
      <c r="I59" s="27"/>
    </row>
    <row r="60" spans="1:9" ht="21" customHeight="1">
      <c r="A60" s="27"/>
      <c r="B60" s="57"/>
      <c r="C60" s="58"/>
      <c r="D60" s="58"/>
      <c r="E60" s="58"/>
      <c r="F60" s="58"/>
      <c r="G60" s="58"/>
      <c r="H60" s="58"/>
      <c r="I60" s="27"/>
    </row>
    <row r="61" spans="1:9">
      <c r="A61" s="27"/>
      <c r="B61" s="27"/>
      <c r="C61" s="27"/>
      <c r="D61" s="27"/>
      <c r="E61" s="27"/>
      <c r="F61" s="27"/>
      <c r="G61" s="27"/>
      <c r="H61" s="27"/>
      <c r="I61" s="27"/>
    </row>
    <row r="62" spans="1:9">
      <c r="A62" s="27"/>
      <c r="B62" s="27"/>
      <c r="C62" s="27"/>
      <c r="D62" s="27"/>
      <c r="E62" s="27"/>
      <c r="F62" s="27"/>
      <c r="G62" s="27"/>
      <c r="H62" s="27"/>
      <c r="I62" s="27"/>
    </row>
    <row r="63" spans="1:9">
      <c r="A63" s="27"/>
      <c r="B63" s="27"/>
      <c r="C63" s="27"/>
      <c r="D63" s="27"/>
      <c r="E63" s="27"/>
      <c r="F63" s="27"/>
      <c r="G63" s="27"/>
      <c r="H63" s="27"/>
      <c r="I63" s="27"/>
    </row>
    <row r="64" spans="1:9">
      <c r="A64" s="27"/>
      <c r="B64" s="27"/>
      <c r="C64" s="27"/>
      <c r="D64" s="27"/>
      <c r="E64" s="27"/>
      <c r="F64" s="27"/>
      <c r="G64" s="27"/>
      <c r="H64" s="27"/>
      <c r="I64" s="27"/>
    </row>
    <row r="65" spans="1:12">
      <c r="A65" s="27"/>
      <c r="B65" s="3"/>
      <c r="C65" s="3"/>
      <c r="D65" s="3"/>
      <c r="E65" s="4"/>
      <c r="F65" s="4"/>
      <c r="G65" s="4"/>
    </row>
    <row r="66" spans="1:12">
      <c r="A66" s="27"/>
      <c r="B66" s="3"/>
      <c r="C66" s="3"/>
      <c r="D66" s="3"/>
      <c r="E66" s="4"/>
      <c r="F66" s="4"/>
      <c r="G66" s="4"/>
    </row>
    <row r="67" spans="1:12">
      <c r="B67" s="3"/>
      <c r="C67" s="3"/>
      <c r="D67" s="3"/>
      <c r="E67" s="4"/>
      <c r="F67" s="4"/>
      <c r="G67" s="4"/>
    </row>
    <row r="68" spans="1:12">
      <c r="B68" s="3"/>
      <c r="C68" s="3"/>
      <c r="D68" s="3"/>
      <c r="E68" s="4"/>
      <c r="F68" s="4"/>
      <c r="G68" s="4"/>
    </row>
    <row r="69" spans="1:12">
      <c r="B69" s="19"/>
      <c r="H69" s="3"/>
      <c r="I69" s="3"/>
      <c r="J69" s="3"/>
      <c r="K69" s="3"/>
      <c r="L69" s="3"/>
    </row>
    <row r="70" spans="1:12">
      <c r="B70" s="19"/>
      <c r="H70" s="3"/>
      <c r="I70" s="3"/>
      <c r="J70" s="3"/>
      <c r="K70" s="3"/>
      <c r="L70" s="3"/>
    </row>
    <row r="71" spans="1:12">
      <c r="B71" s="19"/>
      <c r="H71" s="3"/>
      <c r="I71" s="3"/>
      <c r="J71" s="3"/>
      <c r="K71" s="3"/>
      <c r="L71" s="3"/>
    </row>
    <row r="72" spans="1:12">
      <c r="B72" s="19"/>
      <c r="H72" s="3"/>
      <c r="I72" s="3"/>
      <c r="J72" s="3"/>
      <c r="K72" s="3"/>
      <c r="L72" s="3"/>
    </row>
    <row r="73" spans="1:12">
      <c r="B73" s="19"/>
      <c r="H73" s="3"/>
      <c r="I73" s="3"/>
      <c r="J73" s="3"/>
      <c r="K73" s="3"/>
      <c r="L73" s="3"/>
    </row>
    <row r="74" spans="1:12">
      <c r="B74" s="19"/>
      <c r="H74" s="3"/>
      <c r="I74" s="3"/>
      <c r="J74" s="3"/>
      <c r="K74" s="3"/>
      <c r="L74" s="3"/>
    </row>
    <row r="75" spans="1:12">
      <c r="B75" s="19"/>
      <c r="H75" s="3"/>
      <c r="I75" s="3"/>
      <c r="J75" s="3"/>
      <c r="K75" s="3"/>
      <c r="L75" s="3"/>
    </row>
    <row r="76" spans="1:12">
      <c r="B76" s="19"/>
      <c r="H76" s="3"/>
      <c r="I76" s="3"/>
      <c r="J76" s="3"/>
      <c r="K76" s="3"/>
      <c r="L76" s="3"/>
    </row>
  </sheetData>
  <mergeCells count="4">
    <mergeCell ref="C1:H2"/>
    <mergeCell ref="H5:H6"/>
    <mergeCell ref="H35:H36"/>
    <mergeCell ref="C31:H32"/>
  </mergeCells>
  <printOptions horizontalCentered="1" verticalCentered="1"/>
  <pageMargins left="0.29166666666666669" right="0.29166666666666669" top="8.020833333333334E-2" bottom="0.59191176470588236" header="0.51181102362204722" footer="0.51181102362204722"/>
  <pageSetup paperSize="9" scale="62" firstPageNumber="2" orientation="portrait" useFirstPageNumber="1" r:id="rId1"/>
  <headerFooter alignWithMargins="0">
    <oddFooter>&amp;C&amp;14page 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76"/>
  <sheetViews>
    <sheetView view="pageLayout" zoomScale="85" zoomScaleNormal="85" zoomScaleSheetLayoutView="75" zoomScalePageLayoutView="85" workbookViewId="0">
      <selection activeCell="B30" sqref="B30"/>
    </sheetView>
  </sheetViews>
  <sheetFormatPr baseColWidth="10" defaultRowHeight="12.75"/>
  <cols>
    <col min="1" max="1" width="11" style="4"/>
    <col min="2" max="2" width="17.125" style="10" customWidth="1"/>
    <col min="3" max="3" width="19.375" style="10" customWidth="1"/>
    <col min="4" max="4" width="21.5" style="10" customWidth="1"/>
    <col min="5" max="5" width="21.625" style="10" customWidth="1"/>
    <col min="6" max="6" width="18" style="10" customWidth="1"/>
    <col min="7" max="7" width="12.625" style="4" customWidth="1"/>
    <col min="8" max="16384" width="11" style="4"/>
  </cols>
  <sheetData>
    <row r="1" spans="1:11" ht="18.75">
      <c r="A1" s="27"/>
      <c r="B1" s="133" t="s">
        <v>57</v>
      </c>
      <c r="C1" s="918" t="s">
        <v>198</v>
      </c>
      <c r="D1" s="918"/>
      <c r="E1" s="918"/>
      <c r="F1" s="918"/>
      <c r="G1" s="918"/>
      <c r="H1" s="3"/>
      <c r="I1" s="3"/>
      <c r="J1" s="3"/>
      <c r="K1" s="3"/>
    </row>
    <row r="2" spans="1:11" ht="18.75">
      <c r="A2" s="27"/>
      <c r="B2" s="42"/>
      <c r="C2" s="918"/>
      <c r="D2" s="918"/>
      <c r="E2" s="918"/>
      <c r="F2" s="918"/>
      <c r="G2" s="918"/>
      <c r="H2" s="3"/>
      <c r="I2" s="3"/>
      <c r="J2" s="3"/>
      <c r="K2" s="3"/>
    </row>
    <row r="3" spans="1:11" ht="18.75">
      <c r="A3" s="27"/>
      <c r="B3" s="42"/>
      <c r="C3" s="179" t="s">
        <v>218</v>
      </c>
      <c r="D3" s="27"/>
      <c r="E3" s="27"/>
      <c r="F3" s="27"/>
      <c r="G3" s="27"/>
      <c r="H3" s="3"/>
      <c r="I3" s="3"/>
      <c r="J3" s="3"/>
      <c r="K3" s="3"/>
    </row>
    <row r="4" spans="1:11" ht="18.75">
      <c r="A4" s="27"/>
      <c r="B4" s="42"/>
      <c r="C4" s="137"/>
      <c r="D4" s="27"/>
      <c r="E4" s="27"/>
      <c r="F4" s="27"/>
      <c r="G4" s="27"/>
      <c r="H4" s="3"/>
      <c r="I4" s="3"/>
      <c r="J4" s="3"/>
      <c r="K4" s="3"/>
    </row>
    <row r="5" spans="1:11" ht="31.5">
      <c r="A5" s="27"/>
      <c r="B5" s="216"/>
      <c r="C5" s="559" t="s">
        <v>123</v>
      </c>
      <c r="D5" s="559" t="s">
        <v>124</v>
      </c>
      <c r="E5" s="559" t="s">
        <v>125</v>
      </c>
      <c r="F5" s="925" t="s">
        <v>78</v>
      </c>
      <c r="G5" s="919" t="s">
        <v>25</v>
      </c>
      <c r="H5" s="3"/>
      <c r="I5" s="3"/>
      <c r="J5" s="3"/>
      <c r="K5" s="3"/>
    </row>
    <row r="6" spans="1:11" ht="15.75">
      <c r="A6" s="27"/>
      <c r="B6" s="217"/>
      <c r="C6" s="63" t="s">
        <v>227</v>
      </c>
      <c r="D6" s="63" t="s">
        <v>226</v>
      </c>
      <c r="E6" s="63" t="s">
        <v>228</v>
      </c>
      <c r="F6" s="926"/>
      <c r="G6" s="919"/>
      <c r="H6" s="3"/>
      <c r="I6" s="3"/>
      <c r="J6" s="3"/>
      <c r="K6" s="3"/>
    </row>
    <row r="7" spans="1:11" ht="15.75">
      <c r="A7" s="27"/>
      <c r="B7" s="524">
        <f>'T8'!B7</f>
        <v>43374</v>
      </c>
      <c r="C7" s="67">
        <v>1084</v>
      </c>
      <c r="D7" s="67">
        <v>5214</v>
      </c>
      <c r="E7" s="67">
        <v>1068</v>
      </c>
      <c r="F7" s="67">
        <v>494</v>
      </c>
      <c r="G7" s="560">
        <f>SUM(C7:F7)</f>
        <v>7860</v>
      </c>
      <c r="H7" s="3"/>
      <c r="I7" s="3"/>
      <c r="J7" s="3"/>
      <c r="K7" s="3"/>
    </row>
    <row r="8" spans="1:11">
      <c r="A8" s="27"/>
      <c r="B8" s="526" t="str">
        <f>'T8'!B8</f>
        <v>en %</v>
      </c>
      <c r="C8" s="75">
        <f>C7/$G7</f>
        <v>0.13791348600508907</v>
      </c>
      <c r="D8" s="75">
        <f t="shared" ref="D8:G8" si="0">D7/$G7</f>
        <v>0.66335877862595416</v>
      </c>
      <c r="E8" s="75">
        <f t="shared" si="0"/>
        <v>0.13587786259541984</v>
      </c>
      <c r="F8" s="75">
        <f t="shared" si="0"/>
        <v>6.2849872773536902E-2</v>
      </c>
      <c r="G8" s="527">
        <f t="shared" si="0"/>
        <v>1</v>
      </c>
      <c r="H8" s="3"/>
      <c r="I8" s="3"/>
      <c r="J8" s="3"/>
      <c r="K8" s="3"/>
    </row>
    <row r="9" spans="1:11" ht="15.75">
      <c r="A9" s="27"/>
      <c r="B9" s="528">
        <f>'T8'!B9</f>
        <v>43282</v>
      </c>
      <c r="C9" s="64">
        <v>1128</v>
      </c>
      <c r="D9" s="64">
        <v>5241</v>
      </c>
      <c r="E9" s="64">
        <v>1051</v>
      </c>
      <c r="F9" s="64">
        <v>485</v>
      </c>
      <c r="G9" s="529">
        <f>SUM(C9:F9)</f>
        <v>7905</v>
      </c>
      <c r="H9" s="3"/>
      <c r="I9" s="3"/>
      <c r="J9" s="3"/>
      <c r="K9" s="3"/>
    </row>
    <row r="10" spans="1:11">
      <c r="A10" s="27"/>
      <c r="B10" s="530" t="str">
        <f>'T8'!B10</f>
        <v>en %</v>
      </c>
      <c r="C10" s="233">
        <v>0.14269449715370019</v>
      </c>
      <c r="D10" s="233">
        <v>0.66299810246679314</v>
      </c>
      <c r="E10" s="233">
        <v>0.13295382669196712</v>
      </c>
      <c r="F10" s="233">
        <v>6.1353573687539534E-2</v>
      </c>
      <c r="G10" s="533">
        <f t="shared" ref="G10" si="1">G9/$G9</f>
        <v>1</v>
      </c>
      <c r="H10" s="3"/>
      <c r="I10" s="3"/>
      <c r="J10" s="3"/>
      <c r="K10" s="3"/>
    </row>
    <row r="11" spans="1:11" ht="15.75">
      <c r="A11" s="27"/>
      <c r="B11" s="528">
        <f>'T8'!B11</f>
        <v>43191</v>
      </c>
      <c r="C11" s="64">
        <v>1145</v>
      </c>
      <c r="D11" s="64">
        <v>5215</v>
      </c>
      <c r="E11" s="64">
        <v>1046</v>
      </c>
      <c r="F11" s="64">
        <v>487</v>
      </c>
      <c r="G11" s="529">
        <f>SUM(C11:F11)</f>
        <v>7893</v>
      </c>
      <c r="H11" s="3"/>
      <c r="I11" s="3"/>
      <c r="J11" s="3"/>
      <c r="K11" s="3"/>
    </row>
    <row r="12" spans="1:11">
      <c r="A12" s="27"/>
      <c r="B12" s="532" t="str">
        <f>'T8'!B12</f>
        <v>en %</v>
      </c>
      <c r="C12" s="233">
        <v>0.14506524768782467</v>
      </c>
      <c r="D12" s="233">
        <v>0.66071202331179524</v>
      </c>
      <c r="E12" s="233">
        <v>0.13252248828075511</v>
      </c>
      <c r="F12" s="233">
        <v>6.1700240719624981E-2</v>
      </c>
      <c r="G12" s="533">
        <f t="shared" ref="G12" si="2">G11/$G11</f>
        <v>1</v>
      </c>
      <c r="H12" s="3"/>
      <c r="I12" s="3"/>
      <c r="J12" s="3"/>
      <c r="K12" s="3"/>
    </row>
    <row r="13" spans="1:11" ht="15.75">
      <c r="A13" s="27"/>
      <c r="B13" s="534">
        <f>'T8'!B13</f>
        <v>43101</v>
      </c>
      <c r="C13" s="64">
        <v>1149</v>
      </c>
      <c r="D13" s="64">
        <v>5165</v>
      </c>
      <c r="E13" s="64">
        <v>1040</v>
      </c>
      <c r="F13" s="64">
        <v>489</v>
      </c>
      <c r="G13" s="529">
        <f>SUM(C13:F13)</f>
        <v>7843</v>
      </c>
      <c r="H13" s="3"/>
      <c r="I13" s="3"/>
      <c r="J13" s="3"/>
      <c r="K13" s="3"/>
    </row>
    <row r="14" spans="1:11">
      <c r="A14" s="27"/>
      <c r="B14" s="530" t="str">
        <f>'T8'!B14</f>
        <v>en %</v>
      </c>
      <c r="C14" s="233">
        <v>0.14650006375111566</v>
      </c>
      <c r="D14" s="233">
        <v>0.65854902460793063</v>
      </c>
      <c r="E14" s="233">
        <v>0.13260232054060947</v>
      </c>
      <c r="F14" s="233">
        <v>6.2348591100344256E-2</v>
      </c>
      <c r="G14" s="533">
        <f t="shared" ref="G14" si="3">G13/$G13</f>
        <v>1</v>
      </c>
      <c r="H14" s="3"/>
      <c r="I14" s="3"/>
      <c r="J14" s="3"/>
      <c r="K14" s="3"/>
    </row>
    <row r="15" spans="1:11" ht="15.75">
      <c r="A15" s="27"/>
      <c r="B15" s="536">
        <f>'T8'!B15</f>
        <v>43009</v>
      </c>
      <c r="C15" s="180">
        <v>1166</v>
      </c>
      <c r="D15" s="180">
        <v>5092</v>
      </c>
      <c r="E15" s="180">
        <v>1033</v>
      </c>
      <c r="F15" s="180">
        <v>487</v>
      </c>
      <c r="G15" s="537">
        <f>SUM(C15:F15)</f>
        <v>7778</v>
      </c>
      <c r="H15" s="3"/>
      <c r="I15" s="3"/>
      <c r="J15" s="3"/>
      <c r="K15" s="3"/>
    </row>
    <row r="16" spans="1:11">
      <c r="A16" s="27"/>
      <c r="B16" s="538" t="str">
        <f>'T8'!B16</f>
        <v>en %</v>
      </c>
      <c r="C16" s="215">
        <v>0.14991000257135512</v>
      </c>
      <c r="D16" s="215">
        <v>0.65466700951401391</v>
      </c>
      <c r="E16" s="215">
        <v>0.1328104911288249</v>
      </c>
      <c r="F16" s="215">
        <v>6.2612496785806118E-2</v>
      </c>
      <c r="G16" s="539">
        <f t="shared" ref="G16" si="4">G15/$G15</f>
        <v>1</v>
      </c>
      <c r="H16" s="3"/>
      <c r="I16" s="3"/>
      <c r="J16" s="3"/>
      <c r="K16" s="3"/>
    </row>
    <row r="17" spans="1:11" ht="15.75">
      <c r="A17" s="27"/>
      <c r="B17" s="540">
        <f>'T8'!B17</f>
        <v>42917</v>
      </c>
      <c r="C17" s="64">
        <v>1226</v>
      </c>
      <c r="D17" s="64">
        <v>5090</v>
      </c>
      <c r="E17" s="64">
        <v>1035</v>
      </c>
      <c r="F17" s="64">
        <v>489</v>
      </c>
      <c r="G17" s="529">
        <f>SUM(C17:F17)</f>
        <v>7840</v>
      </c>
      <c r="H17" s="3"/>
      <c r="I17" s="3"/>
      <c r="J17" s="3"/>
      <c r="K17" s="3"/>
    </row>
    <row r="18" spans="1:11">
      <c r="A18" s="27"/>
      <c r="B18" s="530" t="str">
        <f>'T8'!B18</f>
        <v>en %</v>
      </c>
      <c r="C18" s="233">
        <v>0.15637755102040815</v>
      </c>
      <c r="D18" s="233">
        <v>0.64923469387755106</v>
      </c>
      <c r="E18" s="233">
        <v>0.13201530612244897</v>
      </c>
      <c r="F18" s="233">
        <v>6.2372448979591835E-2</v>
      </c>
      <c r="G18" s="533">
        <f t="shared" ref="G18" si="5">G17/$G17</f>
        <v>1</v>
      </c>
      <c r="H18" s="3"/>
      <c r="I18" s="3"/>
      <c r="J18" s="3"/>
      <c r="K18" s="3"/>
    </row>
    <row r="19" spans="1:11" ht="15.75">
      <c r="A19" s="27"/>
      <c r="B19" s="528">
        <f>'T8'!B19</f>
        <v>42826</v>
      </c>
      <c r="C19" s="64">
        <v>1225</v>
      </c>
      <c r="D19" s="64">
        <v>5091</v>
      </c>
      <c r="E19" s="64">
        <v>1037</v>
      </c>
      <c r="F19" s="64">
        <v>487</v>
      </c>
      <c r="G19" s="529">
        <f>SUM(C19:F19)</f>
        <v>7840</v>
      </c>
      <c r="H19" s="3"/>
      <c r="I19" s="3"/>
      <c r="J19" s="3"/>
      <c r="K19" s="3"/>
    </row>
    <row r="20" spans="1:11">
      <c r="A20" s="27"/>
      <c r="B20" s="564" t="str">
        <f>'T8'!B20</f>
        <v>en %</v>
      </c>
      <c r="C20" s="234">
        <v>0.15625</v>
      </c>
      <c r="D20" s="234">
        <v>0.64936224489795913</v>
      </c>
      <c r="E20" s="234">
        <v>0.1322704081632653</v>
      </c>
      <c r="F20" s="234">
        <v>6.2117346938775513E-2</v>
      </c>
      <c r="G20" s="542">
        <f t="shared" ref="G20:G24" si="6">G19/$G19</f>
        <v>1</v>
      </c>
      <c r="H20" s="3"/>
      <c r="I20" s="3"/>
      <c r="J20" s="3"/>
      <c r="K20" s="3"/>
    </row>
    <row r="21" spans="1:11" ht="15.75">
      <c r="A21" s="27"/>
      <c r="B21" s="565">
        <f>'T8'!B21</f>
        <v>42736</v>
      </c>
      <c r="C21" s="64">
        <v>1237</v>
      </c>
      <c r="D21" s="64">
        <v>5288</v>
      </c>
      <c r="E21" s="64">
        <v>1054</v>
      </c>
      <c r="F21" s="64">
        <v>497</v>
      </c>
      <c r="G21" s="561">
        <f>SUM(C21:F21)</f>
        <v>8076</v>
      </c>
      <c r="H21" s="3"/>
      <c r="I21" s="3"/>
      <c r="J21" s="3"/>
      <c r="K21" s="3"/>
    </row>
    <row r="22" spans="1:11">
      <c r="A22" s="27"/>
      <c r="B22" s="564" t="str">
        <f>'T8'!B22</f>
        <v>en %</v>
      </c>
      <c r="C22" s="234">
        <v>0.15316988608221893</v>
      </c>
      <c r="D22" s="234">
        <v>0.65477959385834572</v>
      </c>
      <c r="E22" s="234">
        <v>0.13051015354135712</v>
      </c>
      <c r="F22" s="234">
        <v>6.154036651807826E-2</v>
      </c>
      <c r="G22" s="542">
        <f t="shared" si="6"/>
        <v>1</v>
      </c>
      <c r="H22" s="3"/>
      <c r="I22" s="3"/>
      <c r="J22" s="3"/>
      <c r="K22" s="3"/>
    </row>
    <row r="23" spans="1:11" ht="15.75">
      <c r="A23" s="27"/>
      <c r="B23" s="566">
        <f>'T8'!B23</f>
        <v>42644</v>
      </c>
      <c r="C23" s="180">
        <v>1198</v>
      </c>
      <c r="D23" s="180">
        <v>5170</v>
      </c>
      <c r="E23" s="180">
        <v>1036</v>
      </c>
      <c r="F23" s="180">
        <v>498</v>
      </c>
      <c r="G23" s="562">
        <f>SUM(C23:F23)</f>
        <v>7902</v>
      </c>
      <c r="H23" s="3"/>
      <c r="I23" s="3"/>
      <c r="J23" s="3"/>
      <c r="K23" s="3"/>
    </row>
    <row r="24" spans="1:11">
      <c r="A24" s="27"/>
      <c r="B24" s="567" t="str">
        <f>'T8'!B24</f>
        <v>en %</v>
      </c>
      <c r="C24" s="218">
        <v>0.1516071880536573</v>
      </c>
      <c r="D24" s="218">
        <v>0.65426474310301186</v>
      </c>
      <c r="E24" s="218">
        <v>0.13110604910149329</v>
      </c>
      <c r="F24" s="218">
        <v>6.3022019741837507E-2</v>
      </c>
      <c r="G24" s="558">
        <f t="shared" si="6"/>
        <v>1</v>
      </c>
      <c r="H24" s="3"/>
      <c r="I24" s="3"/>
      <c r="J24" s="3"/>
      <c r="K24" s="3"/>
    </row>
    <row r="25" spans="1:11" ht="15.75">
      <c r="A25" s="113"/>
      <c r="B25" s="563"/>
      <c r="C25" s="57"/>
      <c r="D25" s="57"/>
      <c r="E25" s="57"/>
      <c r="F25" s="57"/>
      <c r="G25" s="57"/>
      <c r="H25" s="3"/>
      <c r="I25" s="3"/>
      <c r="J25" s="3"/>
      <c r="K25" s="3"/>
    </row>
    <row r="26" spans="1:11">
      <c r="A26" s="27"/>
      <c r="B26" s="57"/>
      <c r="C26" s="57"/>
      <c r="D26" s="57"/>
      <c r="E26" s="57"/>
      <c r="F26" s="57"/>
      <c r="G26" s="57"/>
      <c r="H26" s="3"/>
      <c r="I26" s="3"/>
      <c r="J26" s="3"/>
      <c r="K26" s="3"/>
    </row>
    <row r="27" spans="1:11">
      <c r="A27" s="27"/>
      <c r="B27" s="57"/>
      <c r="C27" s="57"/>
      <c r="D27" s="57"/>
      <c r="E27" s="57"/>
      <c r="F27" s="57"/>
      <c r="G27" s="57"/>
      <c r="H27" s="3"/>
      <c r="I27" s="3"/>
      <c r="J27" s="3"/>
      <c r="K27" s="3"/>
    </row>
    <row r="28" spans="1:11">
      <c r="A28" s="27"/>
      <c r="B28" s="57"/>
      <c r="C28" s="57"/>
      <c r="D28" s="57"/>
      <c r="E28" s="57"/>
      <c r="F28" s="57"/>
      <c r="G28" s="57"/>
      <c r="H28" s="3"/>
      <c r="I28" s="3"/>
      <c r="J28" s="3"/>
      <c r="K28" s="3"/>
    </row>
    <row r="29" spans="1:11">
      <c r="A29" s="27"/>
      <c r="B29" s="57"/>
      <c r="C29" s="57"/>
      <c r="D29" s="57"/>
      <c r="E29" s="57"/>
      <c r="F29" s="57"/>
      <c r="G29" s="57"/>
      <c r="H29" s="3"/>
      <c r="I29" s="3"/>
      <c r="J29" s="3"/>
      <c r="K29" s="3"/>
    </row>
    <row r="30" spans="1:11">
      <c r="A30" s="27"/>
      <c r="B30" s="131"/>
      <c r="C30" s="27"/>
      <c r="D30" s="27"/>
      <c r="E30" s="27"/>
      <c r="F30" s="27"/>
      <c r="G30" s="27"/>
      <c r="H30" s="3"/>
      <c r="I30" s="3"/>
      <c r="J30" s="3"/>
      <c r="K30" s="3"/>
    </row>
    <row r="31" spans="1:11" ht="18.75">
      <c r="A31" s="27"/>
      <c r="B31" s="358" t="s">
        <v>94</v>
      </c>
      <c r="C31" s="922" t="s">
        <v>287</v>
      </c>
      <c r="D31" s="922"/>
      <c r="E31" s="922"/>
      <c r="F31" s="922"/>
      <c r="G31" s="922"/>
      <c r="H31" s="3"/>
      <c r="I31" s="3"/>
      <c r="J31" s="3"/>
      <c r="K31" s="3"/>
    </row>
    <row r="32" spans="1:11" ht="18.75">
      <c r="A32" s="27"/>
      <c r="B32" s="359"/>
      <c r="C32" s="922"/>
      <c r="D32" s="922"/>
      <c r="E32" s="922"/>
      <c r="F32" s="922"/>
      <c r="G32" s="922"/>
      <c r="H32" s="27"/>
    </row>
    <row r="33" spans="1:8" ht="18.75">
      <c r="A33" s="27"/>
      <c r="B33" s="42"/>
      <c r="C33" s="179" t="s">
        <v>218</v>
      </c>
      <c r="D33" s="120"/>
      <c r="E33" s="120"/>
      <c r="F33" s="120"/>
      <c r="G33" s="27"/>
      <c r="H33" s="27"/>
    </row>
    <row r="34" spans="1:8" ht="18.75">
      <c r="A34" s="27"/>
      <c r="B34" s="42"/>
      <c r="C34" s="137"/>
      <c r="D34" s="120"/>
      <c r="E34" s="120"/>
      <c r="F34" s="120"/>
      <c r="G34" s="27"/>
      <c r="H34" s="27"/>
    </row>
    <row r="35" spans="1:8" ht="31.5">
      <c r="A35" s="27"/>
      <c r="B35" s="113"/>
      <c r="C35" s="363" t="s">
        <v>123</v>
      </c>
      <c r="D35" s="363" t="s">
        <v>124</v>
      </c>
      <c r="E35" s="363" t="s">
        <v>125</v>
      </c>
      <c r="F35" s="924" t="s">
        <v>78</v>
      </c>
      <c r="G35" s="923" t="s">
        <v>25</v>
      </c>
      <c r="H35" s="27"/>
    </row>
    <row r="36" spans="1:8" ht="15.75">
      <c r="A36" s="27"/>
      <c r="B36" s="113"/>
      <c r="C36" s="350" t="s">
        <v>227</v>
      </c>
      <c r="D36" s="350" t="s">
        <v>226</v>
      </c>
      <c r="E36" s="350" t="s">
        <v>228</v>
      </c>
      <c r="F36" s="924"/>
      <c r="G36" s="923"/>
      <c r="H36" s="27"/>
    </row>
    <row r="37" spans="1:8" ht="15.75">
      <c r="A37" s="27"/>
      <c r="B37" s="379">
        <f t="shared" ref="B37:B54" si="7">B7</f>
        <v>43374</v>
      </c>
      <c r="C37" s="380">
        <v>1025</v>
      </c>
      <c r="D37" s="380">
        <v>5027</v>
      </c>
      <c r="E37" s="380">
        <v>1043</v>
      </c>
      <c r="F37" s="380">
        <v>477</v>
      </c>
      <c r="G37" s="381">
        <f>SUM(C37:F37)</f>
        <v>7572</v>
      </c>
      <c r="H37" s="27"/>
    </row>
    <row r="38" spans="1:8">
      <c r="A38" s="27"/>
      <c r="B38" s="382" t="str">
        <f t="shared" si="7"/>
        <v>en %</v>
      </c>
      <c r="C38" s="376">
        <f>C37/$G37</f>
        <v>0.13536714210248282</v>
      </c>
      <c r="D38" s="376">
        <f t="shared" ref="D38" si="8">D37/$G37</f>
        <v>0.66389329107237194</v>
      </c>
      <c r="E38" s="376">
        <f t="shared" ref="E38" si="9">E37/$G37</f>
        <v>0.13774432118330693</v>
      </c>
      <c r="F38" s="376">
        <f>F37/$G37</f>
        <v>6.2995245641838352E-2</v>
      </c>
      <c r="G38" s="377">
        <f t="shared" ref="G38" si="10">G37/$G37</f>
        <v>1</v>
      </c>
      <c r="H38" s="27"/>
    </row>
    <row r="39" spans="1:8" ht="15.75">
      <c r="A39" s="27"/>
      <c r="B39" s="341">
        <f t="shared" si="7"/>
        <v>43282</v>
      </c>
      <c r="C39" s="342">
        <v>1061</v>
      </c>
      <c r="D39" s="342">
        <v>5062</v>
      </c>
      <c r="E39" s="342">
        <v>1028</v>
      </c>
      <c r="F39" s="342">
        <v>473</v>
      </c>
      <c r="G39" s="343">
        <f>SUM(C39:F39)</f>
        <v>7624</v>
      </c>
      <c r="H39" s="27"/>
    </row>
    <row r="40" spans="1:8">
      <c r="A40" s="27"/>
      <c r="B40" s="344" t="str">
        <f t="shared" si="7"/>
        <v>en %</v>
      </c>
      <c r="C40" s="345">
        <v>0.13916579223504721</v>
      </c>
      <c r="D40" s="345">
        <v>0.66395592864637987</v>
      </c>
      <c r="E40" s="345">
        <v>0.1348373557187828</v>
      </c>
      <c r="F40" s="345">
        <v>6.2040923399790136E-2</v>
      </c>
      <c r="G40" s="346">
        <f t="shared" ref="G40" si="11">G39/$G39</f>
        <v>1</v>
      </c>
      <c r="H40" s="27"/>
    </row>
    <row r="41" spans="1:8" ht="15.75">
      <c r="A41" s="27"/>
      <c r="B41" s="341">
        <f t="shared" si="7"/>
        <v>43191</v>
      </c>
      <c r="C41" s="342">
        <v>1076</v>
      </c>
      <c r="D41" s="342">
        <v>5033</v>
      </c>
      <c r="E41" s="342">
        <v>1019</v>
      </c>
      <c r="F41" s="342">
        <v>477</v>
      </c>
      <c r="G41" s="343">
        <f>SUM(C41:F41)</f>
        <v>7605</v>
      </c>
      <c r="H41" s="27"/>
    </row>
    <row r="42" spans="1:8">
      <c r="A42" s="27"/>
      <c r="B42" s="344" t="str">
        <f t="shared" si="7"/>
        <v>en %</v>
      </c>
      <c r="C42" s="345">
        <v>0.14148586456278764</v>
      </c>
      <c r="D42" s="345">
        <v>0.66180144641683103</v>
      </c>
      <c r="E42" s="345">
        <v>0.13399079552925708</v>
      </c>
      <c r="F42" s="345">
        <v>6.2721893491124267E-2</v>
      </c>
      <c r="G42" s="346">
        <f t="shared" ref="G42" si="12">G41/$G41</f>
        <v>1</v>
      </c>
      <c r="H42" s="27"/>
    </row>
    <row r="43" spans="1:8" ht="15.75">
      <c r="A43" s="27"/>
      <c r="B43" s="347">
        <f t="shared" si="7"/>
        <v>43101</v>
      </c>
      <c r="C43" s="342">
        <v>1090</v>
      </c>
      <c r="D43" s="342">
        <v>4985</v>
      </c>
      <c r="E43" s="342">
        <v>1018</v>
      </c>
      <c r="F43" s="342">
        <v>477</v>
      </c>
      <c r="G43" s="343">
        <f>SUM(C43:F43)</f>
        <v>7570</v>
      </c>
      <c r="H43" s="27"/>
    </row>
    <row r="44" spans="1:8">
      <c r="A44" s="27"/>
      <c r="B44" s="344" t="str">
        <f t="shared" si="7"/>
        <v>en %</v>
      </c>
      <c r="C44" s="345">
        <v>0.14398943196829592</v>
      </c>
      <c r="D44" s="345">
        <v>0.65852047556142668</v>
      </c>
      <c r="E44" s="345">
        <v>0.13447820343461031</v>
      </c>
      <c r="F44" s="345">
        <v>6.301188903566711E-2</v>
      </c>
      <c r="G44" s="346">
        <f t="shared" ref="G44" si="13">G43/$G43</f>
        <v>1</v>
      </c>
      <c r="H44" s="27"/>
    </row>
    <row r="45" spans="1:8" ht="15.75">
      <c r="A45" s="27"/>
      <c r="B45" s="352">
        <f t="shared" si="7"/>
        <v>43009</v>
      </c>
      <c r="C45" s="353">
        <v>1094</v>
      </c>
      <c r="D45" s="353">
        <v>4898</v>
      </c>
      <c r="E45" s="353">
        <v>1007</v>
      </c>
      <c r="F45" s="353">
        <v>476</v>
      </c>
      <c r="G45" s="354">
        <f>SUM(C45:F45)</f>
        <v>7475</v>
      </c>
      <c r="H45" s="27"/>
    </row>
    <row r="46" spans="1:8">
      <c r="A46" s="27"/>
      <c r="B46" s="355" t="str">
        <f t="shared" si="7"/>
        <v>en %</v>
      </c>
      <c r="C46" s="356">
        <v>0.14635451505016722</v>
      </c>
      <c r="D46" s="356">
        <v>0.65525083612040136</v>
      </c>
      <c r="E46" s="356">
        <v>0.13471571906354515</v>
      </c>
      <c r="F46" s="356">
        <v>6.3678929765886294E-2</v>
      </c>
      <c r="G46" s="357">
        <f t="shared" ref="G46" si="14">G45/$G45</f>
        <v>1</v>
      </c>
      <c r="H46" s="27"/>
    </row>
    <row r="47" spans="1:8" ht="15.75">
      <c r="A47" s="27"/>
      <c r="B47" s="341">
        <f t="shared" si="7"/>
        <v>42917</v>
      </c>
      <c r="C47" s="342">
        <v>1166</v>
      </c>
      <c r="D47" s="342">
        <v>4912</v>
      </c>
      <c r="E47" s="342">
        <v>1003</v>
      </c>
      <c r="F47" s="342">
        <v>479</v>
      </c>
      <c r="G47" s="343">
        <f>SUM(C47:F47)</f>
        <v>7560</v>
      </c>
      <c r="H47" s="27"/>
    </row>
    <row r="48" spans="1:8">
      <c r="A48" s="27"/>
      <c r="B48" s="344" t="str">
        <f t="shared" si="7"/>
        <v>en %</v>
      </c>
      <c r="C48" s="345">
        <v>0.15423280423280422</v>
      </c>
      <c r="D48" s="345">
        <v>0.64973544973544972</v>
      </c>
      <c r="E48" s="345">
        <v>0.13267195767195766</v>
      </c>
      <c r="F48" s="345">
        <v>6.3359788359788366E-2</v>
      </c>
      <c r="G48" s="346">
        <f t="shared" ref="G48" si="15">G47/$G47</f>
        <v>1</v>
      </c>
      <c r="H48" s="27"/>
    </row>
    <row r="49" spans="1:8" ht="15.75">
      <c r="A49" s="27"/>
      <c r="B49" s="341">
        <f t="shared" si="7"/>
        <v>42826</v>
      </c>
      <c r="C49" s="342">
        <v>1174</v>
      </c>
      <c r="D49" s="342">
        <v>4902</v>
      </c>
      <c r="E49" s="342">
        <v>1009</v>
      </c>
      <c r="F49" s="342">
        <v>472</v>
      </c>
      <c r="G49" s="343">
        <f>SUM(C49:F49)</f>
        <v>7557</v>
      </c>
      <c r="H49" s="27"/>
    </row>
    <row r="50" spans="1:8">
      <c r="A50" s="27"/>
      <c r="B50" s="378" t="str">
        <f t="shared" si="7"/>
        <v>en %</v>
      </c>
      <c r="C50" s="345">
        <v>0.15535265316924707</v>
      </c>
      <c r="D50" s="345">
        <v>0.64867010718539098</v>
      </c>
      <c r="E50" s="345">
        <v>0.13351859203387587</v>
      </c>
      <c r="F50" s="345">
        <v>6.2458647611486041E-2</v>
      </c>
      <c r="G50" s="346">
        <f t="shared" ref="G50:G54" si="16">G49/$G49</f>
        <v>1</v>
      </c>
      <c r="H50" s="27"/>
    </row>
    <row r="51" spans="1:8" ht="15.75">
      <c r="A51" s="27"/>
      <c r="B51" s="341">
        <f t="shared" si="7"/>
        <v>42736</v>
      </c>
      <c r="C51" s="342">
        <v>1187</v>
      </c>
      <c r="D51" s="342">
        <v>5113</v>
      </c>
      <c r="E51" s="342">
        <v>1022</v>
      </c>
      <c r="F51" s="342">
        <v>486</v>
      </c>
      <c r="G51" s="343">
        <f>SUM(C51:F51)</f>
        <v>7808</v>
      </c>
      <c r="H51" s="113"/>
    </row>
    <row r="52" spans="1:8">
      <c r="A52" s="27"/>
      <c r="B52" s="378" t="str">
        <f t="shared" si="7"/>
        <v>en %</v>
      </c>
      <c r="C52" s="345">
        <v>0.1520235655737705</v>
      </c>
      <c r="D52" s="345">
        <v>0.65484118852459017</v>
      </c>
      <c r="E52" s="345">
        <v>0.13089139344262296</v>
      </c>
      <c r="F52" s="345">
        <v>6.2243852459016397E-2</v>
      </c>
      <c r="G52" s="346">
        <f t="shared" si="16"/>
        <v>1</v>
      </c>
      <c r="H52" s="27"/>
    </row>
    <row r="53" spans="1:8" ht="15.75">
      <c r="A53" s="27"/>
      <c r="B53" s="383">
        <f t="shared" si="7"/>
        <v>42644</v>
      </c>
      <c r="C53" s="367">
        <v>1143</v>
      </c>
      <c r="D53" s="367">
        <v>4980</v>
      </c>
      <c r="E53" s="367">
        <v>1004</v>
      </c>
      <c r="F53" s="367">
        <v>487</v>
      </c>
      <c r="G53" s="368">
        <f>SUM(C53:F53)</f>
        <v>7614</v>
      </c>
      <c r="H53" s="27"/>
    </row>
    <row r="54" spans="1:8">
      <c r="A54" s="27"/>
      <c r="B54" s="384" t="str">
        <f t="shared" si="7"/>
        <v>en %</v>
      </c>
      <c r="C54" s="370">
        <v>0.15011820330969267</v>
      </c>
      <c r="D54" s="370">
        <v>0.65405831363278166</v>
      </c>
      <c r="E54" s="370">
        <v>0.13186235881271341</v>
      </c>
      <c r="F54" s="370">
        <v>6.3961124244812192E-2</v>
      </c>
      <c r="G54" s="371">
        <f t="shared" si="16"/>
        <v>1</v>
      </c>
      <c r="H54" s="27"/>
    </row>
    <row r="55" spans="1:8">
      <c r="A55" s="27"/>
      <c r="B55" s="57"/>
      <c r="C55" s="57"/>
      <c r="D55" s="57"/>
      <c r="E55" s="57"/>
      <c r="F55" s="57"/>
      <c r="G55" s="57"/>
      <c r="H55" s="27"/>
    </row>
    <row r="56" spans="1:8">
      <c r="A56" s="27"/>
      <c r="B56" s="57"/>
      <c r="C56" s="57"/>
      <c r="D56" s="57"/>
      <c r="E56" s="57"/>
      <c r="F56" s="57"/>
      <c r="G56" s="57"/>
      <c r="H56" s="27"/>
    </row>
    <row r="57" spans="1:8">
      <c r="A57" s="27"/>
      <c r="B57" s="57"/>
      <c r="C57" s="57"/>
      <c r="D57" s="57"/>
      <c r="E57" s="57"/>
      <c r="F57" s="57"/>
      <c r="G57" s="57"/>
      <c r="H57" s="27"/>
    </row>
    <row r="58" spans="1:8">
      <c r="A58" s="27"/>
      <c r="B58" s="57"/>
      <c r="C58" s="57"/>
      <c r="D58" s="57"/>
      <c r="E58" s="57"/>
      <c r="F58" s="57"/>
      <c r="G58" s="57"/>
      <c r="H58" s="27"/>
    </row>
    <row r="59" spans="1:8">
      <c r="A59" s="27"/>
      <c r="B59" s="3"/>
      <c r="C59" s="3"/>
      <c r="D59" s="27"/>
      <c r="E59" s="27"/>
      <c r="F59" s="27"/>
      <c r="G59" s="27"/>
      <c r="H59" s="27"/>
    </row>
    <row r="60" spans="1:8" ht="21" customHeight="1">
      <c r="B60" s="3"/>
      <c r="C60" s="3"/>
      <c r="D60" s="27"/>
      <c r="E60" s="27"/>
      <c r="F60" s="27"/>
      <c r="G60" s="27"/>
      <c r="H60" s="27"/>
    </row>
    <row r="61" spans="1:8">
      <c r="B61" s="3"/>
      <c r="C61" s="3"/>
      <c r="D61" s="27"/>
      <c r="E61" s="27"/>
      <c r="F61" s="27"/>
      <c r="G61" s="27"/>
      <c r="H61" s="27"/>
    </row>
    <row r="62" spans="1:8">
      <c r="B62" s="3"/>
      <c r="C62" s="3"/>
      <c r="D62" s="27"/>
      <c r="E62" s="27"/>
      <c r="F62" s="27"/>
      <c r="G62" s="27"/>
      <c r="H62" s="27"/>
    </row>
    <row r="63" spans="1:8">
      <c r="B63" s="3"/>
      <c r="C63" s="3"/>
      <c r="D63" s="27"/>
      <c r="E63" s="27"/>
      <c r="F63" s="27"/>
      <c r="G63" s="27"/>
      <c r="H63" s="27"/>
    </row>
    <row r="64" spans="1:8">
      <c r="B64" s="3"/>
      <c r="C64" s="3"/>
      <c r="D64" s="27"/>
      <c r="E64" s="27"/>
      <c r="F64" s="27"/>
      <c r="G64" s="27"/>
      <c r="H64" s="27"/>
    </row>
    <row r="65" spans="2:11">
      <c r="B65" s="3"/>
      <c r="C65" s="3"/>
      <c r="D65" s="3"/>
      <c r="E65" s="27"/>
      <c r="F65" s="27"/>
      <c r="G65" s="27"/>
      <c r="H65" s="27"/>
    </row>
    <row r="66" spans="2:11">
      <c r="B66" s="3"/>
      <c r="C66" s="3"/>
      <c r="D66" s="3"/>
      <c r="E66" s="4"/>
      <c r="F66" s="4"/>
    </row>
    <row r="67" spans="2:11">
      <c r="B67" s="3"/>
      <c r="C67" s="3"/>
      <c r="D67" s="3"/>
      <c r="E67" s="4"/>
      <c r="F67" s="4"/>
    </row>
    <row r="68" spans="2:11">
      <c r="B68" s="3"/>
      <c r="C68" s="3"/>
      <c r="D68" s="3"/>
      <c r="E68" s="4"/>
      <c r="F68" s="4"/>
    </row>
    <row r="69" spans="2:11">
      <c r="B69" s="19"/>
      <c r="G69" s="3"/>
      <c r="H69" s="3"/>
      <c r="I69" s="3"/>
      <c r="J69" s="3"/>
      <c r="K69" s="3"/>
    </row>
    <row r="70" spans="2:11">
      <c r="B70" s="19"/>
      <c r="G70" s="3"/>
      <c r="H70" s="3"/>
      <c r="I70" s="3"/>
      <c r="J70" s="3"/>
      <c r="K70" s="3"/>
    </row>
    <row r="71" spans="2:11">
      <c r="B71" s="19"/>
      <c r="G71" s="3"/>
      <c r="H71" s="3"/>
      <c r="I71" s="3"/>
      <c r="J71" s="3"/>
      <c r="K71" s="3"/>
    </row>
    <row r="72" spans="2:11">
      <c r="B72" s="19"/>
      <c r="G72" s="3"/>
      <c r="H72" s="3"/>
      <c r="I72" s="3"/>
      <c r="J72" s="3"/>
      <c r="K72" s="3"/>
    </row>
    <row r="73" spans="2:11">
      <c r="B73" s="19"/>
      <c r="G73" s="3"/>
      <c r="H73" s="3"/>
      <c r="I73" s="3"/>
      <c r="J73" s="3"/>
      <c r="K73" s="3"/>
    </row>
    <row r="74" spans="2:11">
      <c r="B74" s="19"/>
      <c r="G74" s="3"/>
      <c r="H74" s="3"/>
      <c r="I74" s="3"/>
      <c r="J74" s="3"/>
      <c r="K74" s="3"/>
    </row>
    <row r="75" spans="2:11">
      <c r="B75" s="19"/>
      <c r="G75" s="3"/>
      <c r="H75" s="3"/>
      <c r="I75" s="3"/>
      <c r="J75" s="3"/>
      <c r="K75" s="3"/>
    </row>
    <row r="76" spans="2:11">
      <c r="B76" s="19"/>
      <c r="G76" s="3"/>
      <c r="H76" s="3"/>
      <c r="I76" s="3"/>
      <c r="J76" s="3"/>
      <c r="K76" s="3"/>
    </row>
  </sheetData>
  <mergeCells count="6">
    <mergeCell ref="C1:G2"/>
    <mergeCell ref="G5:G6"/>
    <mergeCell ref="G35:G36"/>
    <mergeCell ref="F35:F36"/>
    <mergeCell ref="F5:F6"/>
    <mergeCell ref="C31:G32"/>
  </mergeCells>
  <printOptions horizontalCentered="1" verticalCentered="1"/>
  <pageMargins left="0.27559055118110237" right="0.27559055118110237" top="7.874015748031496E-2" bottom="0.59055118110236227" header="0.51181102362204722" footer="0.51181102362204722"/>
  <pageSetup paperSize="9" scale="65" firstPageNumber="2" orientation="portrait" useFirstPageNumber="1" r:id="rId1"/>
  <headerFooter alignWithMargins="0">
    <oddFooter>&amp;C&amp;14page 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73"/>
  <sheetViews>
    <sheetView view="pageLayout" zoomScale="85" zoomScaleNormal="85" zoomScaleSheetLayoutView="70" zoomScalePageLayoutView="85" workbookViewId="0">
      <selection activeCell="B30" sqref="B30"/>
    </sheetView>
  </sheetViews>
  <sheetFormatPr baseColWidth="10" defaultRowHeight="12.75"/>
  <cols>
    <col min="1" max="1" width="11" style="4"/>
    <col min="2" max="2" width="17.125" style="10" customWidth="1"/>
    <col min="3" max="7" width="12.625" style="10" customWidth="1"/>
    <col min="8" max="8" width="13.625" style="10" customWidth="1"/>
    <col min="9" max="10" width="12.625" style="10" customWidth="1"/>
    <col min="11" max="11" width="12.625" style="4" customWidth="1"/>
    <col min="12" max="16384" width="11" style="4"/>
  </cols>
  <sheetData>
    <row r="1" spans="1:15">
      <c r="A1" s="27"/>
      <c r="B1" s="27"/>
      <c r="C1" s="27"/>
      <c r="D1" s="27"/>
      <c r="E1" s="27"/>
      <c r="F1" s="27"/>
      <c r="G1" s="27"/>
      <c r="H1" s="27"/>
      <c r="I1" s="27"/>
      <c r="J1" s="27"/>
      <c r="K1" s="27"/>
      <c r="L1" s="27"/>
    </row>
    <row r="2" spans="1:15" ht="18.75" customHeight="1">
      <c r="A2" s="27"/>
      <c r="B2" s="927" t="s">
        <v>84</v>
      </c>
      <c r="C2" s="918" t="s">
        <v>288</v>
      </c>
      <c r="D2" s="918"/>
      <c r="E2" s="918"/>
      <c r="F2" s="918"/>
      <c r="G2" s="918"/>
      <c r="H2" s="918"/>
      <c r="I2" s="918"/>
      <c r="J2" s="918"/>
      <c r="K2" s="27"/>
      <c r="L2" s="3"/>
      <c r="M2" s="3"/>
      <c r="N2" s="3"/>
      <c r="O2" s="3"/>
    </row>
    <row r="3" spans="1:15" ht="12" customHeight="1">
      <c r="A3" s="27"/>
      <c r="B3" s="927"/>
      <c r="C3" s="918"/>
      <c r="D3" s="918"/>
      <c r="E3" s="918"/>
      <c r="F3" s="918"/>
      <c r="G3" s="918"/>
      <c r="H3" s="918"/>
      <c r="I3" s="918"/>
      <c r="J3" s="918"/>
      <c r="K3" s="27"/>
      <c r="L3" s="3"/>
      <c r="M3" s="3"/>
      <c r="N3" s="3"/>
      <c r="O3" s="3"/>
    </row>
    <row r="4" spans="1:15" ht="27" customHeight="1">
      <c r="A4" s="27"/>
      <c r="B4" s="42"/>
      <c r="C4" s="179" t="s">
        <v>218</v>
      </c>
      <c r="D4" s="130"/>
      <c r="E4" s="130"/>
      <c r="F4" s="130"/>
      <c r="G4" s="130"/>
      <c r="H4" s="27"/>
      <c r="I4" s="27"/>
      <c r="J4" s="27"/>
      <c r="K4" s="27"/>
      <c r="L4" s="3"/>
      <c r="M4" s="3"/>
      <c r="N4" s="3"/>
      <c r="O4" s="3"/>
    </row>
    <row r="5" spans="1:15" ht="52.5" customHeight="1">
      <c r="A5" s="27"/>
      <c r="B5" s="216"/>
      <c r="C5" s="559" t="s">
        <v>222</v>
      </c>
      <c r="D5" s="559" t="s">
        <v>126</v>
      </c>
      <c r="E5" s="559" t="s">
        <v>127</v>
      </c>
      <c r="F5" s="559" t="s">
        <v>128</v>
      </c>
      <c r="G5" s="559" t="s">
        <v>123</v>
      </c>
      <c r="H5" s="559" t="s">
        <v>124</v>
      </c>
      <c r="I5" s="559" t="s">
        <v>145</v>
      </c>
      <c r="J5" s="928" t="s">
        <v>78</v>
      </c>
      <c r="K5" s="919" t="s">
        <v>25</v>
      </c>
      <c r="L5" s="3"/>
      <c r="M5" s="3"/>
      <c r="N5" s="3"/>
      <c r="O5" s="3"/>
    </row>
    <row r="6" spans="1:15" ht="21.75" customHeight="1">
      <c r="A6" s="27"/>
      <c r="B6" s="217"/>
      <c r="C6" s="63" t="s">
        <v>229</v>
      </c>
      <c r="D6" s="68" t="s">
        <v>119</v>
      </c>
      <c r="E6" s="68" t="s">
        <v>224</v>
      </c>
      <c r="F6" s="68" t="s">
        <v>225</v>
      </c>
      <c r="G6" s="68" t="s">
        <v>230</v>
      </c>
      <c r="H6" s="68" t="s">
        <v>231</v>
      </c>
      <c r="I6" s="68" t="s">
        <v>232</v>
      </c>
      <c r="J6" s="928"/>
      <c r="K6" s="919"/>
      <c r="L6" s="3"/>
      <c r="M6" s="3"/>
      <c r="N6" s="3"/>
      <c r="O6" s="3"/>
    </row>
    <row r="7" spans="1:15" ht="15.75">
      <c r="A7" s="27"/>
      <c r="B7" s="572">
        <f>'T8'!B7</f>
        <v>43374</v>
      </c>
      <c r="C7" s="849">
        <v>7805</v>
      </c>
      <c r="D7" s="849">
        <v>11575</v>
      </c>
      <c r="E7" s="849">
        <v>12465</v>
      </c>
      <c r="F7" s="849">
        <v>13292</v>
      </c>
      <c r="G7" s="849">
        <v>6967</v>
      </c>
      <c r="H7" s="849">
        <v>6428</v>
      </c>
      <c r="I7" s="849">
        <v>1943</v>
      </c>
      <c r="J7" s="849">
        <v>494</v>
      </c>
      <c r="K7" s="850">
        <f>SUM(C7:J7)</f>
        <v>60969</v>
      </c>
      <c r="L7" s="3"/>
      <c r="M7" s="3"/>
      <c r="N7" s="3"/>
      <c r="O7" s="3"/>
    </row>
    <row r="8" spans="1:15">
      <c r="A8" s="27"/>
      <c r="B8" s="573" t="str">
        <f>'T8'!B8</f>
        <v>en %</v>
      </c>
      <c r="C8" s="66">
        <f>C7/$K7</f>
        <v>0.12801587692105823</v>
      </c>
      <c r="D8" s="66">
        <f t="shared" ref="D8:K8" si="0">D7/$K7</f>
        <v>0.18985057980285064</v>
      </c>
      <c r="E8" s="66">
        <f t="shared" si="0"/>
        <v>0.20444816218078041</v>
      </c>
      <c r="F8" s="66">
        <f t="shared" si="0"/>
        <v>0.21801243254768818</v>
      </c>
      <c r="G8" s="66">
        <f t="shared" si="0"/>
        <v>0.11427118699667044</v>
      </c>
      <c r="H8" s="66">
        <f t="shared" si="0"/>
        <v>0.10543062868014892</v>
      </c>
      <c r="I8" s="66">
        <f>I7/$K7</f>
        <v>3.1868654562154534E-2</v>
      </c>
      <c r="J8" s="66">
        <f t="shared" si="0"/>
        <v>8.1024783086486567E-3</v>
      </c>
      <c r="K8" s="568">
        <f t="shared" si="0"/>
        <v>1</v>
      </c>
      <c r="L8" s="3"/>
      <c r="M8" s="3"/>
      <c r="N8" s="3"/>
      <c r="O8" s="3"/>
    </row>
    <row r="9" spans="1:15" ht="15.75">
      <c r="A9" s="27"/>
      <c r="B9" s="528">
        <f>'T8'!B9</f>
        <v>43282</v>
      </c>
      <c r="C9" s="64">
        <v>8022</v>
      </c>
      <c r="D9" s="64">
        <v>11467</v>
      </c>
      <c r="E9" s="64">
        <v>12155</v>
      </c>
      <c r="F9" s="64">
        <v>13548</v>
      </c>
      <c r="G9" s="64">
        <v>7457</v>
      </c>
      <c r="H9" s="64">
        <v>6636</v>
      </c>
      <c r="I9" s="64">
        <v>2166</v>
      </c>
      <c r="J9" s="64">
        <v>485</v>
      </c>
      <c r="K9" s="529">
        <f t="shared" ref="K9" si="1">SUM(C9:J9)</f>
        <v>61936</v>
      </c>
      <c r="L9" s="3"/>
      <c r="M9" s="3"/>
      <c r="N9" s="3"/>
      <c r="O9" s="3"/>
    </row>
    <row r="10" spans="1:15">
      <c r="A10" s="27"/>
      <c r="B10" s="530" t="str">
        <f>'T8'!B10</f>
        <v>en %</v>
      </c>
      <c r="C10" s="233">
        <v>0.12952079566003616</v>
      </c>
      <c r="D10" s="233">
        <v>0.18514272797726686</v>
      </c>
      <c r="E10" s="233">
        <v>0.19625096874192716</v>
      </c>
      <c r="F10" s="233">
        <v>0.21874192715060709</v>
      </c>
      <c r="G10" s="233">
        <v>0.12039847584603462</v>
      </c>
      <c r="H10" s="233">
        <v>0.10714285714285714</v>
      </c>
      <c r="I10" s="233">
        <v>3.4971583570136917E-2</v>
      </c>
      <c r="J10" s="233">
        <v>7.8306639111340743E-3</v>
      </c>
      <c r="K10" s="533">
        <f t="shared" ref="K10" si="2">K9/$K9</f>
        <v>1</v>
      </c>
      <c r="L10" s="3"/>
      <c r="M10" s="3"/>
      <c r="N10" s="3"/>
      <c r="O10" s="3"/>
    </row>
    <row r="11" spans="1:15" ht="15.75">
      <c r="A11" s="27"/>
      <c r="B11" s="528">
        <f>'T8'!B11</f>
        <v>43191</v>
      </c>
      <c r="C11" s="64">
        <v>7875</v>
      </c>
      <c r="D11" s="64">
        <v>11029</v>
      </c>
      <c r="E11" s="64">
        <v>12080</v>
      </c>
      <c r="F11" s="64">
        <v>13500</v>
      </c>
      <c r="G11" s="64">
        <v>7472</v>
      </c>
      <c r="H11" s="64">
        <v>6630</v>
      </c>
      <c r="I11" s="64">
        <v>2161</v>
      </c>
      <c r="J11" s="64">
        <v>487</v>
      </c>
      <c r="K11" s="529">
        <f t="shared" ref="K11" si="3">SUM(C11:J11)</f>
        <v>61234</v>
      </c>
      <c r="L11" s="3"/>
      <c r="M11" s="3"/>
      <c r="N11" s="3"/>
      <c r="O11" s="3"/>
    </row>
    <row r="12" spans="1:15">
      <c r="A12" s="27"/>
      <c r="B12" s="532" t="str">
        <f>'T8'!B12</f>
        <v>en %</v>
      </c>
      <c r="C12" s="233">
        <v>0.12860502335303917</v>
      </c>
      <c r="D12" s="233">
        <v>0.18011235588071986</v>
      </c>
      <c r="E12" s="233">
        <v>0.19727602312440801</v>
      </c>
      <c r="F12" s="233">
        <v>0.22046575431949569</v>
      </c>
      <c r="G12" s="233">
        <v>0.12202371231668681</v>
      </c>
      <c r="H12" s="233">
        <v>0.10827318156579678</v>
      </c>
      <c r="I12" s="233">
        <v>3.5290851487735572E-2</v>
      </c>
      <c r="J12" s="233">
        <v>7.9530979521181041E-3</v>
      </c>
      <c r="K12" s="533">
        <f t="shared" ref="K12" si="4">K11/$K11</f>
        <v>1</v>
      </c>
      <c r="L12" s="3"/>
      <c r="M12" s="3"/>
      <c r="N12" s="3"/>
      <c r="O12" s="3"/>
    </row>
    <row r="13" spans="1:15" ht="15.75">
      <c r="A13" s="27"/>
      <c r="B13" s="534">
        <f>'T8'!B13</f>
        <v>43101</v>
      </c>
      <c r="C13" s="64">
        <v>7400</v>
      </c>
      <c r="D13" s="64">
        <v>10580</v>
      </c>
      <c r="E13" s="64">
        <v>11859</v>
      </c>
      <c r="F13" s="64">
        <v>13446</v>
      </c>
      <c r="G13" s="64">
        <v>7480</v>
      </c>
      <c r="H13" s="64">
        <v>6566</v>
      </c>
      <c r="I13" s="64">
        <v>2150</v>
      </c>
      <c r="J13" s="64">
        <v>489</v>
      </c>
      <c r="K13" s="529">
        <f t="shared" ref="K13" si="5">SUM(C13:J13)</f>
        <v>59970</v>
      </c>
      <c r="L13" s="3"/>
      <c r="M13" s="3"/>
      <c r="N13" s="3"/>
      <c r="O13" s="3"/>
    </row>
    <row r="14" spans="1:15">
      <c r="A14" s="27"/>
      <c r="B14" s="530" t="str">
        <f>'T8'!B14</f>
        <v>en %</v>
      </c>
      <c r="C14" s="233">
        <v>0.12339503084875771</v>
      </c>
      <c r="D14" s="233">
        <v>0.17642154410538602</v>
      </c>
      <c r="E14" s="233">
        <v>0.19774887443721861</v>
      </c>
      <c r="F14" s="233">
        <v>0.22421210605302652</v>
      </c>
      <c r="G14" s="233">
        <v>0.1247290311822578</v>
      </c>
      <c r="H14" s="233">
        <v>0.10948807737201935</v>
      </c>
      <c r="I14" s="233">
        <v>3.5851258962814742E-2</v>
      </c>
      <c r="J14" s="233">
        <v>8.1540770385192599E-3</v>
      </c>
      <c r="K14" s="533">
        <f t="shared" ref="K14" si="6">K13/$K13</f>
        <v>1</v>
      </c>
      <c r="L14" s="3"/>
      <c r="M14" s="3"/>
      <c r="N14" s="3"/>
      <c r="O14" s="3"/>
    </row>
    <row r="15" spans="1:15" ht="15.75">
      <c r="A15" s="27"/>
      <c r="B15" s="574">
        <f>'T8'!B15</f>
        <v>43009</v>
      </c>
      <c r="C15" s="289">
        <v>7014</v>
      </c>
      <c r="D15" s="289">
        <v>10567</v>
      </c>
      <c r="E15" s="289">
        <v>11703</v>
      </c>
      <c r="F15" s="289">
        <v>13437</v>
      </c>
      <c r="G15" s="289">
        <v>7437</v>
      </c>
      <c r="H15" s="289">
        <v>6472</v>
      </c>
      <c r="I15" s="289">
        <v>2127</v>
      </c>
      <c r="J15" s="289">
        <v>487</v>
      </c>
      <c r="K15" s="569">
        <f t="shared" ref="K15" si="7">SUM(C15:J15)</f>
        <v>59244</v>
      </c>
      <c r="L15" s="3"/>
      <c r="M15" s="3"/>
      <c r="N15" s="3"/>
      <c r="O15" s="3"/>
    </row>
    <row r="16" spans="1:15">
      <c r="A16" s="27"/>
      <c r="B16" s="575" t="str">
        <f>'T8'!B16</f>
        <v>en %</v>
      </c>
      <c r="C16" s="290">
        <v>0.11839173587198704</v>
      </c>
      <c r="D16" s="290">
        <v>0.17836405374383904</v>
      </c>
      <c r="E16" s="290">
        <v>0.19753899129025723</v>
      </c>
      <c r="F16" s="290">
        <v>0.22680777800283572</v>
      </c>
      <c r="G16" s="290">
        <v>0.12553169941259876</v>
      </c>
      <c r="H16" s="290">
        <v>0.1092431301060023</v>
      </c>
      <c r="I16" s="290">
        <v>3.5902369860239008E-2</v>
      </c>
      <c r="J16" s="290">
        <v>8.2202417122409013E-3</v>
      </c>
      <c r="K16" s="570">
        <f t="shared" ref="K16" si="8">K15/$K15</f>
        <v>1</v>
      </c>
      <c r="L16" s="3"/>
      <c r="M16" s="3"/>
      <c r="N16" s="3"/>
      <c r="O16" s="3"/>
    </row>
    <row r="17" spans="1:15" ht="15.75">
      <c r="A17" s="27"/>
      <c r="B17" s="540">
        <f>'T8'!B17</f>
        <v>42917</v>
      </c>
      <c r="C17" s="64">
        <v>7946</v>
      </c>
      <c r="D17" s="64">
        <v>10903</v>
      </c>
      <c r="E17" s="64">
        <v>12081</v>
      </c>
      <c r="F17" s="64">
        <v>13654</v>
      </c>
      <c r="G17" s="64">
        <v>7657</v>
      </c>
      <c r="H17" s="64">
        <v>6513</v>
      </c>
      <c r="I17" s="64">
        <v>2111</v>
      </c>
      <c r="J17" s="64">
        <v>489</v>
      </c>
      <c r="K17" s="529">
        <f t="shared" ref="K17" si="9">SUM(C17:J17)</f>
        <v>61354</v>
      </c>
      <c r="L17" s="3"/>
      <c r="M17" s="3"/>
      <c r="N17" s="3"/>
      <c r="O17" s="3"/>
    </row>
    <row r="18" spans="1:15">
      <c r="A18" s="27"/>
      <c r="B18" s="530" t="str">
        <f>'T8'!B18</f>
        <v>en %</v>
      </c>
      <c r="C18" s="233">
        <v>0.12951070834827394</v>
      </c>
      <c r="D18" s="233">
        <v>0.17770642500896436</v>
      </c>
      <c r="E18" s="233">
        <v>0.19690647716530299</v>
      </c>
      <c r="F18" s="233">
        <v>0.22254457737066857</v>
      </c>
      <c r="G18" s="233">
        <v>0.12480033901620106</v>
      </c>
      <c r="H18" s="233">
        <v>0.10615444795775336</v>
      </c>
      <c r="I18" s="233">
        <v>3.4406884636698505E-2</v>
      </c>
      <c r="J18" s="233">
        <v>7.9701404961371718E-3</v>
      </c>
      <c r="K18" s="533">
        <f t="shared" ref="K18" si="10">K17/$K17</f>
        <v>1</v>
      </c>
      <c r="L18" s="3"/>
      <c r="M18" s="3"/>
      <c r="N18" s="3"/>
      <c r="O18" s="3"/>
    </row>
    <row r="19" spans="1:15" ht="15.75">
      <c r="A19" s="27"/>
      <c r="B19" s="528">
        <f>'T8'!B19</f>
        <v>42826</v>
      </c>
      <c r="C19" s="64">
        <v>8012</v>
      </c>
      <c r="D19" s="64">
        <v>10656</v>
      </c>
      <c r="E19" s="64">
        <v>12026</v>
      </c>
      <c r="F19" s="64">
        <v>13638</v>
      </c>
      <c r="G19" s="64">
        <v>7633</v>
      </c>
      <c r="H19" s="64">
        <v>6512</v>
      </c>
      <c r="I19" s="64">
        <v>2116</v>
      </c>
      <c r="J19" s="64">
        <v>487</v>
      </c>
      <c r="K19" s="529">
        <f t="shared" ref="K19" si="11">SUM(C19:J19)</f>
        <v>61080</v>
      </c>
      <c r="L19" s="220"/>
      <c r="M19" s="3"/>
      <c r="N19" s="3"/>
      <c r="O19" s="3"/>
    </row>
    <row r="20" spans="1:15">
      <c r="A20" s="27"/>
      <c r="B20" s="532" t="str">
        <f>'T8'!B20</f>
        <v>en %</v>
      </c>
      <c r="C20" s="233">
        <v>0.13117223313686968</v>
      </c>
      <c r="D20" s="233">
        <v>0.17445972495088408</v>
      </c>
      <c r="E20" s="233">
        <v>0.19688932547478716</v>
      </c>
      <c r="F20" s="233">
        <v>0.22328094302554027</v>
      </c>
      <c r="G20" s="233">
        <v>0.12496725605762934</v>
      </c>
      <c r="H20" s="233">
        <v>0.10661427635887361</v>
      </c>
      <c r="I20" s="233">
        <v>3.4643091028159788E-2</v>
      </c>
      <c r="J20" s="233">
        <v>7.9731499672560571E-3</v>
      </c>
      <c r="K20" s="533">
        <f t="shared" ref="K20" si="12">K19/$K19</f>
        <v>1</v>
      </c>
      <c r="L20" s="3"/>
      <c r="M20" s="3"/>
      <c r="N20" s="3"/>
      <c r="O20" s="3"/>
    </row>
    <row r="21" spans="1:15" ht="15.75">
      <c r="A21" s="27"/>
      <c r="B21" s="540">
        <f>'T8'!B21</f>
        <v>42736</v>
      </c>
      <c r="C21" s="64">
        <v>7249</v>
      </c>
      <c r="D21" s="64">
        <v>10275</v>
      </c>
      <c r="E21" s="64">
        <v>11692</v>
      </c>
      <c r="F21" s="64">
        <v>13357</v>
      </c>
      <c r="G21" s="64">
        <v>7631</v>
      </c>
      <c r="H21" s="64">
        <v>6527</v>
      </c>
      <c r="I21" s="64">
        <v>2070</v>
      </c>
      <c r="J21" s="64">
        <v>497</v>
      </c>
      <c r="K21" s="529">
        <f t="shared" ref="K21" si="13">SUM(C21:J21)</f>
        <v>59298</v>
      </c>
      <c r="L21" s="3"/>
      <c r="M21" s="3"/>
      <c r="N21" s="3"/>
      <c r="O21" s="3"/>
    </row>
    <row r="22" spans="1:15">
      <c r="A22" s="27"/>
      <c r="B22" s="530" t="str">
        <f>'T8'!B22</f>
        <v>en %</v>
      </c>
      <c r="C22" s="233">
        <v>0.12224695605248069</v>
      </c>
      <c r="D22" s="233">
        <v>0.17327734493574826</v>
      </c>
      <c r="E22" s="233">
        <v>0.19717359776046409</v>
      </c>
      <c r="F22" s="233">
        <v>0.22525211642888462</v>
      </c>
      <c r="G22" s="233">
        <v>0.12868899456979999</v>
      </c>
      <c r="H22" s="233">
        <v>0.11007116597524369</v>
      </c>
      <c r="I22" s="233">
        <v>3.4908428614793076E-2</v>
      </c>
      <c r="J22" s="233">
        <v>8.3813956625855852E-3</v>
      </c>
      <c r="K22" s="533">
        <f t="shared" ref="K22" si="14">K21/$K21</f>
        <v>1</v>
      </c>
      <c r="L22" s="3"/>
      <c r="M22" s="3"/>
      <c r="N22" s="3"/>
      <c r="O22" s="3"/>
    </row>
    <row r="23" spans="1:15" ht="15.75">
      <c r="A23" s="27"/>
      <c r="B23" s="574">
        <f>'T8'!B23</f>
        <v>42644</v>
      </c>
      <c r="C23" s="289">
        <v>7636</v>
      </c>
      <c r="D23" s="289">
        <v>10469</v>
      </c>
      <c r="E23" s="289">
        <v>11481</v>
      </c>
      <c r="F23" s="289">
        <v>13383</v>
      </c>
      <c r="G23" s="289">
        <v>7517</v>
      </c>
      <c r="H23" s="289">
        <v>6357</v>
      </c>
      <c r="I23" s="289">
        <v>2026</v>
      </c>
      <c r="J23" s="289">
        <v>498</v>
      </c>
      <c r="K23" s="569">
        <f t="shared" ref="K23" si="15">SUM(C23:J23)</f>
        <v>59367</v>
      </c>
      <c r="L23" s="3"/>
      <c r="M23" s="3"/>
      <c r="N23" s="3"/>
      <c r="O23" s="3"/>
    </row>
    <row r="24" spans="1:15">
      <c r="A24" s="27"/>
      <c r="B24" s="576" t="str">
        <f>'T8'!B24</f>
        <v>en %</v>
      </c>
      <c r="C24" s="291">
        <v>0.12862364613337376</v>
      </c>
      <c r="D24" s="291">
        <v>0.17634376000134755</v>
      </c>
      <c r="E24" s="291">
        <v>0.1933902673202284</v>
      </c>
      <c r="F24" s="291">
        <v>0.22542826822982465</v>
      </c>
      <c r="G24" s="291">
        <v>0.12661916552967137</v>
      </c>
      <c r="H24" s="291">
        <v>0.10707969073727829</v>
      </c>
      <c r="I24" s="291">
        <v>3.4126703387403777E-2</v>
      </c>
      <c r="J24" s="291">
        <v>8.3884986608722019E-3</v>
      </c>
      <c r="K24" s="571">
        <f t="shared" ref="K24" si="16">K23/$K23</f>
        <v>1</v>
      </c>
      <c r="L24" s="3"/>
      <c r="M24" s="3"/>
      <c r="N24" s="3"/>
      <c r="O24" s="3"/>
    </row>
    <row r="25" spans="1:15">
      <c r="A25" s="27"/>
      <c r="B25" s="57"/>
      <c r="C25" s="58"/>
      <c r="D25" s="58"/>
      <c r="E25" s="58"/>
      <c r="F25" s="58"/>
      <c r="G25" s="58"/>
      <c r="H25" s="58"/>
      <c r="I25" s="58"/>
      <c r="J25" s="58"/>
      <c r="K25" s="219"/>
      <c r="L25" s="3"/>
      <c r="M25" s="3"/>
      <c r="N25" s="3"/>
      <c r="O25" s="3"/>
    </row>
    <row r="26" spans="1:15">
      <c r="A26" s="27"/>
      <c r="B26" s="57"/>
      <c r="C26" s="58"/>
      <c r="D26" s="58"/>
      <c r="E26" s="58"/>
      <c r="F26" s="58"/>
      <c r="G26" s="58"/>
      <c r="H26" s="58"/>
      <c r="I26" s="58"/>
      <c r="J26" s="58"/>
      <c r="K26" s="58"/>
      <c r="L26" s="3"/>
      <c r="M26" s="3"/>
      <c r="N26" s="3"/>
      <c r="O26" s="3"/>
    </row>
    <row r="27" spans="1:15">
      <c r="A27" s="27"/>
      <c r="B27" s="57"/>
      <c r="C27" s="58"/>
      <c r="D27" s="58"/>
      <c r="E27" s="58"/>
      <c r="F27" s="58"/>
      <c r="G27" s="58"/>
      <c r="H27" s="58"/>
      <c r="I27" s="58"/>
      <c r="J27" s="58"/>
      <c r="K27" s="58"/>
      <c r="L27" s="3"/>
      <c r="M27" s="3"/>
      <c r="N27" s="3"/>
      <c r="O27" s="3"/>
    </row>
    <row r="28" spans="1:15">
      <c r="A28" s="27"/>
      <c r="B28" s="57"/>
      <c r="C28" s="58"/>
      <c r="D28" s="58"/>
      <c r="E28" s="58"/>
      <c r="F28" s="58"/>
      <c r="G28" s="58"/>
      <c r="H28" s="58"/>
      <c r="I28" s="58"/>
      <c r="J28" s="58"/>
      <c r="K28" s="58"/>
      <c r="L28" s="3"/>
      <c r="M28" s="3"/>
      <c r="N28" s="3"/>
      <c r="O28" s="3"/>
    </row>
    <row r="29" spans="1:15">
      <c r="A29" s="27"/>
      <c r="B29" s="57"/>
      <c r="C29" s="58"/>
      <c r="D29" s="58"/>
      <c r="E29" s="58"/>
      <c r="F29" s="58"/>
      <c r="G29" s="58"/>
      <c r="H29" s="58"/>
      <c r="I29" s="58"/>
      <c r="J29" s="58"/>
      <c r="K29" s="58"/>
      <c r="L29" s="3"/>
      <c r="M29" s="3"/>
      <c r="N29" s="3"/>
      <c r="O29" s="3"/>
    </row>
    <row r="30" spans="1:15">
      <c r="A30" s="27"/>
      <c r="B30" s="57"/>
      <c r="C30" s="58"/>
      <c r="D30" s="58"/>
      <c r="E30" s="58"/>
      <c r="F30" s="58"/>
      <c r="G30" s="58"/>
      <c r="H30" s="58"/>
      <c r="I30" s="58"/>
      <c r="J30" s="58"/>
      <c r="K30" s="58"/>
      <c r="L30" s="3"/>
      <c r="M30" s="3"/>
      <c r="N30" s="3"/>
      <c r="O30" s="3"/>
    </row>
    <row r="31" spans="1:15">
      <c r="A31" s="27"/>
      <c r="B31" s="131"/>
      <c r="C31" s="27"/>
      <c r="D31" s="27"/>
      <c r="E31" s="27"/>
      <c r="F31" s="27"/>
      <c r="G31" s="27"/>
      <c r="H31" s="27"/>
      <c r="I31" s="27"/>
      <c r="J31" s="27"/>
      <c r="K31" s="27"/>
      <c r="L31" s="3"/>
      <c r="M31" s="3"/>
      <c r="N31" s="3"/>
      <c r="O31" s="3"/>
    </row>
    <row r="32" spans="1:15" ht="18.75">
      <c r="A32" s="27"/>
      <c r="B32" s="358" t="s">
        <v>58</v>
      </c>
      <c r="C32" s="922" t="s">
        <v>209</v>
      </c>
      <c r="D32" s="922"/>
      <c r="E32" s="922"/>
      <c r="F32" s="922"/>
      <c r="G32" s="922"/>
      <c r="H32" s="922"/>
      <c r="I32" s="922"/>
      <c r="J32" s="922"/>
      <c r="K32" s="27"/>
      <c r="L32" s="3"/>
      <c r="M32" s="3"/>
      <c r="N32" s="3"/>
      <c r="O32" s="3"/>
    </row>
    <row r="33" spans="1:15" ht="18.75">
      <c r="A33" s="27"/>
      <c r="B33" s="385"/>
      <c r="C33" s="922"/>
      <c r="D33" s="922"/>
      <c r="E33" s="922"/>
      <c r="F33" s="922"/>
      <c r="G33" s="922"/>
      <c r="H33" s="922"/>
      <c r="I33" s="922"/>
      <c r="J33" s="922"/>
      <c r="K33" s="27"/>
      <c r="L33" s="27"/>
      <c r="M33" s="3"/>
      <c r="N33" s="3"/>
      <c r="O33" s="3"/>
    </row>
    <row r="34" spans="1:15" ht="27" customHeight="1">
      <c r="A34" s="27"/>
      <c r="B34" s="42"/>
      <c r="C34" s="179" t="s">
        <v>218</v>
      </c>
      <c r="D34" s="130"/>
      <c r="E34" s="130"/>
      <c r="F34" s="130"/>
      <c r="G34" s="130"/>
      <c r="H34" s="27"/>
      <c r="I34" s="27"/>
      <c r="J34" s="27"/>
      <c r="K34" s="27"/>
      <c r="L34" s="27"/>
    </row>
    <row r="35" spans="1:15" ht="31.5">
      <c r="A35" s="27"/>
      <c r="B35" s="113"/>
      <c r="C35" s="363" t="s">
        <v>222</v>
      </c>
      <c r="D35" s="363" t="s">
        <v>126</v>
      </c>
      <c r="E35" s="363" t="s">
        <v>127</v>
      </c>
      <c r="F35" s="363" t="s">
        <v>128</v>
      </c>
      <c r="G35" s="363" t="s">
        <v>123</v>
      </c>
      <c r="H35" s="363" t="s">
        <v>124</v>
      </c>
      <c r="I35" s="363" t="s">
        <v>145</v>
      </c>
      <c r="J35" s="924" t="s">
        <v>78</v>
      </c>
      <c r="K35" s="923" t="s">
        <v>25</v>
      </c>
      <c r="L35" s="27"/>
    </row>
    <row r="36" spans="1:15" ht="22.5" customHeight="1">
      <c r="A36" s="27"/>
      <c r="B36" s="113"/>
      <c r="C36" s="350" t="s">
        <v>229</v>
      </c>
      <c r="D36" s="390" t="s">
        <v>119</v>
      </c>
      <c r="E36" s="390" t="s">
        <v>224</v>
      </c>
      <c r="F36" s="390" t="s">
        <v>225</v>
      </c>
      <c r="G36" s="390" t="s">
        <v>230</v>
      </c>
      <c r="H36" s="390" t="s">
        <v>231</v>
      </c>
      <c r="I36" s="390" t="s">
        <v>232</v>
      </c>
      <c r="J36" s="924"/>
      <c r="K36" s="923"/>
      <c r="L36" s="27"/>
    </row>
    <row r="37" spans="1:15" ht="15.75">
      <c r="A37" s="27"/>
      <c r="B37" s="379">
        <f t="shared" ref="B37:B54" si="17">B7</f>
        <v>43374</v>
      </c>
      <c r="C37" s="373">
        <v>5052</v>
      </c>
      <c r="D37" s="373">
        <v>7564</v>
      </c>
      <c r="E37" s="373">
        <v>10011</v>
      </c>
      <c r="F37" s="373">
        <v>12126</v>
      </c>
      <c r="G37" s="373">
        <v>6501</v>
      </c>
      <c r="H37" s="373">
        <v>6166</v>
      </c>
      <c r="I37" s="373">
        <v>1902</v>
      </c>
      <c r="J37" s="373">
        <v>477</v>
      </c>
      <c r="K37" s="374">
        <f>SUM(C37:J37)</f>
        <v>49799</v>
      </c>
      <c r="L37" s="27"/>
    </row>
    <row r="38" spans="1:15">
      <c r="A38" s="27"/>
      <c r="B38" s="382" t="str">
        <f t="shared" si="17"/>
        <v>en %</v>
      </c>
      <c r="C38" s="376">
        <f>C37/$K37</f>
        <v>0.10144782023735416</v>
      </c>
      <c r="D38" s="376">
        <f t="shared" ref="D38" si="18">D37/$K37</f>
        <v>0.15189060021285569</v>
      </c>
      <c r="E38" s="376">
        <f t="shared" ref="E38" si="19">E37/$K37</f>
        <v>0.20102813309504206</v>
      </c>
      <c r="F38" s="376">
        <f t="shared" ref="F38" si="20">F37/$K37</f>
        <v>0.24349886543906504</v>
      </c>
      <c r="G38" s="376">
        <f t="shared" ref="G38" si="21">G37/$K37</f>
        <v>0.13054479005602523</v>
      </c>
      <c r="H38" s="376">
        <f t="shared" ref="H38" si="22">H37/$K37</f>
        <v>0.12381774734432419</v>
      </c>
      <c r="I38" s="376">
        <f t="shared" ref="I38" si="23">I37/$K37</f>
        <v>3.8193538022851865E-2</v>
      </c>
      <c r="J38" s="376">
        <f t="shared" ref="J38" si="24">J37/$K37</f>
        <v>9.5785055924817765E-3</v>
      </c>
      <c r="K38" s="377">
        <f t="shared" ref="K38" si="25">K37/$K37</f>
        <v>1</v>
      </c>
      <c r="L38" s="27"/>
    </row>
    <row r="39" spans="1:15" ht="15.75">
      <c r="A39" s="27"/>
      <c r="B39" s="341">
        <f t="shared" si="17"/>
        <v>43282</v>
      </c>
      <c r="C39" s="342">
        <v>4650</v>
      </c>
      <c r="D39" s="342">
        <v>7092</v>
      </c>
      <c r="E39" s="342">
        <v>9695</v>
      </c>
      <c r="F39" s="342">
        <v>12309</v>
      </c>
      <c r="G39" s="342">
        <v>6982</v>
      </c>
      <c r="H39" s="342">
        <v>6377</v>
      </c>
      <c r="I39" s="342">
        <v>2125</v>
      </c>
      <c r="J39" s="342">
        <v>473</v>
      </c>
      <c r="K39" s="343">
        <f t="shared" ref="K39" si="26">SUM(C39:J39)</f>
        <v>49703</v>
      </c>
      <c r="L39" s="27"/>
    </row>
    <row r="40" spans="1:15">
      <c r="A40" s="27"/>
      <c r="B40" s="344" t="str">
        <f t="shared" si="17"/>
        <v>en %</v>
      </c>
      <c r="C40" s="345">
        <v>9.355572098263687E-2</v>
      </c>
      <c r="D40" s="345">
        <v>0.14268756413093778</v>
      </c>
      <c r="E40" s="345">
        <v>0.19505864837132567</v>
      </c>
      <c r="F40" s="345">
        <v>0.2476510472204897</v>
      </c>
      <c r="G40" s="345">
        <v>0.14047441804317648</v>
      </c>
      <c r="H40" s="345">
        <v>0.12830211456048932</v>
      </c>
      <c r="I40" s="345">
        <v>4.2753958513570611E-2</v>
      </c>
      <c r="J40" s="345">
        <v>9.5165281773736E-3</v>
      </c>
      <c r="K40" s="346">
        <f t="shared" ref="K40" si="27">K39/$K39</f>
        <v>1</v>
      </c>
      <c r="L40" s="27"/>
    </row>
    <row r="41" spans="1:15" ht="15.75">
      <c r="A41" s="27"/>
      <c r="B41" s="341">
        <f t="shared" si="17"/>
        <v>43191</v>
      </c>
      <c r="C41" s="342">
        <v>4584</v>
      </c>
      <c r="D41" s="342">
        <v>7008</v>
      </c>
      <c r="E41" s="342">
        <v>9635</v>
      </c>
      <c r="F41" s="342">
        <v>12325</v>
      </c>
      <c r="G41" s="342">
        <v>6989</v>
      </c>
      <c r="H41" s="342">
        <v>6377</v>
      </c>
      <c r="I41" s="342">
        <v>2120</v>
      </c>
      <c r="J41" s="342">
        <v>477</v>
      </c>
      <c r="K41" s="343">
        <f t="shared" ref="K41" si="28">SUM(C41:J41)</f>
        <v>49515</v>
      </c>
      <c r="L41" s="27"/>
    </row>
    <row r="42" spans="1:15">
      <c r="A42" s="27"/>
      <c r="B42" s="344" t="str">
        <f t="shared" si="17"/>
        <v>en %</v>
      </c>
      <c r="C42" s="345">
        <v>9.2578006664647078E-2</v>
      </c>
      <c r="D42" s="345">
        <v>0.141532868827628</v>
      </c>
      <c r="E42" s="345">
        <v>0.19458749873775624</v>
      </c>
      <c r="F42" s="345">
        <v>0.2489144703625164</v>
      </c>
      <c r="G42" s="345">
        <v>0.14114914672321519</v>
      </c>
      <c r="H42" s="345">
        <v>0.12878925578107644</v>
      </c>
      <c r="I42" s="345">
        <v>4.2815308492376046E-2</v>
      </c>
      <c r="J42" s="345">
        <v>9.6334444107846109E-3</v>
      </c>
      <c r="K42" s="346">
        <f t="shared" ref="K42" si="29">K41/$K41</f>
        <v>1</v>
      </c>
      <c r="L42" s="27"/>
    </row>
    <row r="43" spans="1:15" ht="15.75">
      <c r="A43" s="27"/>
      <c r="B43" s="347">
        <f t="shared" si="17"/>
        <v>43101</v>
      </c>
      <c r="C43" s="342">
        <v>4585</v>
      </c>
      <c r="D43" s="342">
        <v>6901</v>
      </c>
      <c r="E43" s="342">
        <v>9501</v>
      </c>
      <c r="F43" s="342">
        <v>12232</v>
      </c>
      <c r="G43" s="342">
        <v>7034</v>
      </c>
      <c r="H43" s="342">
        <v>6324</v>
      </c>
      <c r="I43" s="342">
        <v>2105</v>
      </c>
      <c r="J43" s="342">
        <v>477</v>
      </c>
      <c r="K43" s="343">
        <f t="shared" ref="K43" si="30">SUM(C43:J43)</f>
        <v>49159</v>
      </c>
      <c r="L43" s="27"/>
    </row>
    <row r="44" spans="1:15">
      <c r="A44" s="27"/>
      <c r="B44" s="344" t="str">
        <f t="shared" si="17"/>
        <v>en %</v>
      </c>
      <c r="C44" s="345">
        <v>9.3268780894647976E-2</v>
      </c>
      <c r="D44" s="345">
        <v>0.14038121198559775</v>
      </c>
      <c r="E44" s="345">
        <v>0.19327081511015276</v>
      </c>
      <c r="F44" s="345">
        <v>0.24882524054598343</v>
      </c>
      <c r="G44" s="345">
        <v>0.14308671860696923</v>
      </c>
      <c r="H44" s="345">
        <v>0.12864378852295613</v>
      </c>
      <c r="I44" s="345">
        <v>4.2820236375841654E-2</v>
      </c>
      <c r="J44" s="345">
        <v>9.7032079578510556E-3</v>
      </c>
      <c r="K44" s="346">
        <f t="shared" ref="K44" si="31">K43/$K43</f>
        <v>1</v>
      </c>
      <c r="L44" s="27"/>
    </row>
    <row r="45" spans="1:15" ht="15.75">
      <c r="A45" s="27"/>
      <c r="B45" s="352">
        <f t="shared" si="17"/>
        <v>43009</v>
      </c>
      <c r="C45" s="353">
        <v>4434</v>
      </c>
      <c r="D45" s="353">
        <v>6897</v>
      </c>
      <c r="E45" s="353">
        <v>9361</v>
      </c>
      <c r="F45" s="353">
        <v>12274</v>
      </c>
      <c r="G45" s="353">
        <v>6953</v>
      </c>
      <c r="H45" s="353">
        <v>6218</v>
      </c>
      <c r="I45" s="353">
        <v>2072</v>
      </c>
      <c r="J45" s="353">
        <v>476</v>
      </c>
      <c r="K45" s="354">
        <f t="shared" ref="K45" si="32">SUM(C45:J45)</f>
        <v>48685</v>
      </c>
      <c r="L45" s="27"/>
    </row>
    <row r="46" spans="1:15">
      <c r="A46" s="27"/>
      <c r="B46" s="355" t="str">
        <f t="shared" si="17"/>
        <v>en %</v>
      </c>
      <c r="C46" s="356">
        <v>9.1075279860326583E-2</v>
      </c>
      <c r="D46" s="356">
        <v>0.14166581082468932</v>
      </c>
      <c r="E46" s="356">
        <v>0.19227688199650816</v>
      </c>
      <c r="F46" s="386">
        <v>0.25211050631611381</v>
      </c>
      <c r="G46" s="356">
        <v>0.14281606244223066</v>
      </c>
      <c r="H46" s="356">
        <v>0.12771900996200061</v>
      </c>
      <c r="I46" s="356">
        <v>4.2559309849029475E-2</v>
      </c>
      <c r="J46" s="356">
        <v>9.7771387491013655E-3</v>
      </c>
      <c r="K46" s="357">
        <f t="shared" ref="K46" si="33">K45/$K45</f>
        <v>1</v>
      </c>
      <c r="L46" s="27"/>
    </row>
    <row r="47" spans="1:15" ht="15.75">
      <c r="A47" s="27"/>
      <c r="B47" s="341">
        <f t="shared" si="17"/>
        <v>42917</v>
      </c>
      <c r="C47" s="342">
        <v>4698</v>
      </c>
      <c r="D47" s="342">
        <v>6921</v>
      </c>
      <c r="E47" s="342">
        <v>9588</v>
      </c>
      <c r="F47" s="342">
        <v>12382</v>
      </c>
      <c r="G47" s="342">
        <v>7189</v>
      </c>
      <c r="H47" s="342">
        <v>6279</v>
      </c>
      <c r="I47" s="342">
        <v>2055</v>
      </c>
      <c r="J47" s="342">
        <v>479</v>
      </c>
      <c r="K47" s="343">
        <f t="shared" ref="K47" si="34">SUM(C47:J47)</f>
        <v>49591</v>
      </c>
      <c r="L47" s="27"/>
    </row>
    <row r="48" spans="1:15">
      <c r="A48" s="27"/>
      <c r="B48" s="344" t="str">
        <f t="shared" si="17"/>
        <v>en %</v>
      </c>
      <c r="C48" s="345">
        <v>9.4734931741646669E-2</v>
      </c>
      <c r="D48" s="345">
        <v>0.13956161400254077</v>
      </c>
      <c r="E48" s="345">
        <v>0.19334153374604263</v>
      </c>
      <c r="F48" s="345">
        <v>0.24968240204875886</v>
      </c>
      <c r="G48" s="345">
        <v>0.14496582041096168</v>
      </c>
      <c r="H48" s="345">
        <v>0.12661571656147286</v>
      </c>
      <c r="I48" s="345">
        <v>4.1438970780988488E-2</v>
      </c>
      <c r="J48" s="345">
        <v>9.6590107075880706E-3</v>
      </c>
      <c r="K48" s="346">
        <f t="shared" ref="K48" si="35">K47/$K47</f>
        <v>1</v>
      </c>
      <c r="L48" s="27"/>
    </row>
    <row r="49" spans="1:12" ht="15.75">
      <c r="A49" s="27"/>
      <c r="B49" s="341">
        <f t="shared" si="17"/>
        <v>42826</v>
      </c>
      <c r="C49" s="342">
        <v>4867</v>
      </c>
      <c r="D49" s="342">
        <v>6923</v>
      </c>
      <c r="E49" s="342">
        <v>9640</v>
      </c>
      <c r="F49" s="342">
        <v>12369</v>
      </c>
      <c r="G49" s="342">
        <v>7187</v>
      </c>
      <c r="H49" s="342">
        <v>6252</v>
      </c>
      <c r="I49" s="342">
        <v>2070</v>
      </c>
      <c r="J49" s="342">
        <v>472</v>
      </c>
      <c r="K49" s="343">
        <f t="shared" ref="K49" si="36">SUM(C49:J49)</f>
        <v>49780</v>
      </c>
      <c r="L49" s="27"/>
    </row>
    <row r="50" spans="1:12">
      <c r="A50" s="27"/>
      <c r="B50" s="344" t="str">
        <f t="shared" si="17"/>
        <v>en %</v>
      </c>
      <c r="C50" s="345">
        <v>9.7770188830855767E-2</v>
      </c>
      <c r="D50" s="345">
        <v>0.13907191643230213</v>
      </c>
      <c r="E50" s="345">
        <v>0.19365206910405786</v>
      </c>
      <c r="F50" s="345">
        <v>0.24847328244274808</v>
      </c>
      <c r="G50" s="345">
        <v>0.14437525110486138</v>
      </c>
      <c r="H50" s="345">
        <v>0.12559260747288067</v>
      </c>
      <c r="I50" s="345">
        <v>4.1582965046203298E-2</v>
      </c>
      <c r="J50" s="345">
        <v>9.4817195660907988E-3</v>
      </c>
      <c r="K50" s="346">
        <f t="shared" ref="K50" si="37">K49/$K49</f>
        <v>1</v>
      </c>
      <c r="L50" s="27"/>
    </row>
    <row r="51" spans="1:12" ht="15.75">
      <c r="A51" s="27"/>
      <c r="B51" s="341">
        <f t="shared" si="17"/>
        <v>42736</v>
      </c>
      <c r="C51" s="342">
        <v>4526</v>
      </c>
      <c r="D51" s="342">
        <v>6830</v>
      </c>
      <c r="E51" s="342">
        <v>9448</v>
      </c>
      <c r="F51" s="342">
        <v>12147</v>
      </c>
      <c r="G51" s="342">
        <v>7192</v>
      </c>
      <c r="H51" s="342">
        <v>6279</v>
      </c>
      <c r="I51" s="342">
        <v>2026</v>
      </c>
      <c r="J51" s="342">
        <v>486</v>
      </c>
      <c r="K51" s="343">
        <f t="shared" ref="K51" si="38">SUM(C51:J51)</f>
        <v>48934</v>
      </c>
      <c r="L51" s="27"/>
    </row>
    <row r="52" spans="1:12">
      <c r="A52" s="27"/>
      <c r="B52" s="344" t="str">
        <f t="shared" si="17"/>
        <v>en %</v>
      </c>
      <c r="C52" s="345">
        <v>9.2491927902889612E-2</v>
      </c>
      <c r="D52" s="345">
        <v>0.13957575509870437</v>
      </c>
      <c r="E52" s="345">
        <v>0.19307638860505988</v>
      </c>
      <c r="F52" s="345">
        <v>0.24823231291126824</v>
      </c>
      <c r="G52" s="345">
        <v>0.14697347447582457</v>
      </c>
      <c r="H52" s="345">
        <v>0.12831569052192748</v>
      </c>
      <c r="I52" s="345">
        <v>4.1402705685208652E-2</v>
      </c>
      <c r="J52" s="345">
        <v>9.931744799117178E-3</v>
      </c>
      <c r="K52" s="346">
        <f t="shared" ref="K52" si="39">K51/$K51</f>
        <v>1</v>
      </c>
      <c r="L52" s="27"/>
    </row>
    <row r="53" spans="1:12" ht="15.75">
      <c r="A53" s="27"/>
      <c r="B53" s="352">
        <f t="shared" si="17"/>
        <v>42644</v>
      </c>
      <c r="C53" s="353">
        <v>4918</v>
      </c>
      <c r="D53" s="353">
        <v>6936</v>
      </c>
      <c r="E53" s="353">
        <v>9200</v>
      </c>
      <c r="F53" s="353">
        <v>12202</v>
      </c>
      <c r="G53" s="353">
        <v>7083</v>
      </c>
      <c r="H53" s="353">
        <v>6098</v>
      </c>
      <c r="I53" s="353">
        <v>1975</v>
      </c>
      <c r="J53" s="353">
        <v>487</v>
      </c>
      <c r="K53" s="354">
        <f>SUM(C53:J53)</f>
        <v>48899</v>
      </c>
      <c r="L53" s="27"/>
    </row>
    <row r="54" spans="1:12">
      <c r="A54" s="27"/>
      <c r="B54" s="387" t="str">
        <f t="shared" si="17"/>
        <v>en %</v>
      </c>
      <c r="C54" s="370">
        <v>0.10057465387840242</v>
      </c>
      <c r="D54" s="370">
        <v>0.14184339148039837</v>
      </c>
      <c r="E54" s="370">
        <v>0.18814290680791018</v>
      </c>
      <c r="F54" s="370">
        <v>0.24953475531196956</v>
      </c>
      <c r="G54" s="370">
        <v>0.14484958792613345</v>
      </c>
      <c r="H54" s="370">
        <v>0.12470602670811264</v>
      </c>
      <c r="I54" s="370">
        <v>4.0389374015828546E-2</v>
      </c>
      <c r="J54" s="370">
        <v>9.9593038712448099E-3</v>
      </c>
      <c r="K54" s="371">
        <f t="shared" ref="K54" si="40">K53/$K53</f>
        <v>1</v>
      </c>
      <c r="L54" s="27"/>
    </row>
    <row r="55" spans="1:12">
      <c r="A55" s="27"/>
      <c r="B55" s="388"/>
      <c r="C55" s="388"/>
      <c r="D55" s="388"/>
      <c r="E55" s="388"/>
      <c r="F55" s="388"/>
      <c r="G55" s="388"/>
      <c r="H55" s="389"/>
      <c r="I55" s="389"/>
      <c r="J55" s="389"/>
      <c r="K55" s="389"/>
      <c r="L55" s="27"/>
    </row>
    <row r="56" spans="1:12">
      <c r="A56" s="27"/>
      <c r="B56" s="9"/>
      <c r="C56" s="9"/>
      <c r="D56" s="9"/>
      <c r="E56" s="9"/>
      <c r="F56" s="9"/>
      <c r="G56" s="9"/>
      <c r="H56" s="113"/>
      <c r="I56" s="113"/>
      <c r="J56" s="113"/>
      <c r="K56" s="113"/>
      <c r="L56" s="27"/>
    </row>
    <row r="57" spans="1:12" ht="21" customHeight="1">
      <c r="A57" s="27"/>
      <c r="B57" s="3"/>
      <c r="C57" s="3"/>
      <c r="D57" s="3"/>
      <c r="E57" s="3"/>
      <c r="F57" s="3"/>
      <c r="G57" s="3"/>
      <c r="H57" s="27"/>
      <c r="I57" s="27"/>
      <c r="J57" s="27"/>
      <c r="K57" s="27"/>
      <c r="L57" s="27"/>
    </row>
    <row r="58" spans="1:12">
      <c r="A58" s="27"/>
      <c r="B58" s="3"/>
      <c r="C58" s="3"/>
      <c r="D58" s="3"/>
      <c r="E58" s="3"/>
      <c r="F58" s="3"/>
      <c r="G58" s="3"/>
      <c r="H58" s="27"/>
      <c r="I58" s="27"/>
      <c r="J58" s="27"/>
      <c r="K58" s="27"/>
      <c r="L58" s="27"/>
    </row>
    <row r="59" spans="1:12">
      <c r="B59" s="3"/>
      <c r="C59" s="3"/>
      <c r="D59" s="3"/>
      <c r="E59" s="3"/>
      <c r="F59" s="3"/>
      <c r="G59" s="3"/>
      <c r="H59" s="3"/>
      <c r="I59" s="4"/>
      <c r="J59" s="4"/>
    </row>
    <row r="60" spans="1:12">
      <c r="B60" s="3"/>
      <c r="C60" s="3"/>
      <c r="D60" s="3"/>
      <c r="E60" s="3"/>
      <c r="F60" s="3"/>
      <c r="G60" s="3"/>
      <c r="H60" s="3"/>
      <c r="I60" s="4"/>
      <c r="J60" s="4"/>
    </row>
    <row r="61" spans="1:12">
      <c r="B61" s="3"/>
      <c r="C61" s="3"/>
      <c r="D61" s="3"/>
      <c r="E61" s="3"/>
      <c r="F61" s="3"/>
      <c r="G61" s="3"/>
      <c r="H61" s="3"/>
      <c r="I61" s="4"/>
      <c r="J61" s="4"/>
    </row>
    <row r="62" spans="1:12">
      <c r="B62" s="3"/>
      <c r="C62" s="3"/>
      <c r="D62" s="3"/>
      <c r="E62" s="3"/>
      <c r="F62" s="3"/>
      <c r="G62" s="3"/>
      <c r="H62" s="3"/>
      <c r="I62" s="4"/>
      <c r="J62" s="4"/>
    </row>
    <row r="63" spans="1:12">
      <c r="B63" s="3"/>
      <c r="C63" s="3"/>
      <c r="D63" s="3"/>
      <c r="E63" s="3"/>
      <c r="F63" s="3"/>
      <c r="G63" s="3"/>
      <c r="H63" s="3"/>
      <c r="I63" s="4"/>
      <c r="J63" s="4"/>
    </row>
    <row r="64" spans="1:12">
      <c r="B64" s="3"/>
      <c r="C64" s="3"/>
      <c r="D64" s="3"/>
      <c r="E64" s="3"/>
      <c r="F64" s="3"/>
      <c r="G64" s="3"/>
      <c r="H64" s="3"/>
      <c r="I64" s="4"/>
      <c r="J64" s="4"/>
    </row>
    <row r="65" spans="2:15">
      <c r="B65" s="3"/>
      <c r="C65" s="3"/>
      <c r="D65" s="3"/>
      <c r="E65" s="3"/>
      <c r="F65" s="3"/>
      <c r="G65" s="3"/>
      <c r="H65" s="3"/>
      <c r="I65" s="4"/>
      <c r="J65" s="4"/>
    </row>
    <row r="66" spans="2:15">
      <c r="B66" s="19"/>
      <c r="K66" s="3"/>
      <c r="L66" s="3"/>
      <c r="M66" s="3"/>
      <c r="N66" s="3"/>
      <c r="O66" s="3"/>
    </row>
    <row r="67" spans="2:15">
      <c r="B67" s="19"/>
      <c r="K67" s="3"/>
      <c r="L67" s="3"/>
      <c r="M67" s="3"/>
      <c r="N67" s="3"/>
      <c r="O67" s="3"/>
    </row>
    <row r="68" spans="2:15">
      <c r="B68" s="19"/>
      <c r="K68" s="3"/>
      <c r="L68" s="3"/>
      <c r="M68" s="3"/>
      <c r="N68" s="3"/>
      <c r="O68" s="3"/>
    </row>
    <row r="69" spans="2:15">
      <c r="B69" s="19"/>
      <c r="K69" s="3"/>
      <c r="L69" s="3"/>
      <c r="M69" s="3"/>
      <c r="N69" s="3"/>
      <c r="O69" s="3"/>
    </row>
    <row r="70" spans="2:15">
      <c r="B70" s="19"/>
      <c r="K70" s="3"/>
      <c r="L70" s="3"/>
      <c r="M70" s="3"/>
      <c r="N70" s="3"/>
      <c r="O70" s="3"/>
    </row>
    <row r="71" spans="2:15">
      <c r="B71" s="19"/>
      <c r="K71" s="3"/>
      <c r="L71" s="3"/>
      <c r="M71" s="3"/>
      <c r="N71" s="3"/>
      <c r="O71" s="3"/>
    </row>
    <row r="72" spans="2:15">
      <c r="B72" s="19"/>
      <c r="K72" s="3"/>
      <c r="L72" s="3"/>
      <c r="M72" s="3"/>
      <c r="N72" s="3"/>
      <c r="O72" s="3"/>
    </row>
    <row r="73" spans="2:15">
      <c r="B73" s="19"/>
      <c r="K73" s="3"/>
      <c r="L73" s="3"/>
      <c r="M73" s="3"/>
      <c r="N73" s="3"/>
      <c r="O73" s="3"/>
    </row>
  </sheetData>
  <mergeCells count="7">
    <mergeCell ref="B2:B3"/>
    <mergeCell ref="K5:K6"/>
    <mergeCell ref="K35:K36"/>
    <mergeCell ref="J35:J36"/>
    <mergeCell ref="J5:J6"/>
    <mergeCell ref="C2:J3"/>
    <mergeCell ref="C32:J33"/>
  </mergeCells>
  <printOptions horizontalCentered="1" verticalCentered="1"/>
  <pageMargins left="0.29166666666666669" right="0.29166666666666669" top="8.020833333333334E-2" bottom="0.59191176470588236" header="0.51181102362204722" footer="0.51181102362204722"/>
  <pageSetup paperSize="9" scale="56" firstPageNumber="2" orientation="portrait" useFirstPageNumber="1" r:id="rId1"/>
  <headerFooter alignWithMargins="0">
    <oddFooter>&amp;C&amp;14page 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view="pageBreakPreview" zoomScale="75" zoomScaleNormal="55" zoomScaleSheetLayoutView="75" workbookViewId="0">
      <selection activeCell="B30" sqref="B30"/>
    </sheetView>
  </sheetViews>
  <sheetFormatPr baseColWidth="10" defaultRowHeight="12.75"/>
  <cols>
    <col min="1" max="1" width="14.625" style="24" customWidth="1"/>
    <col min="2" max="2" width="12.625" style="24" customWidth="1"/>
    <col min="3" max="3" width="12" style="24" customWidth="1"/>
    <col min="4" max="4" width="13.375" style="24" customWidth="1"/>
    <col min="5" max="5" width="12.625" style="24" customWidth="1"/>
    <col min="6" max="7" width="11" style="24"/>
    <col min="8" max="8" width="44.25" style="24" customWidth="1"/>
    <col min="9" max="16384" width="11" style="24"/>
  </cols>
  <sheetData>
    <row r="1" spans="1:8" ht="12.75" customHeight="1">
      <c r="A1" s="105"/>
      <c r="B1" s="105"/>
      <c r="C1" s="105"/>
      <c r="D1" s="105"/>
      <c r="E1" s="105"/>
      <c r="F1" s="105"/>
      <c r="G1" s="105"/>
      <c r="H1" s="105"/>
    </row>
    <row r="2" spans="1:8" ht="12.75" customHeight="1">
      <c r="A2" s="105"/>
      <c r="B2" s="105"/>
      <c r="C2" s="105"/>
      <c r="D2" s="105"/>
      <c r="E2" s="105"/>
      <c r="F2" s="105"/>
      <c r="G2" s="105"/>
      <c r="H2" s="105"/>
    </row>
    <row r="3" spans="1:8" ht="19.5" customHeight="1">
      <c r="A3" s="105"/>
      <c r="B3" s="105"/>
      <c r="C3" s="105"/>
      <c r="D3" s="105"/>
      <c r="E3" s="105"/>
      <c r="F3" s="105"/>
      <c r="G3" s="105"/>
      <c r="H3" s="105"/>
    </row>
    <row r="4" spans="1:8" ht="20.25">
      <c r="A4" s="870" t="s">
        <v>326</v>
      </c>
      <c r="B4" s="870"/>
      <c r="C4" s="870"/>
      <c r="D4" s="870"/>
      <c r="E4" s="870"/>
      <c r="F4" s="870"/>
      <c r="G4" s="870"/>
      <c r="H4" s="870"/>
    </row>
    <row r="5" spans="1:8" ht="20.25">
      <c r="A5" s="105"/>
      <c r="B5" s="105"/>
      <c r="C5" s="105"/>
      <c r="D5" s="105"/>
      <c r="E5" s="105"/>
      <c r="F5" s="105"/>
      <c r="G5" s="105"/>
      <c r="H5" s="105"/>
    </row>
    <row r="6" spans="1:8" ht="19.5" customHeight="1">
      <c r="A6" s="34"/>
    </row>
    <row r="7" spans="1:8" ht="20.25">
      <c r="A7" s="34" t="s">
        <v>175</v>
      </c>
    </row>
    <row r="8" spans="1:8" ht="24.95" customHeight="1">
      <c r="A8" s="34"/>
    </row>
    <row r="9" spans="1:8" ht="61.5" customHeight="1">
      <c r="A9" s="868" t="s">
        <v>201</v>
      </c>
      <c r="B9" s="868"/>
      <c r="C9" s="868"/>
      <c r="D9" s="868"/>
      <c r="E9" s="868"/>
      <c r="F9" s="868"/>
      <c r="G9" s="868"/>
      <c r="H9" s="868"/>
    </row>
    <row r="10" spans="1:8" ht="20.100000000000001" customHeight="1">
      <c r="A10" s="107"/>
      <c r="B10" s="107"/>
      <c r="C10" s="107"/>
      <c r="D10" s="107"/>
      <c r="E10" s="107"/>
      <c r="F10" s="107"/>
      <c r="G10" s="107"/>
      <c r="H10" s="107"/>
    </row>
    <row r="11" spans="1:8" ht="93" customHeight="1">
      <c r="A11" s="868" t="s">
        <v>202</v>
      </c>
      <c r="B11" s="868"/>
      <c r="C11" s="868"/>
      <c r="D11" s="868"/>
      <c r="E11" s="868"/>
      <c r="F11" s="868"/>
      <c r="G11" s="868"/>
      <c r="H11" s="868"/>
    </row>
    <row r="12" spans="1:8" ht="32.1" customHeight="1">
      <c r="A12" s="106"/>
      <c r="B12" s="106"/>
      <c r="C12" s="106"/>
      <c r="D12" s="106"/>
      <c r="E12" s="106"/>
      <c r="F12" s="106"/>
      <c r="G12" s="106"/>
      <c r="H12" s="106"/>
    </row>
    <row r="13" spans="1:8" ht="27.75" customHeight="1">
      <c r="A13" s="34" t="s">
        <v>156</v>
      </c>
      <c r="B13" s="78"/>
      <c r="C13" s="78"/>
      <c r="D13" s="78"/>
      <c r="E13" s="78"/>
      <c r="F13" s="78"/>
      <c r="G13" s="78"/>
      <c r="H13" s="78"/>
    </row>
    <row r="14" spans="1:8" ht="24.95" customHeight="1">
      <c r="A14" s="34"/>
      <c r="B14" s="78"/>
      <c r="C14" s="78"/>
      <c r="D14" s="78"/>
      <c r="E14" s="78"/>
      <c r="F14" s="78"/>
      <c r="G14" s="78"/>
      <c r="H14" s="78"/>
    </row>
    <row r="15" spans="1:8" s="113" customFormat="1" ht="20.100000000000001" customHeight="1">
      <c r="A15" s="864" t="s">
        <v>180</v>
      </c>
      <c r="B15" s="864"/>
      <c r="C15" s="864"/>
      <c r="D15" s="864"/>
      <c r="E15" s="864"/>
      <c r="F15" s="864"/>
      <c r="G15" s="864"/>
      <c r="H15" s="864"/>
    </row>
    <row r="16" spans="1:8" ht="51.75" customHeight="1">
      <c r="A16" s="868" t="s">
        <v>268</v>
      </c>
      <c r="B16" s="868"/>
      <c r="C16" s="868"/>
      <c r="D16" s="868"/>
      <c r="E16" s="868"/>
      <c r="F16" s="868"/>
      <c r="G16" s="868"/>
      <c r="H16" s="868"/>
    </row>
    <row r="17" spans="1:8" ht="20.100000000000001" customHeight="1">
      <c r="A17" s="107"/>
      <c r="B17" s="107"/>
      <c r="C17" s="107"/>
      <c r="D17" s="107"/>
      <c r="E17" s="107"/>
      <c r="F17" s="107"/>
      <c r="G17" s="107"/>
      <c r="H17" s="107"/>
    </row>
    <row r="18" spans="1:8" ht="20.100000000000001" customHeight="1">
      <c r="A18" s="864" t="s">
        <v>181</v>
      </c>
      <c r="B18" s="864"/>
      <c r="C18" s="864"/>
      <c r="D18" s="864"/>
      <c r="E18" s="864"/>
      <c r="F18" s="864"/>
      <c r="G18" s="864"/>
      <c r="H18" s="864"/>
    </row>
    <row r="19" spans="1:8" ht="65.25" customHeight="1">
      <c r="A19" s="868" t="s">
        <v>182</v>
      </c>
      <c r="B19" s="868"/>
      <c r="C19" s="868"/>
      <c r="D19" s="868"/>
      <c r="E19" s="868"/>
      <c r="F19" s="868"/>
      <c r="G19" s="868"/>
      <c r="H19" s="868"/>
    </row>
    <row r="20" spans="1:8" ht="20.100000000000001" customHeight="1">
      <c r="A20" s="107"/>
      <c r="B20" s="107"/>
      <c r="C20" s="107"/>
      <c r="D20" s="107"/>
      <c r="E20" s="107"/>
      <c r="F20" s="107"/>
      <c r="G20" s="107"/>
      <c r="H20" s="107"/>
    </row>
    <row r="21" spans="1:8" ht="20.100000000000001" customHeight="1">
      <c r="A21" s="864" t="s">
        <v>183</v>
      </c>
      <c r="B21" s="864"/>
      <c r="C21" s="864"/>
      <c r="D21" s="864"/>
      <c r="E21" s="864"/>
      <c r="F21" s="864"/>
      <c r="G21" s="864"/>
      <c r="H21" s="864"/>
    </row>
    <row r="22" spans="1:8" ht="81.75" customHeight="1">
      <c r="A22" s="868" t="s">
        <v>186</v>
      </c>
      <c r="B22" s="868"/>
      <c r="C22" s="868"/>
      <c r="D22" s="868"/>
      <c r="E22" s="868"/>
      <c r="F22" s="868"/>
      <c r="G22" s="868"/>
      <c r="H22" s="868"/>
    </row>
    <row r="23" spans="1:8" ht="20.100000000000001" customHeight="1">
      <c r="A23" s="107"/>
      <c r="B23" s="107"/>
      <c r="C23" s="107"/>
      <c r="D23" s="107"/>
      <c r="E23" s="107"/>
      <c r="F23" s="107"/>
      <c r="G23" s="107"/>
      <c r="H23" s="107"/>
    </row>
    <row r="24" spans="1:8" ht="20.100000000000001" customHeight="1">
      <c r="A24" s="864" t="s">
        <v>184</v>
      </c>
      <c r="B24" s="864"/>
      <c r="C24" s="864"/>
      <c r="D24" s="864"/>
      <c r="E24" s="864"/>
      <c r="F24" s="864"/>
      <c r="G24" s="864"/>
      <c r="H24" s="864"/>
    </row>
    <row r="25" spans="1:8" ht="144" customHeight="1">
      <c r="A25" s="868" t="s">
        <v>269</v>
      </c>
      <c r="B25" s="868"/>
      <c r="C25" s="868"/>
      <c r="D25" s="868"/>
      <c r="E25" s="868"/>
      <c r="F25" s="868"/>
      <c r="G25" s="868"/>
      <c r="H25" s="868"/>
    </row>
    <row r="26" spans="1:8" ht="27.75" customHeight="1">
      <c r="A26" s="591"/>
      <c r="B26" s="591"/>
      <c r="C26" s="591"/>
      <c r="D26" s="591"/>
      <c r="E26" s="591"/>
      <c r="F26" s="591"/>
      <c r="G26" s="591"/>
      <c r="H26" s="591"/>
    </row>
    <row r="27" spans="1:8" ht="20.100000000000001" customHeight="1">
      <c r="A27" s="106"/>
      <c r="B27" s="106"/>
      <c r="C27" s="106"/>
      <c r="D27" s="106"/>
      <c r="E27" s="106"/>
      <c r="F27" s="106"/>
      <c r="G27" s="106"/>
      <c r="H27" s="106"/>
    </row>
    <row r="28" spans="1:8" ht="20.100000000000001" customHeight="1">
      <c r="A28" s="864" t="s">
        <v>185</v>
      </c>
      <c r="B28" s="864"/>
      <c r="C28" s="864"/>
      <c r="D28" s="864"/>
      <c r="E28" s="864"/>
      <c r="F28" s="864"/>
      <c r="G28" s="864"/>
      <c r="H28" s="864"/>
    </row>
    <row r="29" spans="1:8" s="108" customFormat="1" ht="24" customHeight="1">
      <c r="A29" s="869" t="s">
        <v>270</v>
      </c>
      <c r="B29" s="869"/>
      <c r="C29" s="869"/>
      <c r="D29" s="869"/>
      <c r="E29" s="869"/>
      <c r="F29" s="869"/>
      <c r="G29" s="869"/>
      <c r="H29" s="869"/>
    </row>
    <row r="31" spans="1:8" ht="27.75">
      <c r="A31" s="854"/>
      <c r="B31" s="854"/>
      <c r="C31" s="854"/>
      <c r="D31" s="854"/>
      <c r="E31" s="854"/>
      <c r="F31" s="854"/>
      <c r="G31" s="854"/>
      <c r="H31" s="854"/>
    </row>
    <row r="32" spans="1:8" ht="27.75">
      <c r="A32" s="855"/>
      <c r="B32" s="855"/>
      <c r="C32" s="855"/>
      <c r="D32" s="855"/>
      <c r="E32" s="855"/>
      <c r="F32" s="855"/>
      <c r="G32" s="855"/>
      <c r="H32" s="855"/>
    </row>
    <row r="33" spans="1:8" ht="20.100000000000001" customHeight="1"/>
    <row r="34" spans="1:8" ht="25.5" customHeight="1">
      <c r="A34" s="868" t="s">
        <v>203</v>
      </c>
      <c r="B34" s="868"/>
      <c r="C34" s="868"/>
      <c r="D34" s="868"/>
      <c r="E34" s="868"/>
      <c r="F34" s="868"/>
      <c r="G34" s="868"/>
      <c r="H34" s="868"/>
    </row>
    <row r="35" spans="1:8" ht="25.5" customHeight="1">
      <c r="A35" s="868"/>
      <c r="B35" s="868"/>
      <c r="C35" s="868"/>
      <c r="D35" s="868"/>
      <c r="E35" s="868"/>
      <c r="F35" s="868"/>
      <c r="G35" s="868"/>
      <c r="H35" s="868"/>
    </row>
    <row r="36" spans="1:8" ht="32.1" customHeight="1">
      <c r="E36" s="241"/>
      <c r="F36" s="241"/>
      <c r="G36" s="241"/>
    </row>
    <row r="37" spans="1:8" ht="24.95" customHeight="1">
      <c r="A37" s="34" t="s">
        <v>271</v>
      </c>
      <c r="B37" s="34"/>
      <c r="C37" s="34"/>
      <c r="D37" s="34"/>
      <c r="E37" s="241"/>
      <c r="F37" s="241"/>
      <c r="G37" s="241"/>
    </row>
    <row r="38" spans="1:8" ht="24.95" customHeight="1">
      <c r="A38" s="34"/>
      <c r="B38" s="34"/>
      <c r="C38" s="34"/>
      <c r="D38" s="34"/>
      <c r="E38" s="241"/>
      <c r="F38" s="241"/>
      <c r="G38" s="241"/>
    </row>
    <row r="39" spans="1:8" ht="24.95" customHeight="1">
      <c r="A39" s="864" t="s">
        <v>276</v>
      </c>
      <c r="B39" s="864"/>
      <c r="C39" s="864"/>
      <c r="D39" s="864"/>
      <c r="E39" s="864"/>
      <c r="F39" s="864"/>
      <c r="G39" s="864"/>
      <c r="H39" s="864"/>
    </row>
    <row r="40" spans="1:8" ht="18.75" customHeight="1">
      <c r="A40" s="241" t="s">
        <v>272</v>
      </c>
      <c r="B40" s="241"/>
      <c r="C40" s="241"/>
      <c r="D40" s="241"/>
    </row>
    <row r="41" spans="1:8" ht="18" customHeight="1">
      <c r="A41" s="241" t="s">
        <v>273</v>
      </c>
      <c r="B41" s="241"/>
      <c r="C41" s="241"/>
      <c r="D41" s="241"/>
    </row>
    <row r="42" spans="1:8" ht="49.5" customHeight="1">
      <c r="A42" s="865" t="s">
        <v>324</v>
      </c>
      <c r="B42" s="865"/>
      <c r="C42" s="865"/>
      <c r="D42" s="865"/>
      <c r="E42" s="865"/>
      <c r="F42" s="865"/>
      <c r="G42" s="865"/>
      <c r="H42" s="865"/>
    </row>
    <row r="43" spans="1:8" ht="33" customHeight="1">
      <c r="A43" s="865" t="s">
        <v>323</v>
      </c>
      <c r="B43" s="865"/>
      <c r="C43" s="865"/>
      <c r="D43" s="865"/>
      <c r="E43" s="865"/>
      <c r="F43" s="865"/>
      <c r="G43" s="865"/>
      <c r="H43" s="865"/>
    </row>
    <row r="44" spans="1:8" ht="15.75" customHeight="1"/>
    <row r="45" spans="1:8" ht="15.75" customHeight="1">
      <c r="A45" s="864" t="s">
        <v>332</v>
      </c>
      <c r="B45" s="864"/>
      <c r="C45" s="864"/>
      <c r="D45" s="864"/>
      <c r="E45" s="864"/>
      <c r="F45" s="864"/>
      <c r="G45" s="864"/>
      <c r="H45" s="864"/>
    </row>
    <row r="46" spans="1:8" ht="10.5" customHeight="1" thickBot="1">
      <c r="B46" s="241"/>
      <c r="C46" s="241"/>
      <c r="D46" s="241"/>
    </row>
    <row r="47" spans="1:8" s="242" customFormat="1" ht="30" customHeight="1">
      <c r="A47" s="859" t="s">
        <v>274</v>
      </c>
      <c r="B47" s="860"/>
      <c r="C47" s="860"/>
      <c r="D47" s="861"/>
    </row>
    <row r="48" spans="1:8" s="242" customFormat="1" ht="30" customHeight="1">
      <c r="A48" s="866" t="s">
        <v>322</v>
      </c>
      <c r="B48" s="862" t="s">
        <v>275</v>
      </c>
      <c r="C48" s="862"/>
      <c r="D48" s="863"/>
    </row>
    <row r="49" spans="1:8" s="242" customFormat="1" ht="30" customHeight="1" thickBot="1">
      <c r="A49" s="867"/>
      <c r="B49" s="857" t="s">
        <v>204</v>
      </c>
      <c r="C49" s="858"/>
      <c r="D49" s="831" t="s">
        <v>205</v>
      </c>
    </row>
    <row r="50" spans="1:8" ht="9.9499999999999993" customHeight="1">
      <c r="A50" s="241"/>
      <c r="B50" s="241"/>
      <c r="C50" s="241"/>
      <c r="D50" s="241"/>
    </row>
    <row r="51" spans="1:8" ht="32.1" customHeight="1"/>
    <row r="52" spans="1:8" ht="24.95" customHeight="1">
      <c r="A52" s="34" t="s">
        <v>331</v>
      </c>
      <c r="B52" s="34"/>
      <c r="C52" s="34"/>
      <c r="D52" s="34"/>
      <c r="E52" s="34"/>
      <c r="F52" s="34"/>
      <c r="G52" s="34"/>
      <c r="H52" s="34"/>
    </row>
    <row r="53" spans="1:8" ht="24.95" customHeight="1">
      <c r="A53" s="34"/>
      <c r="B53" s="34"/>
      <c r="C53" s="34"/>
      <c r="D53" s="34"/>
      <c r="E53" s="34"/>
      <c r="F53" s="34"/>
      <c r="G53" s="34"/>
      <c r="H53" s="34"/>
    </row>
    <row r="54" spans="1:8" ht="18.75" customHeight="1">
      <c r="A54" s="241" t="s">
        <v>333</v>
      </c>
      <c r="B54" s="241"/>
    </row>
    <row r="55" spans="1:8" ht="18.75" customHeight="1">
      <c r="A55" s="241" t="s">
        <v>334</v>
      </c>
      <c r="B55" s="241"/>
    </row>
    <row r="56" spans="1:8" ht="18.75" customHeight="1">
      <c r="A56" s="241" t="s">
        <v>336</v>
      </c>
      <c r="B56" s="241"/>
    </row>
    <row r="57" spans="1:8" ht="18.75" customHeight="1">
      <c r="A57" s="241" t="s">
        <v>335</v>
      </c>
      <c r="B57" s="241"/>
    </row>
    <row r="58" spans="1:8" ht="18.75" customHeight="1">
      <c r="A58" s="241" t="s">
        <v>337</v>
      </c>
      <c r="B58" s="241"/>
    </row>
    <row r="59" spans="1:8" ht="18.75" customHeight="1">
      <c r="A59" s="241" t="s">
        <v>338</v>
      </c>
      <c r="B59" s="241"/>
    </row>
  </sheetData>
  <mergeCells count="24">
    <mergeCell ref="A34:H35"/>
    <mergeCell ref="A31:H31"/>
    <mergeCell ref="A32:H32"/>
    <mergeCell ref="A19:H19"/>
    <mergeCell ref="A25:H25"/>
    <mergeCell ref="A9:H9"/>
    <mergeCell ref="A11:H11"/>
    <mergeCell ref="A16:H16"/>
    <mergeCell ref="A29:H29"/>
    <mergeCell ref="A4:H4"/>
    <mergeCell ref="A15:H15"/>
    <mergeCell ref="A18:H18"/>
    <mergeCell ref="A22:H22"/>
    <mergeCell ref="A21:H21"/>
    <mergeCell ref="A24:H24"/>
    <mergeCell ref="A28:H28"/>
    <mergeCell ref="B49:C49"/>
    <mergeCell ref="A47:D47"/>
    <mergeCell ref="B48:D48"/>
    <mergeCell ref="A45:H45"/>
    <mergeCell ref="A39:H39"/>
    <mergeCell ref="A42:H42"/>
    <mergeCell ref="A48:A49"/>
    <mergeCell ref="A43:H43"/>
  </mergeCells>
  <printOptions horizontalCentered="1" verticalCentered="1"/>
  <pageMargins left="0" right="0" top="0" bottom="0" header="0" footer="0"/>
  <pageSetup paperSize="9" scale="64" firstPageNumber="2" orientation="portrait" r:id="rId1"/>
  <headerFooter alignWithMargins="0"/>
  <rowBreaks count="1" manualBreakCount="1">
    <brk id="26"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72"/>
  <sheetViews>
    <sheetView view="pageLayout" zoomScale="85" zoomScaleNormal="85" zoomScaleSheetLayoutView="75" zoomScalePageLayoutView="85" workbookViewId="0">
      <selection activeCell="B30" sqref="B30"/>
    </sheetView>
  </sheetViews>
  <sheetFormatPr baseColWidth="10" defaultRowHeight="12.75"/>
  <cols>
    <col min="1" max="1" width="11" style="4"/>
    <col min="2" max="2" width="14.5" style="10" bestFit="1" customWidth="1"/>
    <col min="3" max="3" width="10.5" style="10" customWidth="1"/>
    <col min="4" max="5" width="14.375" style="10" customWidth="1"/>
    <col min="6" max="6" width="14" style="10" customWidth="1"/>
    <col min="7" max="8" width="12" style="10" customWidth="1"/>
    <col min="9" max="9" width="12.875" style="10" customWidth="1"/>
    <col min="10" max="10" width="14" style="10" customWidth="1"/>
    <col min="11" max="11" width="10.5" style="10" customWidth="1"/>
    <col min="12" max="12" width="10.5" style="4" customWidth="1"/>
    <col min="13" max="16384" width="11" style="4"/>
  </cols>
  <sheetData>
    <row r="1" spans="1:16">
      <c r="A1" s="27"/>
      <c r="B1" s="27"/>
      <c r="C1" s="27"/>
      <c r="D1" s="27"/>
      <c r="E1" s="27"/>
      <c r="F1" s="27"/>
      <c r="G1" s="27"/>
      <c r="H1" s="27"/>
      <c r="I1" s="27"/>
      <c r="J1" s="27"/>
      <c r="K1" s="27"/>
      <c r="L1" s="27"/>
    </row>
    <row r="2" spans="1:16" ht="18.75">
      <c r="A2" s="27"/>
      <c r="B2" s="133" t="s">
        <v>60</v>
      </c>
      <c r="C2" s="130" t="s">
        <v>289</v>
      </c>
      <c r="D2" s="143"/>
      <c r="E2" s="143"/>
      <c r="F2" s="143"/>
      <c r="G2" s="143"/>
      <c r="H2" s="143"/>
      <c r="I2" s="143"/>
      <c r="J2" s="143"/>
      <c r="K2" s="143"/>
      <c r="L2" s="138"/>
      <c r="M2" s="3"/>
      <c r="N2" s="3"/>
      <c r="O2" s="3"/>
      <c r="P2" s="3"/>
    </row>
    <row r="3" spans="1:16" ht="15">
      <c r="A3" s="27"/>
      <c r="B3" s="138"/>
      <c r="C3" s="932" t="s">
        <v>154</v>
      </c>
      <c r="D3" s="932"/>
      <c r="E3" s="932"/>
      <c r="F3" s="932"/>
      <c r="G3" s="932"/>
      <c r="H3" s="932"/>
      <c r="I3" s="138"/>
      <c r="J3" s="138"/>
      <c r="K3" s="138"/>
      <c r="L3" s="138"/>
      <c r="M3" s="3"/>
      <c r="N3" s="3"/>
      <c r="O3" s="3"/>
      <c r="P3" s="3"/>
    </row>
    <row r="4" spans="1:16" ht="27" customHeight="1">
      <c r="A4" s="27"/>
      <c r="B4" s="138"/>
      <c r="C4" s="179" t="s">
        <v>218</v>
      </c>
      <c r="D4" s="139"/>
      <c r="E4" s="139"/>
      <c r="F4" s="139"/>
      <c r="G4" s="139"/>
      <c r="H4" s="139"/>
      <c r="I4" s="138"/>
      <c r="J4" s="138"/>
      <c r="K4" s="138"/>
      <c r="L4" s="138"/>
      <c r="M4" s="3"/>
      <c r="N4" s="3"/>
      <c r="O4" s="3"/>
      <c r="P4" s="3"/>
    </row>
    <row r="5" spans="1:16" ht="65.25" customHeight="1">
      <c r="A5" s="27"/>
      <c r="B5" s="221"/>
      <c r="C5" s="577" t="s">
        <v>147</v>
      </c>
      <c r="D5" s="577" t="s">
        <v>149</v>
      </c>
      <c r="E5" s="577" t="s">
        <v>148</v>
      </c>
      <c r="F5" s="577" t="s">
        <v>150</v>
      </c>
      <c r="G5" s="577" t="s">
        <v>151</v>
      </c>
      <c r="H5" s="577" t="s">
        <v>152</v>
      </c>
      <c r="I5" s="577" t="s">
        <v>123</v>
      </c>
      <c r="J5" s="577" t="s">
        <v>153</v>
      </c>
      <c r="K5" s="577" t="s">
        <v>190</v>
      </c>
      <c r="L5" s="929" t="s">
        <v>25</v>
      </c>
      <c r="M5" s="3"/>
      <c r="N5" s="3"/>
      <c r="O5" s="3"/>
      <c r="P5" s="3"/>
    </row>
    <row r="6" spans="1:16" ht="15">
      <c r="A6" s="27"/>
      <c r="B6" s="222"/>
      <c r="C6" s="71" t="s">
        <v>233</v>
      </c>
      <c r="D6" s="71" t="s">
        <v>143</v>
      </c>
      <c r="E6" s="71" t="s">
        <v>144</v>
      </c>
      <c r="F6" s="71" t="s">
        <v>144</v>
      </c>
      <c r="G6" s="71" t="s">
        <v>224</v>
      </c>
      <c r="H6" s="71" t="s">
        <v>225</v>
      </c>
      <c r="I6" s="71" t="s">
        <v>230</v>
      </c>
      <c r="J6" s="71" t="s">
        <v>231</v>
      </c>
      <c r="K6" s="71" t="s">
        <v>146</v>
      </c>
      <c r="L6" s="929"/>
      <c r="M6" s="3"/>
      <c r="N6" s="3"/>
      <c r="O6" s="3"/>
      <c r="P6" s="3"/>
    </row>
    <row r="7" spans="1:16" ht="15">
      <c r="A7" s="27"/>
      <c r="B7" s="582">
        <f>T20_21!B7</f>
        <v>43374</v>
      </c>
      <c r="C7" s="296">
        <v>5393</v>
      </c>
      <c r="D7" s="296">
        <v>4395</v>
      </c>
      <c r="E7" s="296">
        <v>15550</v>
      </c>
      <c r="F7" s="296">
        <v>12314</v>
      </c>
      <c r="G7" s="296">
        <v>9616</v>
      </c>
      <c r="H7" s="296">
        <v>8253</v>
      </c>
      <c r="I7" s="296">
        <v>3663</v>
      </c>
      <c r="J7" s="296">
        <v>1216</v>
      </c>
      <c r="K7" s="296">
        <v>75</v>
      </c>
      <c r="L7" s="578">
        <f>SUM(C7:K7)</f>
        <v>60475</v>
      </c>
      <c r="M7" s="3"/>
      <c r="N7" s="3"/>
      <c r="O7" s="3"/>
      <c r="P7" s="3"/>
    </row>
    <row r="8" spans="1:16" ht="15">
      <c r="A8" s="27"/>
      <c r="B8" s="583" t="str">
        <f>T20_21!B8</f>
        <v>en %</v>
      </c>
      <c r="C8" s="66">
        <f>C7/$L7</f>
        <v>8.917734601074824E-2</v>
      </c>
      <c r="D8" s="66">
        <f t="shared" ref="D8:K8" si="0">D7/$L7</f>
        <v>7.2674658949979334E-2</v>
      </c>
      <c r="E8" s="66">
        <f t="shared" si="0"/>
        <v>0.25713104588673008</v>
      </c>
      <c r="F8" s="66">
        <f t="shared" si="0"/>
        <v>0.20362133112856554</v>
      </c>
      <c r="G8" s="66">
        <f t="shared" si="0"/>
        <v>0.15900785448532451</v>
      </c>
      <c r="H8" s="66">
        <f t="shared" si="0"/>
        <v>0.13646961554361306</v>
      </c>
      <c r="I8" s="66">
        <f t="shared" si="0"/>
        <v>6.0570483670938403E-2</v>
      </c>
      <c r="J8" s="66">
        <f t="shared" si="0"/>
        <v>2.010748243075651E-2</v>
      </c>
      <c r="K8" s="66">
        <f t="shared" si="0"/>
        <v>1.2401818933443572E-3</v>
      </c>
      <c r="L8" s="568">
        <f t="shared" ref="L8" si="1">L7/$L7</f>
        <v>1</v>
      </c>
      <c r="M8" s="3"/>
      <c r="N8" s="3"/>
      <c r="O8" s="3"/>
      <c r="P8" s="3"/>
    </row>
    <row r="9" spans="1:16" ht="15">
      <c r="A9" s="27"/>
      <c r="B9" s="584">
        <f>T20_21!B9</f>
        <v>43282</v>
      </c>
      <c r="C9" s="72">
        <v>5424</v>
      </c>
      <c r="D9" s="72">
        <v>4691</v>
      </c>
      <c r="E9" s="72">
        <v>15901</v>
      </c>
      <c r="F9" s="72">
        <v>12404</v>
      </c>
      <c r="G9" s="72">
        <v>9712</v>
      </c>
      <c r="H9" s="72">
        <v>8300</v>
      </c>
      <c r="I9" s="72">
        <v>3704</v>
      </c>
      <c r="J9" s="72">
        <v>1240</v>
      </c>
      <c r="K9" s="72">
        <v>75</v>
      </c>
      <c r="L9" s="579">
        <f t="shared" ref="L9" si="2">SUM(C9:K9)</f>
        <v>61451</v>
      </c>
      <c r="M9" s="3"/>
      <c r="N9" s="3"/>
      <c r="O9" s="3"/>
      <c r="P9" s="3"/>
    </row>
    <row r="10" spans="1:16" ht="15">
      <c r="A10" s="27"/>
      <c r="B10" s="585" t="str">
        <f>T20_21!B10</f>
        <v>en %</v>
      </c>
      <c r="C10" s="234">
        <v>8.8265447266928115E-2</v>
      </c>
      <c r="D10" s="234">
        <v>7.6337244308473412E-2</v>
      </c>
      <c r="E10" s="234">
        <v>0.25875901124473155</v>
      </c>
      <c r="F10" s="234">
        <v>0.20185188198727441</v>
      </c>
      <c r="G10" s="234">
        <v>0.15804462091747898</v>
      </c>
      <c r="H10" s="234">
        <v>0.13506696392247483</v>
      </c>
      <c r="I10" s="234">
        <v>6.0275666791427318E-2</v>
      </c>
      <c r="J10" s="234">
        <v>2.0178678947454069E-2</v>
      </c>
      <c r="K10" s="234">
        <v>1.2204846137573026E-3</v>
      </c>
      <c r="L10" s="531">
        <f>L9/$L9</f>
        <v>1</v>
      </c>
      <c r="M10" s="3"/>
      <c r="N10" s="3"/>
      <c r="O10" s="3"/>
      <c r="P10" s="3"/>
    </row>
    <row r="11" spans="1:16" ht="15">
      <c r="A11" s="27"/>
      <c r="B11" s="584">
        <f>T20_21!B11</f>
        <v>43191</v>
      </c>
      <c r="C11" s="72">
        <v>4932</v>
      </c>
      <c r="D11" s="72">
        <v>4530</v>
      </c>
      <c r="E11" s="72">
        <v>15685</v>
      </c>
      <c r="F11" s="72">
        <v>12405</v>
      </c>
      <c r="G11" s="72">
        <v>9911</v>
      </c>
      <c r="H11" s="72">
        <v>8303</v>
      </c>
      <c r="I11" s="72">
        <v>3648</v>
      </c>
      <c r="J11" s="72">
        <v>1256</v>
      </c>
      <c r="K11" s="72">
        <v>77</v>
      </c>
      <c r="L11" s="579">
        <f t="shared" ref="L11" si="3">SUM(C11:K11)</f>
        <v>60747</v>
      </c>
      <c r="M11" s="3"/>
      <c r="N11" s="3"/>
      <c r="O11" s="3"/>
      <c r="P11" s="3"/>
    </row>
    <row r="12" spans="1:16" ht="15">
      <c r="A12" s="27"/>
      <c r="B12" s="586" t="str">
        <f>T20_21!B12</f>
        <v>en %</v>
      </c>
      <c r="C12" s="234">
        <v>8.1189194528124842E-2</v>
      </c>
      <c r="D12" s="234">
        <v>7.4571583781915154E-2</v>
      </c>
      <c r="E12" s="234">
        <v>0.25820205113009698</v>
      </c>
      <c r="F12" s="234">
        <v>0.20420761519087363</v>
      </c>
      <c r="G12" s="234">
        <v>0.1631520898151349</v>
      </c>
      <c r="H12" s="234">
        <v>0.13668164683029616</v>
      </c>
      <c r="I12" s="234">
        <v>6.0052348264111807E-2</v>
      </c>
      <c r="J12" s="234">
        <v>2.0675918152336742E-2</v>
      </c>
      <c r="K12" s="234">
        <v>1.2675523071098162E-3</v>
      </c>
      <c r="L12" s="533">
        <f>L11/$L11</f>
        <v>1</v>
      </c>
      <c r="M12" s="27"/>
      <c r="N12" s="3"/>
      <c r="O12" s="3"/>
      <c r="P12" s="3"/>
    </row>
    <row r="13" spans="1:16" ht="15">
      <c r="A13" s="27"/>
      <c r="B13" s="587">
        <f>T20_21!B13</f>
        <v>43101</v>
      </c>
      <c r="C13" s="72">
        <v>5346</v>
      </c>
      <c r="D13" s="72">
        <v>4155</v>
      </c>
      <c r="E13" s="72">
        <v>14946</v>
      </c>
      <c r="F13" s="72">
        <v>12139</v>
      </c>
      <c r="G13" s="72">
        <v>9617</v>
      </c>
      <c r="H13" s="72">
        <v>8307</v>
      </c>
      <c r="I13" s="72">
        <v>3603</v>
      </c>
      <c r="J13" s="72">
        <v>1281</v>
      </c>
      <c r="K13" s="72">
        <v>87</v>
      </c>
      <c r="L13" s="579">
        <f t="shared" ref="L13" si="4">SUM(C13:K13)</f>
        <v>59481</v>
      </c>
      <c r="M13" s="27"/>
      <c r="N13" s="3"/>
      <c r="O13" s="3"/>
      <c r="P13" s="3"/>
    </row>
    <row r="14" spans="1:16" ht="15">
      <c r="A14" s="27"/>
      <c r="B14" s="585" t="str">
        <f>T20_21!B14</f>
        <v>en %</v>
      </c>
      <c r="C14" s="234">
        <v>8.9877439854743529E-2</v>
      </c>
      <c r="D14" s="234">
        <v>6.9854239168810214E-2</v>
      </c>
      <c r="E14" s="234">
        <v>0.25127351591264435</v>
      </c>
      <c r="F14" s="234">
        <v>0.20408197575696441</v>
      </c>
      <c r="G14" s="234">
        <v>0.16168188160925337</v>
      </c>
      <c r="H14" s="234">
        <v>0.13965804206385232</v>
      </c>
      <c r="I14" s="234">
        <v>6.0573964795480911E-2</v>
      </c>
      <c r="J14" s="234">
        <v>2.1536288898976144E-2</v>
      </c>
      <c r="K14" s="234">
        <v>1.4626519392747263E-3</v>
      </c>
      <c r="L14" s="531">
        <f t="shared" ref="L14" si="5">L13/$L13</f>
        <v>1</v>
      </c>
      <c r="M14" s="27"/>
      <c r="N14" s="3"/>
      <c r="O14" s="3"/>
      <c r="P14" s="3"/>
    </row>
    <row r="15" spans="1:16" ht="15">
      <c r="A15" s="27"/>
      <c r="B15" s="588">
        <f>T20_21!B15</f>
        <v>43009</v>
      </c>
      <c r="C15" s="293">
        <v>5048</v>
      </c>
      <c r="D15" s="293">
        <v>4258</v>
      </c>
      <c r="E15" s="293">
        <v>15062</v>
      </c>
      <c r="F15" s="293">
        <v>11808</v>
      </c>
      <c r="G15" s="293">
        <v>9577</v>
      </c>
      <c r="H15" s="293">
        <v>8157</v>
      </c>
      <c r="I15" s="293">
        <v>3510</v>
      </c>
      <c r="J15" s="293">
        <v>1253</v>
      </c>
      <c r="K15" s="293">
        <v>84</v>
      </c>
      <c r="L15" s="580">
        <f t="shared" ref="L15" si="6">SUM(C15:K15)</f>
        <v>58757</v>
      </c>
      <c r="M15" s="27"/>
      <c r="N15" s="3"/>
      <c r="O15" s="3"/>
      <c r="P15" s="3"/>
    </row>
    <row r="16" spans="1:16" ht="15">
      <c r="A16" s="27"/>
      <c r="B16" s="589" t="str">
        <f>T20_21!B16</f>
        <v>en %</v>
      </c>
      <c r="C16" s="300">
        <v>8.5913167792773623E-2</v>
      </c>
      <c r="D16" s="300">
        <v>7.2467961264189792E-2</v>
      </c>
      <c r="E16" s="300">
        <v>0.25634392497915143</v>
      </c>
      <c r="F16" s="300">
        <v>0.20096328948040235</v>
      </c>
      <c r="G16" s="300">
        <v>0.16299334547373079</v>
      </c>
      <c r="H16" s="300">
        <v>0.1388260122198206</v>
      </c>
      <c r="I16" s="300">
        <v>5.9737563183961062E-2</v>
      </c>
      <c r="J16" s="300">
        <v>2.1325118709260172E-2</v>
      </c>
      <c r="K16" s="300">
        <v>1.4296168967101793E-3</v>
      </c>
      <c r="L16" s="581">
        <f>L15/$L15</f>
        <v>1</v>
      </c>
      <c r="M16" s="27"/>
      <c r="N16" s="3"/>
      <c r="O16" s="3"/>
      <c r="P16" s="3"/>
    </row>
    <row r="17" spans="1:16" ht="15">
      <c r="A17" s="27"/>
      <c r="B17" s="590">
        <f>T20_21!B17</f>
        <v>42917</v>
      </c>
      <c r="C17" s="72">
        <v>5299</v>
      </c>
      <c r="D17" s="72">
        <v>4568</v>
      </c>
      <c r="E17" s="72">
        <v>15329</v>
      </c>
      <c r="F17" s="72">
        <v>12273</v>
      </c>
      <c r="G17" s="72">
        <v>10034</v>
      </c>
      <c r="H17" s="72">
        <v>8416</v>
      </c>
      <c r="I17" s="72">
        <v>3581</v>
      </c>
      <c r="J17" s="72">
        <v>1279</v>
      </c>
      <c r="K17" s="72">
        <v>86</v>
      </c>
      <c r="L17" s="579">
        <f t="shared" ref="L17" si="7">SUM(C17:K17)</f>
        <v>60865</v>
      </c>
      <c r="M17" s="27"/>
      <c r="N17" s="3"/>
      <c r="O17" s="3"/>
      <c r="P17" s="3"/>
    </row>
    <row r="18" spans="1:16" ht="15">
      <c r="A18" s="27"/>
      <c r="B18" s="585" t="str">
        <f>T20_21!B18</f>
        <v>en %</v>
      </c>
      <c r="C18" s="233">
        <v>8.7061529614721106E-2</v>
      </c>
      <c r="D18" s="233">
        <v>7.5051343136449525E-2</v>
      </c>
      <c r="E18" s="233">
        <v>0.25185246036309866</v>
      </c>
      <c r="F18" s="233">
        <v>0.20164298036638462</v>
      </c>
      <c r="G18" s="233">
        <v>0.16485664996303295</v>
      </c>
      <c r="H18" s="233">
        <v>0.13827322763492977</v>
      </c>
      <c r="I18" s="233">
        <v>5.8835126920233301E-2</v>
      </c>
      <c r="J18" s="233">
        <v>2.101371888605931E-2</v>
      </c>
      <c r="K18" s="233">
        <v>1.4129631150907747E-3</v>
      </c>
      <c r="L18" s="533">
        <f>L17/$L17</f>
        <v>1</v>
      </c>
      <c r="M18" s="27"/>
      <c r="N18" s="3"/>
      <c r="O18" s="3"/>
      <c r="P18" s="3"/>
    </row>
    <row r="19" spans="1:16" ht="15">
      <c r="A19" s="27"/>
      <c r="B19" s="584">
        <f>T20_21!B19</f>
        <v>42826</v>
      </c>
      <c r="C19" s="72">
        <v>5181</v>
      </c>
      <c r="D19" s="72">
        <v>4563</v>
      </c>
      <c r="E19" s="72">
        <v>15168</v>
      </c>
      <c r="F19" s="72">
        <v>12400</v>
      </c>
      <c r="G19" s="72">
        <v>9856</v>
      </c>
      <c r="H19" s="72">
        <v>8457</v>
      </c>
      <c r="I19" s="72">
        <v>3581</v>
      </c>
      <c r="J19" s="72">
        <v>1297</v>
      </c>
      <c r="K19" s="72">
        <v>90</v>
      </c>
      <c r="L19" s="579">
        <f t="shared" ref="L19" si="8">SUM(C19:K19)</f>
        <v>60593</v>
      </c>
      <c r="M19" s="27"/>
      <c r="N19" s="3"/>
      <c r="O19" s="3"/>
      <c r="P19" s="3"/>
    </row>
    <row r="20" spans="1:16" ht="15">
      <c r="A20" s="27"/>
      <c r="B20" s="586" t="str">
        <f>T20_21!B20</f>
        <v>en %</v>
      </c>
      <c r="C20" s="233">
        <v>8.5504926311620155E-2</v>
      </c>
      <c r="D20" s="233">
        <v>7.530572838446685E-2</v>
      </c>
      <c r="E20" s="233">
        <v>0.2503259452411995</v>
      </c>
      <c r="F20" s="233">
        <v>0.20464410080372319</v>
      </c>
      <c r="G20" s="233">
        <v>0.16265905302592709</v>
      </c>
      <c r="H20" s="233">
        <v>0.13957057745944251</v>
      </c>
      <c r="I20" s="233">
        <v>5.9099235885333293E-2</v>
      </c>
      <c r="J20" s="233">
        <v>2.140511280180879E-2</v>
      </c>
      <c r="K20" s="233">
        <v>1.4853200864786361E-3</v>
      </c>
      <c r="L20" s="533">
        <f>L19/$L19</f>
        <v>1</v>
      </c>
      <c r="M20" s="27"/>
      <c r="N20" s="3"/>
      <c r="O20" s="3"/>
      <c r="P20" s="3"/>
    </row>
    <row r="21" spans="1:16" ht="15">
      <c r="A21" s="27"/>
      <c r="B21" s="590">
        <f>T20_21!B21</f>
        <v>42736</v>
      </c>
      <c r="C21" s="72">
        <v>5072</v>
      </c>
      <c r="D21" s="72">
        <v>4454</v>
      </c>
      <c r="E21" s="72">
        <v>14271</v>
      </c>
      <c r="F21" s="72">
        <v>11884</v>
      </c>
      <c r="G21" s="72">
        <v>9672</v>
      </c>
      <c r="H21" s="72">
        <v>8420</v>
      </c>
      <c r="I21" s="72">
        <v>3560</v>
      </c>
      <c r="J21" s="72">
        <v>1366</v>
      </c>
      <c r="K21" s="72">
        <v>102</v>
      </c>
      <c r="L21" s="579">
        <f t="shared" ref="L21" si="9">SUM(C21:K21)</f>
        <v>58801</v>
      </c>
      <c r="M21" s="27"/>
      <c r="N21" s="3"/>
      <c r="O21" s="3"/>
      <c r="P21" s="3"/>
    </row>
    <row r="22" spans="1:16" ht="15">
      <c r="A22" s="27"/>
      <c r="B22" s="585" t="str">
        <f>T20_21!B22</f>
        <v>en %</v>
      </c>
      <c r="C22" s="233">
        <v>8.6257036444958413E-2</v>
      </c>
      <c r="D22" s="233">
        <v>7.5747011105253309E-2</v>
      </c>
      <c r="E22" s="233">
        <v>0.24269995408241357</v>
      </c>
      <c r="F22" s="233">
        <v>0.20210540637063995</v>
      </c>
      <c r="G22" s="233">
        <v>0.16448699852043333</v>
      </c>
      <c r="H22" s="233">
        <v>0.14319484362510843</v>
      </c>
      <c r="I22" s="233">
        <v>6.0543188041019713E-2</v>
      </c>
      <c r="J22" s="233">
        <v>2.3230897433717115E-2</v>
      </c>
      <c r="K22" s="233">
        <v>1.7346643764561828E-3</v>
      </c>
      <c r="L22" s="533">
        <f>L21/$L21</f>
        <v>1</v>
      </c>
      <c r="M22" s="27"/>
      <c r="N22" s="3"/>
      <c r="O22" s="3"/>
      <c r="P22" s="3"/>
    </row>
    <row r="23" spans="1:16" ht="15">
      <c r="A23" s="27"/>
      <c r="B23" s="588">
        <f>T20_21!B23</f>
        <v>42644</v>
      </c>
      <c r="C23" s="293">
        <v>5168</v>
      </c>
      <c r="D23" s="293">
        <v>4352</v>
      </c>
      <c r="E23" s="293">
        <v>14907</v>
      </c>
      <c r="F23" s="293">
        <v>11510</v>
      </c>
      <c r="G23" s="293">
        <v>9709</v>
      </c>
      <c r="H23" s="293">
        <v>8267</v>
      </c>
      <c r="I23" s="293">
        <v>3556</v>
      </c>
      <c r="J23" s="293">
        <v>1307</v>
      </c>
      <c r="K23" s="293">
        <v>93</v>
      </c>
      <c r="L23" s="580">
        <f t="shared" ref="L23" si="10">SUM(C23:K23)</f>
        <v>58869</v>
      </c>
      <c r="M23" s="27"/>
      <c r="N23" s="3"/>
      <c r="O23" s="3"/>
      <c r="P23" s="3"/>
    </row>
    <row r="24" spans="1:16" ht="15">
      <c r="A24" s="27"/>
      <c r="B24" s="516" t="str">
        <f>T20_21!B24</f>
        <v>en %</v>
      </c>
      <c r="C24" s="291">
        <v>8.7788139767959364E-2</v>
      </c>
      <c r="D24" s="291">
        <v>7.3926854541439463E-2</v>
      </c>
      <c r="E24" s="291">
        <v>0.25322325842124038</v>
      </c>
      <c r="F24" s="291">
        <v>0.19551886391819123</v>
      </c>
      <c r="G24" s="291">
        <v>0.16492551257877661</v>
      </c>
      <c r="H24" s="291">
        <v>0.14043044726426474</v>
      </c>
      <c r="I24" s="291">
        <v>6.0405306697922503E-2</v>
      </c>
      <c r="J24" s="291">
        <v>2.2201837979242047E-2</v>
      </c>
      <c r="K24" s="291">
        <v>1.5797788309636651E-3</v>
      </c>
      <c r="L24" s="571">
        <f>L23/$L23</f>
        <v>1</v>
      </c>
      <c r="M24" s="27"/>
      <c r="N24" s="3"/>
      <c r="O24" s="3"/>
      <c r="P24" s="3"/>
    </row>
    <row r="25" spans="1:16" ht="15">
      <c r="A25" s="27"/>
      <c r="B25" s="73"/>
      <c r="C25" s="74"/>
      <c r="D25" s="74"/>
      <c r="E25" s="74"/>
      <c r="F25" s="74"/>
      <c r="G25" s="74"/>
      <c r="H25" s="74"/>
      <c r="I25" s="74"/>
      <c r="J25" s="74"/>
      <c r="K25" s="74"/>
      <c r="L25" s="74"/>
      <c r="M25" s="27"/>
      <c r="N25" s="3"/>
      <c r="O25" s="3"/>
      <c r="P25" s="3"/>
    </row>
    <row r="26" spans="1:16" ht="15">
      <c r="A26" s="27"/>
      <c r="B26" s="73"/>
      <c r="C26" s="74"/>
      <c r="D26" s="74"/>
      <c r="E26" s="74"/>
      <c r="F26" s="74"/>
      <c r="G26" s="74"/>
      <c r="H26" s="74"/>
      <c r="I26" s="74"/>
      <c r="J26" s="74"/>
      <c r="K26" s="74"/>
      <c r="L26" s="74"/>
      <c r="M26" s="27"/>
      <c r="N26" s="3"/>
      <c r="O26" s="3"/>
      <c r="P26" s="3"/>
    </row>
    <row r="27" spans="1:16" ht="15">
      <c r="A27" s="27"/>
      <c r="B27" s="73"/>
      <c r="C27" s="74"/>
      <c r="D27" s="74"/>
      <c r="E27" s="74"/>
      <c r="F27" s="74"/>
      <c r="G27" s="74"/>
      <c r="H27" s="74"/>
      <c r="I27" s="74"/>
      <c r="J27" s="74"/>
      <c r="K27" s="74"/>
      <c r="L27" s="74"/>
      <c r="M27" s="27"/>
      <c r="N27" s="3"/>
      <c r="O27" s="3"/>
      <c r="P27" s="3"/>
    </row>
    <row r="28" spans="1:16" ht="15">
      <c r="A28" s="27"/>
      <c r="B28" s="73"/>
      <c r="C28" s="74"/>
      <c r="D28" s="74"/>
      <c r="E28" s="74"/>
      <c r="F28" s="74"/>
      <c r="G28" s="74"/>
      <c r="H28" s="74"/>
      <c r="I28" s="74"/>
      <c r="J28" s="74"/>
      <c r="K28" s="74"/>
      <c r="L28" s="74"/>
      <c r="M28" s="27"/>
      <c r="N28" s="3"/>
      <c r="O28" s="3"/>
      <c r="P28" s="3"/>
    </row>
    <row r="29" spans="1:16" ht="15">
      <c r="A29" s="27"/>
      <c r="B29" s="73"/>
      <c r="C29" s="74"/>
      <c r="D29" s="74"/>
      <c r="E29" s="74"/>
      <c r="F29" s="74"/>
      <c r="G29" s="74"/>
      <c r="H29" s="74"/>
      <c r="I29" s="74"/>
      <c r="J29" s="74"/>
      <c r="K29" s="74"/>
      <c r="L29" s="74"/>
      <c r="M29" s="27"/>
      <c r="N29" s="3"/>
      <c r="O29" s="3"/>
      <c r="P29" s="3"/>
    </row>
    <row r="30" spans="1:16" ht="15">
      <c r="A30" s="27"/>
      <c r="B30" s="73"/>
      <c r="C30" s="74"/>
      <c r="D30" s="74"/>
      <c r="E30" s="74"/>
      <c r="F30" s="74"/>
      <c r="G30" s="74"/>
      <c r="H30" s="74"/>
      <c r="I30" s="74"/>
      <c r="J30" s="74"/>
      <c r="K30" s="74"/>
      <c r="L30" s="74"/>
      <c r="M30" s="27"/>
      <c r="N30" s="3"/>
      <c r="O30" s="3"/>
      <c r="P30" s="3"/>
    </row>
    <row r="31" spans="1:16" ht="15">
      <c r="A31" s="27"/>
      <c r="B31" s="73"/>
      <c r="C31" s="74"/>
      <c r="D31" s="74"/>
      <c r="E31" s="74"/>
      <c r="F31" s="74"/>
      <c r="G31" s="74"/>
      <c r="H31" s="74"/>
      <c r="I31" s="74"/>
      <c r="J31" s="74"/>
      <c r="K31" s="74"/>
      <c r="L31" s="74"/>
      <c r="M31" s="27"/>
      <c r="N31" s="3"/>
      <c r="O31" s="3"/>
      <c r="P31" s="3"/>
    </row>
    <row r="32" spans="1:16" ht="18.75">
      <c r="A32" s="27"/>
      <c r="B32" s="385" t="s">
        <v>86</v>
      </c>
      <c r="C32" s="933" t="s">
        <v>210</v>
      </c>
      <c r="D32" s="933"/>
      <c r="E32" s="933"/>
      <c r="F32" s="933"/>
      <c r="G32" s="933"/>
      <c r="H32" s="933"/>
      <c r="I32" s="933"/>
      <c r="J32" s="933"/>
      <c r="K32" s="933"/>
      <c r="L32" s="933"/>
      <c r="M32" s="27"/>
      <c r="N32" s="3"/>
      <c r="O32" s="3"/>
      <c r="P32" s="3"/>
    </row>
    <row r="33" spans="1:16" ht="18.75">
      <c r="A33" s="27"/>
      <c r="B33" s="385"/>
      <c r="C33" s="934" t="s">
        <v>154</v>
      </c>
      <c r="D33" s="934"/>
      <c r="E33" s="934"/>
      <c r="F33" s="934"/>
      <c r="G33" s="934"/>
      <c r="H33" s="934"/>
      <c r="I33" s="391"/>
      <c r="J33" s="391"/>
      <c r="K33" s="391"/>
      <c r="L33" s="391"/>
      <c r="M33" s="27"/>
      <c r="N33" s="3"/>
      <c r="O33" s="3"/>
      <c r="P33" s="3"/>
    </row>
    <row r="34" spans="1:16" ht="27" customHeight="1">
      <c r="A34" s="27"/>
      <c r="B34" s="138"/>
      <c r="C34" s="179" t="s">
        <v>218</v>
      </c>
      <c r="D34" s="139"/>
      <c r="E34" s="139"/>
      <c r="F34" s="139"/>
      <c r="G34" s="139"/>
      <c r="H34" s="139"/>
      <c r="I34" s="138"/>
      <c r="J34" s="138"/>
      <c r="K34" s="138"/>
      <c r="L34" s="138"/>
      <c r="M34" s="27"/>
    </row>
    <row r="35" spans="1:16" ht="66" customHeight="1">
      <c r="A35" s="27"/>
      <c r="B35" s="392"/>
      <c r="C35" s="394" t="s">
        <v>147</v>
      </c>
      <c r="D35" s="396" t="s">
        <v>149</v>
      </c>
      <c r="E35" s="394" t="s">
        <v>148</v>
      </c>
      <c r="F35" s="394" t="s">
        <v>150</v>
      </c>
      <c r="G35" s="394" t="s">
        <v>151</v>
      </c>
      <c r="H35" s="394" t="s">
        <v>152</v>
      </c>
      <c r="I35" s="394" t="s">
        <v>123</v>
      </c>
      <c r="J35" s="394" t="s">
        <v>153</v>
      </c>
      <c r="K35" s="394" t="s">
        <v>190</v>
      </c>
      <c r="L35" s="930" t="s">
        <v>25</v>
      </c>
      <c r="M35" s="27"/>
    </row>
    <row r="36" spans="1:16" ht="15">
      <c r="A36" s="27"/>
      <c r="B36" s="393"/>
      <c r="C36" s="395" t="s">
        <v>233</v>
      </c>
      <c r="D36" s="397" t="s">
        <v>143</v>
      </c>
      <c r="E36" s="395" t="s">
        <v>144</v>
      </c>
      <c r="F36" s="395" t="s">
        <v>144</v>
      </c>
      <c r="G36" s="395" t="s">
        <v>224</v>
      </c>
      <c r="H36" s="395" t="s">
        <v>225</v>
      </c>
      <c r="I36" s="395" t="s">
        <v>230</v>
      </c>
      <c r="J36" s="395" t="s">
        <v>231</v>
      </c>
      <c r="K36" s="395" t="s">
        <v>146</v>
      </c>
      <c r="L36" s="931"/>
      <c r="M36" s="27"/>
    </row>
    <row r="37" spans="1:16" ht="15">
      <c r="A37" s="27"/>
      <c r="B37" s="405">
        <f t="shared" ref="B37:B54" si="11">B7</f>
        <v>43374</v>
      </c>
      <c r="C37" s="406">
        <v>3619</v>
      </c>
      <c r="D37" s="406">
        <v>2960</v>
      </c>
      <c r="E37" s="406">
        <v>10977</v>
      </c>
      <c r="F37" s="406">
        <v>10004</v>
      </c>
      <c r="G37" s="406">
        <v>8810</v>
      </c>
      <c r="H37" s="406">
        <v>8024</v>
      </c>
      <c r="I37" s="406">
        <v>3646</v>
      </c>
      <c r="J37" s="406">
        <v>1208</v>
      </c>
      <c r="K37" s="406">
        <f>L37-SUM(C37:J37)</f>
        <v>74</v>
      </c>
      <c r="L37" s="407">
        <v>49322</v>
      </c>
      <c r="M37" s="27"/>
    </row>
    <row r="38" spans="1:16" ht="15">
      <c r="A38" s="27"/>
      <c r="B38" s="408" t="str">
        <f t="shared" si="11"/>
        <v>en %</v>
      </c>
      <c r="C38" s="409">
        <f>C37/$L37</f>
        <v>7.3374964518875957E-2</v>
      </c>
      <c r="D38" s="409">
        <f t="shared" ref="D38:K38" si="12">D37/$L37</f>
        <v>6.0013786951056323E-2</v>
      </c>
      <c r="E38" s="409">
        <f t="shared" si="12"/>
        <v>0.22255788491950854</v>
      </c>
      <c r="F38" s="409">
        <f t="shared" si="12"/>
        <v>0.20283037995215117</v>
      </c>
      <c r="G38" s="409">
        <f t="shared" si="12"/>
        <v>0.17862211589148858</v>
      </c>
      <c r="H38" s="409">
        <f t="shared" si="12"/>
        <v>0.16268602246462024</v>
      </c>
      <c r="I38" s="409">
        <f t="shared" si="12"/>
        <v>7.3922387575524107E-2</v>
      </c>
      <c r="J38" s="409">
        <f t="shared" si="12"/>
        <v>2.449211305299866E-2</v>
      </c>
      <c r="K38" s="409">
        <f t="shared" si="12"/>
        <v>1.5003446737764082E-3</v>
      </c>
      <c r="L38" s="410">
        <f t="shared" ref="L38" si="13">L37/$L37</f>
        <v>1</v>
      </c>
      <c r="M38" s="27"/>
    </row>
    <row r="39" spans="1:16" ht="15">
      <c r="A39" s="27"/>
      <c r="B39" s="398">
        <f t="shared" si="11"/>
        <v>43282</v>
      </c>
      <c r="C39" s="399">
        <v>3419</v>
      </c>
      <c r="D39" s="399">
        <v>3001</v>
      </c>
      <c r="E39" s="399">
        <v>10866</v>
      </c>
      <c r="F39" s="399">
        <v>10003</v>
      </c>
      <c r="G39" s="399">
        <v>8827</v>
      </c>
      <c r="H39" s="399">
        <v>8104</v>
      </c>
      <c r="I39" s="399">
        <v>3695</v>
      </c>
      <c r="J39" s="399">
        <v>1240</v>
      </c>
      <c r="K39" s="399">
        <v>75</v>
      </c>
      <c r="L39" s="400">
        <f t="shared" ref="L39" si="14">SUM(C39:K39)</f>
        <v>49230</v>
      </c>
      <c r="M39" s="27"/>
    </row>
    <row r="40" spans="1:16" ht="15">
      <c r="A40" s="27"/>
      <c r="B40" s="401" t="str">
        <f t="shared" si="11"/>
        <v>en %</v>
      </c>
      <c r="C40" s="402">
        <v>6.9449522648791381E-2</v>
      </c>
      <c r="D40" s="402">
        <v>6.0958764980702823E-2</v>
      </c>
      <c r="E40" s="402">
        <v>0.22071907373552713</v>
      </c>
      <c r="F40" s="402">
        <v>0.20318911232988016</v>
      </c>
      <c r="G40" s="402">
        <v>0.17930123908186066</v>
      </c>
      <c r="H40" s="402">
        <v>0.16461507211050172</v>
      </c>
      <c r="I40" s="402">
        <v>7.5055860247816367E-2</v>
      </c>
      <c r="J40" s="402">
        <v>2.5187893560836887E-2</v>
      </c>
      <c r="K40" s="402">
        <v>1.5234613040828763E-3</v>
      </c>
      <c r="L40" s="403">
        <f>L39/$L39</f>
        <v>1</v>
      </c>
      <c r="M40" s="223"/>
    </row>
    <row r="41" spans="1:16" ht="15">
      <c r="A41" s="27"/>
      <c r="B41" s="398">
        <f t="shared" si="11"/>
        <v>43191</v>
      </c>
      <c r="C41" s="399">
        <v>3155</v>
      </c>
      <c r="D41" s="399">
        <v>2955</v>
      </c>
      <c r="E41" s="399">
        <v>10776</v>
      </c>
      <c r="F41" s="399">
        <v>10079</v>
      </c>
      <c r="G41" s="399">
        <v>9001</v>
      </c>
      <c r="H41" s="399">
        <v>8103</v>
      </c>
      <c r="I41" s="399">
        <v>3636</v>
      </c>
      <c r="J41" s="399">
        <v>1256</v>
      </c>
      <c r="K41" s="399">
        <v>77</v>
      </c>
      <c r="L41" s="400">
        <f t="shared" ref="L41" si="15">SUM(C41:K41)</f>
        <v>49038</v>
      </c>
      <c r="M41" s="27"/>
    </row>
    <row r="42" spans="1:16" ht="15">
      <c r="A42" s="27"/>
      <c r="B42" s="401" t="str">
        <f t="shared" si="11"/>
        <v>en %</v>
      </c>
      <c r="C42" s="402">
        <v>6.4337860434764874E-2</v>
      </c>
      <c r="D42" s="402">
        <v>6.0259390676618133E-2</v>
      </c>
      <c r="E42" s="402">
        <v>0.21974795056894653</v>
      </c>
      <c r="F42" s="402">
        <v>0.20553448346180514</v>
      </c>
      <c r="G42" s="402">
        <v>0.18355153146539419</v>
      </c>
      <c r="H42" s="402">
        <v>0.1652392022513153</v>
      </c>
      <c r="I42" s="402">
        <v>7.4146580203107798E-2</v>
      </c>
      <c r="J42" s="402">
        <v>2.561279008116155E-2</v>
      </c>
      <c r="K42" s="402">
        <v>1.5702108568864963E-3</v>
      </c>
      <c r="L42" s="403">
        <f>L41/$L41</f>
        <v>1</v>
      </c>
      <c r="M42" s="27"/>
    </row>
    <row r="43" spans="1:16" ht="15">
      <c r="A43" s="27"/>
      <c r="B43" s="404">
        <f t="shared" si="11"/>
        <v>43101</v>
      </c>
      <c r="C43" s="399">
        <v>3537</v>
      </c>
      <c r="D43" s="399">
        <v>2736</v>
      </c>
      <c r="E43" s="399">
        <v>10627</v>
      </c>
      <c r="F43" s="399">
        <v>9924</v>
      </c>
      <c r="G43" s="399">
        <v>8798</v>
      </c>
      <c r="H43" s="399">
        <v>8106</v>
      </c>
      <c r="I43" s="399">
        <v>3587</v>
      </c>
      <c r="J43" s="399">
        <v>1280</v>
      </c>
      <c r="K43" s="399">
        <v>87</v>
      </c>
      <c r="L43" s="400">
        <f t="shared" ref="L43" si="16">SUM(C43:K43)</f>
        <v>48682</v>
      </c>
      <c r="M43" s="27"/>
    </row>
    <row r="44" spans="1:16" ht="15">
      <c r="A44" s="27"/>
      <c r="B44" s="401" t="str">
        <f t="shared" si="11"/>
        <v>en %</v>
      </c>
      <c r="C44" s="402">
        <v>7.2655190830286348E-2</v>
      </c>
      <c r="D44" s="402">
        <v>5.6201470769483584E-2</v>
      </c>
      <c r="E44" s="402">
        <v>0.21829423606261042</v>
      </c>
      <c r="F44" s="402">
        <v>0.20385358037878476</v>
      </c>
      <c r="G44" s="402">
        <v>0.18072388151678237</v>
      </c>
      <c r="H44" s="402">
        <v>0.16650918203853579</v>
      </c>
      <c r="I44" s="402">
        <v>7.3682264492009361E-2</v>
      </c>
      <c r="J44" s="402">
        <v>2.629308574010928E-2</v>
      </c>
      <c r="K44" s="402">
        <v>1.7871081713980526E-3</v>
      </c>
      <c r="L44" s="403">
        <f>L43/$L43</f>
        <v>1</v>
      </c>
      <c r="M44" s="27"/>
    </row>
    <row r="45" spans="1:16" ht="15">
      <c r="A45" s="27"/>
      <c r="B45" s="411">
        <f t="shared" si="11"/>
        <v>43009</v>
      </c>
      <c r="C45" s="412">
        <v>3340</v>
      </c>
      <c r="D45" s="412">
        <v>2860</v>
      </c>
      <c r="E45" s="412">
        <v>10741</v>
      </c>
      <c r="F45" s="412">
        <v>9742</v>
      </c>
      <c r="G45" s="412">
        <v>8757</v>
      </c>
      <c r="H45" s="412">
        <v>7937</v>
      </c>
      <c r="I45" s="412">
        <v>3496</v>
      </c>
      <c r="J45" s="412">
        <v>1252</v>
      </c>
      <c r="K45" s="412">
        <v>84</v>
      </c>
      <c r="L45" s="413">
        <f t="shared" ref="L45" si="17">SUM(C45:K45)</f>
        <v>48209</v>
      </c>
      <c r="M45" s="27"/>
    </row>
    <row r="46" spans="1:16" ht="15">
      <c r="A46" s="27"/>
      <c r="B46" s="414" t="str">
        <f t="shared" si="11"/>
        <v>en %</v>
      </c>
      <c r="C46" s="415">
        <v>6.9281669397830287E-2</v>
      </c>
      <c r="D46" s="415">
        <v>5.9325022298740898E-2</v>
      </c>
      <c r="E46" s="415">
        <v>0.22280072185691469</v>
      </c>
      <c r="F46" s="415">
        <v>0.2020784500819349</v>
      </c>
      <c r="G46" s="415">
        <v>0.18164658051401192</v>
      </c>
      <c r="H46" s="415">
        <v>0.16463730838640087</v>
      </c>
      <c r="I46" s="415">
        <v>7.2517579705034335E-2</v>
      </c>
      <c r="J46" s="415">
        <v>2.5970254516791469E-2</v>
      </c>
      <c r="K46" s="415">
        <v>1.7424132423406419E-3</v>
      </c>
      <c r="L46" s="416">
        <f>L45/$L45</f>
        <v>1</v>
      </c>
      <c r="M46" s="27"/>
    </row>
    <row r="47" spans="1:16" ht="15">
      <c r="A47" s="27"/>
      <c r="B47" s="398">
        <f t="shared" si="11"/>
        <v>42917</v>
      </c>
      <c r="C47" s="399">
        <v>3435</v>
      </c>
      <c r="D47" s="399">
        <v>2940</v>
      </c>
      <c r="E47" s="399">
        <v>10570</v>
      </c>
      <c r="F47" s="399">
        <v>9920</v>
      </c>
      <c r="G47" s="399">
        <v>9114</v>
      </c>
      <c r="H47" s="399">
        <v>8200</v>
      </c>
      <c r="I47" s="399">
        <v>3569</v>
      </c>
      <c r="J47" s="399">
        <v>1278</v>
      </c>
      <c r="K47" s="399">
        <v>86</v>
      </c>
      <c r="L47" s="400">
        <f t="shared" ref="L47" si="18">SUM(C47:K47)</f>
        <v>49112</v>
      </c>
      <c r="M47" s="27"/>
    </row>
    <row r="48" spans="1:16" ht="15">
      <c r="A48" s="27"/>
      <c r="B48" s="401" t="str">
        <f t="shared" si="11"/>
        <v>en %</v>
      </c>
      <c r="C48" s="402">
        <v>6.9942172992344023E-2</v>
      </c>
      <c r="D48" s="402">
        <v>5.9863169897377423E-2</v>
      </c>
      <c r="E48" s="402">
        <v>0.21522234891676167</v>
      </c>
      <c r="F48" s="402">
        <v>0.20198729434761362</v>
      </c>
      <c r="G48" s="402">
        <v>0.18557582668187</v>
      </c>
      <c r="H48" s="402">
        <v>0.16696530379540642</v>
      </c>
      <c r="I48" s="402">
        <v>7.2670630395829938E-2</v>
      </c>
      <c r="J48" s="402">
        <v>2.6022153445186512E-2</v>
      </c>
      <c r="K48" s="402">
        <v>1.75109952761036E-3</v>
      </c>
      <c r="L48" s="403">
        <f>L47/$L47</f>
        <v>1</v>
      </c>
      <c r="M48" s="27"/>
    </row>
    <row r="49" spans="1:13" ht="15">
      <c r="A49" s="27"/>
      <c r="B49" s="398">
        <f t="shared" si="11"/>
        <v>42826</v>
      </c>
      <c r="C49" s="399">
        <v>3352</v>
      </c>
      <c r="D49" s="399">
        <v>2993</v>
      </c>
      <c r="E49" s="399">
        <v>10703</v>
      </c>
      <c r="F49" s="399">
        <v>10090</v>
      </c>
      <c r="G49" s="399">
        <v>8995</v>
      </c>
      <c r="H49" s="399">
        <v>8218</v>
      </c>
      <c r="I49" s="399">
        <v>3572</v>
      </c>
      <c r="J49" s="399">
        <v>1295</v>
      </c>
      <c r="K49" s="399">
        <v>90</v>
      </c>
      <c r="L49" s="400">
        <f t="shared" ref="L49" si="19">SUM(C49:K49)</f>
        <v>49308</v>
      </c>
      <c r="M49" s="27"/>
    </row>
    <row r="50" spans="1:13" ht="15">
      <c r="A50" s="27"/>
      <c r="B50" s="401" t="str">
        <f t="shared" si="11"/>
        <v>en %</v>
      </c>
      <c r="C50" s="402">
        <v>6.7980855033665938E-2</v>
      </c>
      <c r="D50" s="402">
        <v>6.0700089235012571E-2</v>
      </c>
      <c r="E50" s="402">
        <v>0.2170641680863146</v>
      </c>
      <c r="F50" s="402">
        <v>0.20463210837997892</v>
      </c>
      <c r="G50" s="402">
        <v>0.18242475865985236</v>
      </c>
      <c r="H50" s="402">
        <v>0.16666666666666666</v>
      </c>
      <c r="I50" s="402">
        <v>7.2442605662367168E-2</v>
      </c>
      <c r="J50" s="402">
        <v>2.6263486655309483E-2</v>
      </c>
      <c r="K50" s="402">
        <v>1.8252616208323193E-3</v>
      </c>
      <c r="L50" s="403">
        <f>L49/$L49</f>
        <v>1</v>
      </c>
      <c r="M50" s="27"/>
    </row>
    <row r="51" spans="1:13" ht="15">
      <c r="A51" s="27"/>
      <c r="B51" s="398">
        <f t="shared" si="11"/>
        <v>42736</v>
      </c>
      <c r="C51" s="399">
        <v>3335</v>
      </c>
      <c r="D51" s="399">
        <v>3030</v>
      </c>
      <c r="E51" s="399">
        <v>10186</v>
      </c>
      <c r="F51" s="399">
        <v>9793</v>
      </c>
      <c r="G51" s="399">
        <v>8893</v>
      </c>
      <c r="H51" s="399">
        <v>8193</v>
      </c>
      <c r="I51" s="399">
        <v>3551</v>
      </c>
      <c r="J51" s="399">
        <v>1365</v>
      </c>
      <c r="K51" s="399">
        <v>102</v>
      </c>
      <c r="L51" s="400">
        <f t="shared" ref="L51" si="20">SUM(C51:K51)</f>
        <v>48448</v>
      </c>
      <c r="M51" s="27"/>
    </row>
    <row r="52" spans="1:13" ht="15">
      <c r="A52" s="27"/>
      <c r="B52" s="401" t="str">
        <f t="shared" si="11"/>
        <v>en %</v>
      </c>
      <c r="C52" s="402">
        <v>6.883669088507266E-2</v>
      </c>
      <c r="D52" s="402">
        <v>6.2541281373844126E-2</v>
      </c>
      <c r="E52" s="402">
        <v>0.21024603698811095</v>
      </c>
      <c r="F52" s="402">
        <v>0.20213424702774108</v>
      </c>
      <c r="G52" s="402">
        <v>0.1835576287978864</v>
      </c>
      <c r="H52" s="402">
        <v>0.16910914795244386</v>
      </c>
      <c r="I52" s="402">
        <v>7.3295079260237775E-2</v>
      </c>
      <c r="J52" s="402">
        <v>2.8174537648612948E-2</v>
      </c>
      <c r="K52" s="402">
        <v>2.1053500660501981E-3</v>
      </c>
      <c r="L52" s="403">
        <f>L51/$L51</f>
        <v>1</v>
      </c>
      <c r="M52" s="27"/>
    </row>
    <row r="53" spans="1:13" ht="15">
      <c r="A53" s="27"/>
      <c r="B53" s="417">
        <f t="shared" si="11"/>
        <v>42644</v>
      </c>
      <c r="C53" s="418">
        <v>3410</v>
      </c>
      <c r="D53" s="418">
        <v>2894</v>
      </c>
      <c r="E53" s="418">
        <v>10719</v>
      </c>
      <c r="F53" s="418">
        <v>9499</v>
      </c>
      <c r="G53" s="418">
        <v>8924</v>
      </c>
      <c r="H53" s="418">
        <v>8025</v>
      </c>
      <c r="I53" s="418">
        <v>3542</v>
      </c>
      <c r="J53" s="418">
        <v>1306</v>
      </c>
      <c r="K53" s="418">
        <v>93</v>
      </c>
      <c r="L53" s="419">
        <f t="shared" ref="L53" si="21">SUM(C53:K53)</f>
        <v>48412</v>
      </c>
      <c r="M53" s="27"/>
    </row>
    <row r="54" spans="1:13" ht="15">
      <c r="A54" s="27"/>
      <c r="B54" s="420" t="str">
        <f t="shared" si="11"/>
        <v>en %</v>
      </c>
      <c r="C54" s="421">
        <v>7.0437081715277197E-2</v>
      </c>
      <c r="D54" s="421">
        <v>5.9778567297364291E-2</v>
      </c>
      <c r="E54" s="421">
        <v>0.22141204660001654</v>
      </c>
      <c r="F54" s="421">
        <v>0.1962116830537883</v>
      </c>
      <c r="G54" s="421">
        <v>0.18433446252995125</v>
      </c>
      <c r="H54" s="421">
        <v>0.16576468644137818</v>
      </c>
      <c r="I54" s="421">
        <v>7.3163678426836326E-2</v>
      </c>
      <c r="J54" s="421">
        <v>2.6976782615880362E-2</v>
      </c>
      <c r="K54" s="421">
        <v>1.9210113195075602E-3</v>
      </c>
      <c r="L54" s="422">
        <f t="shared" ref="L54" si="22">L53/$L53</f>
        <v>1</v>
      </c>
      <c r="M54" s="27"/>
    </row>
    <row r="55" spans="1:13">
      <c r="A55" s="27"/>
      <c r="B55" s="27"/>
      <c r="C55" s="27"/>
      <c r="D55" s="27"/>
      <c r="E55" s="27"/>
      <c r="F55" s="27"/>
      <c r="G55" s="27"/>
      <c r="H55" s="27"/>
      <c r="I55" s="27"/>
      <c r="J55" s="27"/>
      <c r="K55" s="27"/>
      <c r="L55" s="27"/>
      <c r="M55" s="27"/>
    </row>
    <row r="56" spans="1:13" ht="21" customHeight="1">
      <c r="A56" s="27"/>
      <c r="B56" s="27"/>
      <c r="C56" s="27"/>
      <c r="D56" s="27"/>
      <c r="E56" s="27"/>
      <c r="F56" s="27"/>
      <c r="G56" s="27"/>
      <c r="H56" s="27"/>
      <c r="I56" s="27"/>
      <c r="J56" s="27"/>
      <c r="K56" s="27"/>
      <c r="L56" s="27"/>
      <c r="M56" s="27"/>
    </row>
    <row r="57" spans="1:13">
      <c r="A57" s="27"/>
      <c r="B57" s="27"/>
      <c r="C57" s="27"/>
      <c r="D57" s="27"/>
      <c r="E57" s="27"/>
      <c r="F57" s="27"/>
      <c r="G57" s="27"/>
      <c r="H57" s="27"/>
      <c r="I57" s="27"/>
      <c r="J57" s="27"/>
      <c r="K57" s="27"/>
      <c r="L57" s="27"/>
      <c r="M57" s="27"/>
    </row>
    <row r="58" spans="1:13">
      <c r="A58" s="27"/>
      <c r="B58" s="27"/>
      <c r="C58" s="27"/>
      <c r="D58" s="27"/>
      <c r="E58" s="27"/>
      <c r="F58" s="27"/>
      <c r="G58" s="27"/>
      <c r="H58" s="27"/>
      <c r="I58" s="27"/>
      <c r="J58" s="27"/>
      <c r="K58" s="27"/>
      <c r="L58" s="27"/>
      <c r="M58" s="27"/>
    </row>
    <row r="59" spans="1:13">
      <c r="A59" s="27"/>
      <c r="B59" s="27"/>
      <c r="C59" s="27"/>
      <c r="D59" s="27"/>
      <c r="E59" s="27"/>
      <c r="F59" s="27"/>
      <c r="G59" s="27"/>
      <c r="H59" s="27"/>
      <c r="I59" s="27"/>
      <c r="J59" s="27"/>
      <c r="K59" s="27"/>
      <c r="L59" s="27"/>
      <c r="M59" s="27"/>
    </row>
    <row r="60" spans="1:13">
      <c r="A60" s="27"/>
      <c r="B60" s="27"/>
      <c r="C60" s="27"/>
      <c r="D60" s="27"/>
      <c r="E60" s="27"/>
      <c r="F60" s="27"/>
      <c r="G60" s="27"/>
      <c r="H60" s="27"/>
      <c r="I60" s="27"/>
      <c r="J60" s="27"/>
      <c r="K60" s="27"/>
      <c r="L60" s="27"/>
      <c r="M60" s="27"/>
    </row>
    <row r="61" spans="1:13">
      <c r="A61" s="27"/>
      <c r="B61" s="27"/>
      <c r="C61" s="27"/>
      <c r="D61" s="27"/>
      <c r="E61" s="27"/>
      <c r="F61" s="27"/>
      <c r="G61" s="27"/>
      <c r="H61" s="27"/>
      <c r="I61" s="27"/>
      <c r="J61" s="27"/>
      <c r="K61" s="27"/>
      <c r="L61" s="27"/>
      <c r="M61" s="27"/>
    </row>
    <row r="62" spans="1:13">
      <c r="A62" s="27"/>
      <c r="B62" s="27"/>
      <c r="C62" s="27"/>
      <c r="D62" s="27"/>
      <c r="E62" s="27"/>
      <c r="F62" s="27"/>
      <c r="G62" s="27"/>
      <c r="H62" s="27"/>
      <c r="I62" s="27"/>
      <c r="J62" s="27"/>
      <c r="K62" s="27"/>
      <c r="L62" s="27"/>
      <c r="M62" s="27"/>
    </row>
    <row r="63" spans="1:13">
      <c r="A63" s="27"/>
      <c r="B63" s="27"/>
      <c r="C63" s="27"/>
      <c r="D63" s="27"/>
      <c r="E63" s="27"/>
      <c r="F63" s="27"/>
      <c r="G63" s="27"/>
      <c r="H63" s="27"/>
      <c r="I63" s="27"/>
      <c r="J63" s="27"/>
      <c r="K63" s="27"/>
      <c r="L63" s="27"/>
      <c r="M63" s="27"/>
    </row>
    <row r="64" spans="1:13">
      <c r="A64" s="27"/>
      <c r="B64" s="27"/>
      <c r="C64" s="27"/>
      <c r="D64" s="27"/>
      <c r="E64" s="27"/>
      <c r="F64" s="27"/>
      <c r="G64" s="27"/>
      <c r="H64" s="27"/>
      <c r="I64" s="27"/>
      <c r="J64" s="27"/>
      <c r="K64" s="27"/>
      <c r="L64" s="27"/>
      <c r="M64" s="27"/>
    </row>
    <row r="65" spans="1:16">
      <c r="A65" s="27"/>
      <c r="B65" s="131"/>
      <c r="C65" s="27"/>
      <c r="D65" s="27"/>
      <c r="E65" s="27"/>
      <c r="F65" s="27"/>
      <c r="G65" s="27"/>
      <c r="H65" s="27"/>
      <c r="I65" s="27"/>
      <c r="J65" s="27"/>
      <c r="K65" s="27"/>
      <c r="L65" s="27"/>
      <c r="M65" s="27"/>
      <c r="N65" s="3"/>
      <c r="O65" s="3"/>
      <c r="P65" s="3"/>
    </row>
    <row r="66" spans="1:16">
      <c r="A66" s="27"/>
      <c r="B66" s="131"/>
      <c r="C66" s="27"/>
      <c r="D66" s="27"/>
      <c r="E66" s="27"/>
      <c r="F66" s="27"/>
      <c r="G66" s="27"/>
      <c r="H66" s="27"/>
      <c r="I66" s="27"/>
      <c r="J66" s="27"/>
      <c r="K66" s="27"/>
      <c r="L66" s="27"/>
      <c r="M66" s="27"/>
      <c r="N66" s="3"/>
      <c r="O66" s="3"/>
      <c r="P66" s="3"/>
    </row>
    <row r="67" spans="1:16">
      <c r="A67" s="27"/>
      <c r="B67" s="131"/>
      <c r="C67" s="27"/>
      <c r="D67" s="27"/>
      <c r="E67" s="27"/>
      <c r="F67" s="27"/>
      <c r="G67" s="27"/>
      <c r="H67" s="27"/>
      <c r="I67" s="27"/>
      <c r="J67" s="27"/>
      <c r="K67" s="27"/>
      <c r="L67" s="27"/>
      <c r="M67" s="27"/>
      <c r="N67" s="3"/>
      <c r="O67" s="3"/>
      <c r="P67" s="3"/>
    </row>
    <row r="68" spans="1:16">
      <c r="B68" s="19"/>
      <c r="L68" s="3"/>
      <c r="M68" s="3"/>
      <c r="N68" s="3"/>
      <c r="O68" s="3"/>
      <c r="P68" s="3"/>
    </row>
    <row r="69" spans="1:16">
      <c r="B69" s="19"/>
      <c r="L69" s="3"/>
      <c r="M69" s="3"/>
      <c r="N69" s="3"/>
      <c r="O69" s="3"/>
      <c r="P69" s="3"/>
    </row>
    <row r="70" spans="1:16">
      <c r="B70" s="19"/>
      <c r="L70" s="3"/>
      <c r="M70" s="3"/>
      <c r="N70" s="3"/>
      <c r="O70" s="3"/>
      <c r="P70" s="3"/>
    </row>
    <row r="71" spans="1:16">
      <c r="B71" s="19"/>
      <c r="L71" s="3"/>
      <c r="M71" s="3"/>
      <c r="N71" s="3"/>
      <c r="O71" s="3"/>
      <c r="P71" s="3"/>
    </row>
    <row r="72" spans="1:16">
      <c r="B72" s="19"/>
      <c r="L72" s="3"/>
      <c r="M72" s="3"/>
      <c r="N72" s="3"/>
      <c r="O72" s="3"/>
      <c r="P72" s="3"/>
    </row>
  </sheetData>
  <mergeCells count="5">
    <mergeCell ref="L5:L6"/>
    <mergeCell ref="L35:L36"/>
    <mergeCell ref="C3:H3"/>
    <mergeCell ref="C32:L32"/>
    <mergeCell ref="C33:H33"/>
  </mergeCells>
  <printOptions horizontalCentered="1" verticalCentered="1"/>
  <pageMargins left="0" right="6.0049019607843139E-2" top="8.020833333333334E-2" bottom="0.59191176470588236" header="0.51181102362204722" footer="0.51181102362204722"/>
  <pageSetup paperSize="9" scale="55" firstPageNumber="2" orientation="portrait" useFirstPageNumber="1" r:id="rId1"/>
  <headerFooter alignWithMargins="0">
    <oddFooter>&amp;C&amp;14page 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72"/>
  <sheetViews>
    <sheetView view="pageLayout" topLeftCell="B4" zoomScale="85" zoomScaleNormal="50" zoomScaleSheetLayoutView="81" zoomScalePageLayoutView="85" workbookViewId="0">
      <selection activeCell="B30" sqref="B30"/>
    </sheetView>
  </sheetViews>
  <sheetFormatPr baseColWidth="10" defaultRowHeight="12.75"/>
  <cols>
    <col min="1" max="1" width="11" style="80"/>
    <col min="2" max="2" width="14.875" style="82" customWidth="1"/>
    <col min="3" max="3" width="10.5" style="82" customWidth="1"/>
    <col min="4" max="4" width="10.875" style="82" customWidth="1"/>
    <col min="5" max="5" width="10.25" style="82" customWidth="1"/>
    <col min="6" max="6" width="12.375" style="82" customWidth="1"/>
    <col min="7" max="7" width="9.5" style="82" customWidth="1"/>
    <col min="8" max="8" width="10" style="82" customWidth="1"/>
    <col min="9" max="9" width="11.875" style="82" customWidth="1"/>
    <col min="10" max="10" width="10.625" style="82" customWidth="1"/>
    <col min="11" max="11" width="12.5" style="82" customWidth="1"/>
    <col min="12" max="12" width="9.5" style="82" customWidth="1"/>
    <col min="13" max="13" width="11.75" style="80" customWidth="1"/>
    <col min="14" max="16384" width="11" style="80"/>
  </cols>
  <sheetData>
    <row r="1" spans="1:17">
      <c r="A1" s="144"/>
      <c r="B1" s="144"/>
      <c r="C1" s="144"/>
      <c r="D1" s="144"/>
      <c r="E1" s="144"/>
      <c r="F1" s="144"/>
      <c r="G1" s="144"/>
      <c r="H1" s="144"/>
      <c r="I1" s="144"/>
      <c r="J1" s="144"/>
      <c r="K1" s="144"/>
      <c r="L1" s="144"/>
      <c r="M1" s="144"/>
      <c r="N1" s="144"/>
    </row>
    <row r="2" spans="1:17">
      <c r="A2" s="144"/>
      <c r="B2" s="144"/>
      <c r="C2" s="144"/>
      <c r="D2" s="144"/>
      <c r="E2" s="144"/>
      <c r="F2" s="144"/>
      <c r="G2" s="144"/>
      <c r="H2" s="144"/>
      <c r="I2" s="144"/>
      <c r="J2" s="144"/>
      <c r="K2" s="144"/>
      <c r="L2" s="144"/>
      <c r="M2" s="144"/>
      <c r="N2" s="144"/>
    </row>
    <row r="3" spans="1:17" ht="18.75">
      <c r="A3" s="144"/>
      <c r="B3" s="154" t="s">
        <v>85</v>
      </c>
      <c r="C3" s="936" t="s">
        <v>290</v>
      </c>
      <c r="D3" s="936"/>
      <c r="E3" s="936"/>
      <c r="F3" s="936"/>
      <c r="G3" s="936"/>
      <c r="H3" s="936"/>
      <c r="I3" s="936"/>
      <c r="J3" s="936"/>
      <c r="K3" s="936"/>
      <c r="L3" s="936"/>
      <c r="M3" s="936"/>
      <c r="N3" s="144"/>
      <c r="O3" s="79"/>
      <c r="P3" s="79"/>
      <c r="Q3" s="79"/>
    </row>
    <row r="4" spans="1:17" ht="15">
      <c r="A4" s="144"/>
      <c r="B4" s="147"/>
      <c r="C4" s="937" t="s">
        <v>158</v>
      </c>
      <c r="D4" s="937"/>
      <c r="E4" s="937"/>
      <c r="F4" s="148"/>
      <c r="G4" s="148"/>
      <c r="H4" s="148"/>
      <c r="I4" s="147"/>
      <c r="J4" s="147"/>
      <c r="K4" s="147"/>
      <c r="L4" s="147"/>
      <c r="M4" s="147"/>
      <c r="N4" s="144"/>
      <c r="O4" s="79"/>
      <c r="P4" s="79"/>
      <c r="Q4" s="79"/>
    </row>
    <row r="5" spans="1:17" ht="27" customHeight="1">
      <c r="A5" s="144"/>
      <c r="B5" s="147"/>
      <c r="C5" s="182" t="s">
        <v>218</v>
      </c>
      <c r="D5" s="181"/>
      <c r="E5" s="181"/>
      <c r="F5" s="176"/>
      <c r="G5" s="176"/>
      <c r="H5" s="176"/>
      <c r="I5" s="147"/>
      <c r="J5" s="147"/>
      <c r="K5" s="147"/>
      <c r="L5" s="147"/>
      <c r="M5" s="147"/>
      <c r="N5" s="144"/>
      <c r="O5" s="79"/>
      <c r="P5" s="79"/>
      <c r="Q5" s="79"/>
    </row>
    <row r="6" spans="1:17" ht="93.75" customHeight="1">
      <c r="A6" s="144"/>
      <c r="B6" s="190"/>
      <c r="C6" s="149" t="s">
        <v>159</v>
      </c>
      <c r="D6" s="149" t="s">
        <v>160</v>
      </c>
      <c r="E6" s="149" t="s">
        <v>191</v>
      </c>
      <c r="F6" s="149" t="s">
        <v>161</v>
      </c>
      <c r="G6" s="149" t="s">
        <v>311</v>
      </c>
      <c r="H6" s="149" t="s">
        <v>162</v>
      </c>
      <c r="I6" s="149" t="s">
        <v>312</v>
      </c>
      <c r="J6" s="149" t="s">
        <v>261</v>
      </c>
      <c r="K6" s="149" t="s">
        <v>193</v>
      </c>
      <c r="L6" s="149" t="s">
        <v>234</v>
      </c>
      <c r="M6" s="150" t="s">
        <v>25</v>
      </c>
      <c r="N6" s="144"/>
      <c r="O6" s="79"/>
      <c r="P6" s="79"/>
      <c r="Q6" s="79"/>
    </row>
    <row r="7" spans="1:17" ht="15">
      <c r="A7" s="144"/>
      <c r="B7" s="295">
        <v>43374</v>
      </c>
      <c r="C7" s="296">
        <v>5094</v>
      </c>
      <c r="D7" s="296">
        <v>6004</v>
      </c>
      <c r="E7" s="296">
        <v>8616</v>
      </c>
      <c r="F7" s="296">
        <v>2937</v>
      </c>
      <c r="G7" s="296">
        <v>12890</v>
      </c>
      <c r="H7" s="296">
        <v>4766</v>
      </c>
      <c r="I7" s="296">
        <v>11331</v>
      </c>
      <c r="J7" s="296">
        <v>3027</v>
      </c>
      <c r="K7" s="296">
        <v>5414</v>
      </c>
      <c r="L7" s="296">
        <v>898</v>
      </c>
      <c r="M7" s="297">
        <f>SUM(C7:L7)</f>
        <v>60977</v>
      </c>
      <c r="N7" s="144"/>
      <c r="O7" s="79"/>
      <c r="P7" s="79"/>
      <c r="Q7" s="79"/>
    </row>
    <row r="8" spans="1:17" ht="15">
      <c r="A8" s="144"/>
      <c r="B8" s="298" t="s">
        <v>0</v>
      </c>
      <c r="C8" s="66">
        <f t="shared" ref="C8:H8" si="0">C7/$M7</f>
        <v>8.3539695294947272E-2</v>
      </c>
      <c r="D8" s="66">
        <f t="shared" si="0"/>
        <v>9.8463355035505185E-2</v>
      </c>
      <c r="E8" s="66">
        <f t="shared" si="0"/>
        <v>0.14129917837873296</v>
      </c>
      <c r="F8" s="66">
        <f t="shared" si="0"/>
        <v>4.8165701821998461E-2</v>
      </c>
      <c r="G8" s="66">
        <f t="shared" si="0"/>
        <v>0.21139118028108958</v>
      </c>
      <c r="H8" s="66">
        <f t="shared" si="0"/>
        <v>7.8160617937911014E-2</v>
      </c>
      <c r="I8" s="66">
        <f>I7/$M7</f>
        <v>0.18582416320907882</v>
      </c>
      <c r="J8" s="66">
        <f>J7/$M7</f>
        <v>4.9641668169965722E-2</v>
      </c>
      <c r="K8" s="66">
        <f>K7/$M7</f>
        <v>8.8787575643275329E-2</v>
      </c>
      <c r="L8" s="66">
        <f>L7/$M7</f>
        <v>1.4726864227495614E-2</v>
      </c>
      <c r="M8" s="299">
        <f>M7/$M7</f>
        <v>1</v>
      </c>
      <c r="N8" s="144"/>
      <c r="O8" s="79"/>
      <c r="P8" s="79"/>
      <c r="Q8" s="79"/>
    </row>
    <row r="9" spans="1:17" ht="15">
      <c r="A9" s="144"/>
      <c r="B9" s="140">
        <v>43282</v>
      </c>
      <c r="C9" s="72">
        <v>5087</v>
      </c>
      <c r="D9" s="72">
        <v>6076</v>
      </c>
      <c r="E9" s="72">
        <v>8800</v>
      </c>
      <c r="F9" s="72">
        <v>2938</v>
      </c>
      <c r="G9" s="72">
        <v>13092</v>
      </c>
      <c r="H9" s="72">
        <v>4906</v>
      </c>
      <c r="I9" s="72">
        <v>11524</v>
      </c>
      <c r="J9" s="72">
        <v>3033</v>
      </c>
      <c r="K9" s="72">
        <v>5564</v>
      </c>
      <c r="L9" s="72">
        <v>916</v>
      </c>
      <c r="M9" s="141">
        <f t="shared" ref="M9" si="1">SUM(C9:L9)</f>
        <v>61936</v>
      </c>
      <c r="N9" s="144"/>
      <c r="O9" s="79"/>
      <c r="P9" s="79"/>
      <c r="Q9" s="79"/>
    </row>
    <row r="10" spans="1:17" ht="15">
      <c r="A10" s="144"/>
      <c r="B10" s="151" t="s">
        <v>0</v>
      </c>
      <c r="C10" s="233">
        <v>8.2133169723585642E-2</v>
      </c>
      <c r="D10" s="233">
        <v>9.8101265822784806E-2</v>
      </c>
      <c r="E10" s="233">
        <v>0.14208214931542237</v>
      </c>
      <c r="F10" s="233">
        <v>4.7436063032808062E-2</v>
      </c>
      <c r="G10" s="233">
        <v>0.21137948850426247</v>
      </c>
      <c r="H10" s="233">
        <v>7.9210798243347966E-2</v>
      </c>
      <c r="I10" s="233">
        <v>0.18606303280805994</v>
      </c>
      <c r="J10" s="233">
        <v>4.8969904417463191E-2</v>
      </c>
      <c r="K10" s="233">
        <v>8.9834668044432964E-2</v>
      </c>
      <c r="L10" s="233">
        <v>1.4789460087832601E-2</v>
      </c>
      <c r="M10" s="225">
        <f>M9/$M9</f>
        <v>1</v>
      </c>
      <c r="N10" s="144"/>
      <c r="O10" s="79"/>
      <c r="P10" s="79"/>
      <c r="Q10" s="79"/>
    </row>
    <row r="11" spans="1:17" ht="15">
      <c r="A11" s="144"/>
      <c r="B11" s="140">
        <v>43191</v>
      </c>
      <c r="C11" s="72">
        <v>5032</v>
      </c>
      <c r="D11" s="72">
        <v>6092</v>
      </c>
      <c r="E11" s="72">
        <v>8549</v>
      </c>
      <c r="F11" s="72">
        <v>2841</v>
      </c>
      <c r="G11" s="72">
        <v>13289</v>
      </c>
      <c r="H11" s="72">
        <v>4862</v>
      </c>
      <c r="I11" s="72">
        <v>11340</v>
      </c>
      <c r="J11" s="72">
        <v>3016</v>
      </c>
      <c r="K11" s="72">
        <v>5323</v>
      </c>
      <c r="L11" s="72">
        <v>890</v>
      </c>
      <c r="M11" s="141">
        <f t="shared" ref="M11" si="2">SUM(C11:L11)</f>
        <v>61234</v>
      </c>
      <c r="N11" s="144"/>
      <c r="O11" s="79"/>
      <c r="P11" s="79"/>
      <c r="Q11" s="79"/>
    </row>
    <row r="12" spans="1:17" ht="15">
      <c r="A12" s="144"/>
      <c r="B12" s="152" t="s">
        <v>0</v>
      </c>
      <c r="C12" s="233">
        <v>8.2176568573014988E-2</v>
      </c>
      <c r="D12" s="233">
        <v>9.9487212986249463E-2</v>
      </c>
      <c r="E12" s="233">
        <v>0.13961198027239768</v>
      </c>
      <c r="F12" s="233">
        <v>4.6395793186791649E-2</v>
      </c>
      <c r="G12" s="233">
        <v>0.21701995623346507</v>
      </c>
      <c r="H12" s="233">
        <v>7.9400333148250971E-2</v>
      </c>
      <c r="I12" s="233">
        <v>0.18519123362837639</v>
      </c>
      <c r="J12" s="233">
        <v>4.9253682594636965E-2</v>
      </c>
      <c r="K12" s="233">
        <v>8.692883038834634E-2</v>
      </c>
      <c r="L12" s="233">
        <v>1.4534408988470457E-2</v>
      </c>
      <c r="M12" s="225">
        <f>M11/$M11</f>
        <v>1</v>
      </c>
      <c r="N12" s="144"/>
      <c r="O12" s="79"/>
      <c r="P12" s="79"/>
      <c r="Q12" s="79"/>
    </row>
    <row r="13" spans="1:17" ht="15">
      <c r="A13" s="144"/>
      <c r="B13" s="153">
        <v>43101</v>
      </c>
      <c r="C13" s="72">
        <v>4998</v>
      </c>
      <c r="D13" s="72">
        <v>6079</v>
      </c>
      <c r="E13" s="72">
        <v>8424</v>
      </c>
      <c r="F13" s="72">
        <v>2709</v>
      </c>
      <c r="G13" s="72">
        <v>13273</v>
      </c>
      <c r="H13" s="72">
        <v>4736</v>
      </c>
      <c r="I13" s="72">
        <v>11100</v>
      </c>
      <c r="J13" s="72">
        <v>2892</v>
      </c>
      <c r="K13" s="72">
        <v>4928</v>
      </c>
      <c r="L13" s="72">
        <v>831</v>
      </c>
      <c r="M13" s="141">
        <f t="shared" ref="M13" si="3">SUM(C13:L13)</f>
        <v>59970</v>
      </c>
      <c r="N13" s="144"/>
      <c r="O13" s="79"/>
      <c r="P13" s="79"/>
      <c r="Q13" s="79"/>
    </row>
    <row r="14" spans="1:17" ht="15">
      <c r="A14" s="144"/>
      <c r="B14" s="151" t="s">
        <v>0</v>
      </c>
      <c r="C14" s="233">
        <v>8.3341670835417714E-2</v>
      </c>
      <c r="D14" s="233">
        <v>0.10136735034183758</v>
      </c>
      <c r="E14" s="233">
        <v>0.14047023511755877</v>
      </c>
      <c r="F14" s="233">
        <v>4.517258629314657E-2</v>
      </c>
      <c r="G14" s="233">
        <v>0.22132733033183258</v>
      </c>
      <c r="H14" s="233">
        <v>7.8972819743204942E-2</v>
      </c>
      <c r="I14" s="233">
        <v>0.18509254627313657</v>
      </c>
      <c r="J14" s="233">
        <v>4.8224112056028015E-2</v>
      </c>
      <c r="K14" s="233">
        <v>8.2174420543605131E-2</v>
      </c>
      <c r="L14" s="233">
        <v>1.3856928464232116E-2</v>
      </c>
      <c r="M14" s="225">
        <f>M13/$M13</f>
        <v>1</v>
      </c>
      <c r="N14" s="144"/>
      <c r="O14" s="79"/>
      <c r="P14" s="79"/>
      <c r="Q14" s="79"/>
    </row>
    <row r="15" spans="1:17" ht="15">
      <c r="A15" s="144"/>
      <c r="B15" s="292">
        <v>43009</v>
      </c>
      <c r="C15" s="293">
        <v>4912</v>
      </c>
      <c r="D15" s="293">
        <v>5958</v>
      </c>
      <c r="E15" s="293">
        <v>8288</v>
      </c>
      <c r="F15" s="293">
        <v>2694</v>
      </c>
      <c r="G15" s="293">
        <v>13292</v>
      </c>
      <c r="H15" s="293">
        <v>4794</v>
      </c>
      <c r="I15" s="293">
        <v>10929</v>
      </c>
      <c r="J15" s="293">
        <v>2824</v>
      </c>
      <c r="K15" s="293">
        <v>4695</v>
      </c>
      <c r="L15" s="293">
        <v>858</v>
      </c>
      <c r="M15" s="294">
        <f t="shared" ref="M15" si="4">SUM(C15:L15)</f>
        <v>59244</v>
      </c>
      <c r="N15" s="144"/>
      <c r="O15" s="79"/>
      <c r="P15" s="79"/>
      <c r="Q15" s="79"/>
    </row>
    <row r="16" spans="1:17" ht="15">
      <c r="A16" s="144"/>
      <c r="B16" s="302" t="s">
        <v>0</v>
      </c>
      <c r="C16" s="290">
        <v>8.2911349672540685E-2</v>
      </c>
      <c r="D16" s="290">
        <v>0.10056714604010533</v>
      </c>
      <c r="E16" s="290">
        <v>0.13989602322598069</v>
      </c>
      <c r="F16" s="290">
        <v>4.5472959287016404E-2</v>
      </c>
      <c r="G16" s="290">
        <v>0.22436027277023834</v>
      </c>
      <c r="H16" s="290">
        <v>8.0919586793599355E-2</v>
      </c>
      <c r="I16" s="290">
        <v>0.18447437715211668</v>
      </c>
      <c r="J16" s="290">
        <v>4.7667274323138206E-2</v>
      </c>
      <c r="K16" s="290">
        <v>7.9248531496860439E-2</v>
      </c>
      <c r="L16" s="290">
        <v>1.4482479238403888E-2</v>
      </c>
      <c r="M16" s="301">
        <f>M15/$M15</f>
        <v>1</v>
      </c>
      <c r="N16" s="144"/>
      <c r="O16" s="79"/>
      <c r="P16" s="79"/>
      <c r="Q16" s="79"/>
    </row>
    <row r="17" spans="1:17" ht="15">
      <c r="A17" s="144"/>
      <c r="B17" s="142">
        <v>42917</v>
      </c>
      <c r="C17" s="72">
        <v>4948</v>
      </c>
      <c r="D17" s="72">
        <v>6143</v>
      </c>
      <c r="E17" s="72">
        <v>8542</v>
      </c>
      <c r="F17" s="72">
        <v>2762</v>
      </c>
      <c r="G17" s="72">
        <v>13831</v>
      </c>
      <c r="H17" s="72">
        <v>4998</v>
      </c>
      <c r="I17" s="72">
        <v>11291</v>
      </c>
      <c r="J17" s="72">
        <v>2919</v>
      </c>
      <c r="K17" s="72">
        <v>5048</v>
      </c>
      <c r="L17" s="72">
        <v>872</v>
      </c>
      <c r="M17" s="141">
        <f t="shared" ref="M17" si="5">SUM(C17:L17)</f>
        <v>61354</v>
      </c>
      <c r="N17" s="144"/>
      <c r="O17" s="79"/>
      <c r="P17" s="79"/>
      <c r="Q17" s="79"/>
    </row>
    <row r="18" spans="1:17" ht="15">
      <c r="A18" s="144"/>
      <c r="B18" s="151" t="s">
        <v>0</v>
      </c>
      <c r="C18" s="233">
        <v>8.0646738598950357E-2</v>
      </c>
      <c r="D18" s="233">
        <v>0.10012387130423445</v>
      </c>
      <c r="E18" s="233">
        <v>0.1392248264171855</v>
      </c>
      <c r="F18" s="233">
        <v>4.5017439775727745E-2</v>
      </c>
      <c r="G18" s="233">
        <v>0.22542947485086548</v>
      </c>
      <c r="H18" s="233">
        <v>8.1461681389966428E-2</v>
      </c>
      <c r="I18" s="233">
        <v>0.18403038106724909</v>
      </c>
      <c r="J18" s="233">
        <v>0</v>
      </c>
      <c r="K18" s="233">
        <v>8.2276624180982499E-2</v>
      </c>
      <c r="L18" s="233">
        <v>1.4212602275320273E-2</v>
      </c>
      <c r="M18" s="225">
        <f>M17/$M17</f>
        <v>1</v>
      </c>
      <c r="N18" s="144"/>
      <c r="O18" s="79"/>
      <c r="P18" s="79"/>
      <c r="Q18" s="79"/>
    </row>
    <row r="19" spans="1:17" ht="15">
      <c r="A19" s="144"/>
      <c r="B19" s="140">
        <v>42826</v>
      </c>
      <c r="C19" s="72">
        <v>4923</v>
      </c>
      <c r="D19" s="72">
        <v>6102</v>
      </c>
      <c r="E19" s="72">
        <v>8507</v>
      </c>
      <c r="F19" s="72">
        <v>2719</v>
      </c>
      <c r="G19" s="72">
        <v>13835</v>
      </c>
      <c r="H19" s="72">
        <v>4983</v>
      </c>
      <c r="I19" s="72">
        <v>11189</v>
      </c>
      <c r="J19" s="72">
        <v>2860</v>
      </c>
      <c r="K19" s="72">
        <v>5057</v>
      </c>
      <c r="L19" s="72">
        <v>905</v>
      </c>
      <c r="M19" s="141">
        <f t="shared" ref="M19" si="6">SUM(C19:L19)</f>
        <v>61080</v>
      </c>
      <c r="N19" s="144"/>
      <c r="O19" s="79"/>
      <c r="P19" s="79"/>
      <c r="Q19" s="79"/>
    </row>
    <row r="20" spans="1:17" ht="15">
      <c r="A20" s="144"/>
      <c r="B20" s="152" t="s">
        <v>0</v>
      </c>
      <c r="C20" s="233">
        <v>8.0599214145383111E-2</v>
      </c>
      <c r="D20" s="233">
        <v>9.9901768172888011E-2</v>
      </c>
      <c r="E20" s="233">
        <v>0.13927635887360837</v>
      </c>
      <c r="F20" s="233">
        <v>4.4515389652914211E-2</v>
      </c>
      <c r="G20" s="233">
        <v>0.22650622134905044</v>
      </c>
      <c r="H20" s="235">
        <v>8.1581532416502942E-2</v>
      </c>
      <c r="I20" s="233">
        <v>0.18318598559266536</v>
      </c>
      <c r="J20" s="233">
        <v>0</v>
      </c>
      <c r="K20" s="233">
        <v>8.2793058284217416E-2</v>
      </c>
      <c r="L20" s="233">
        <v>1.4816633922724295E-2</v>
      </c>
      <c r="M20" s="225">
        <f>M19/$M19</f>
        <v>1</v>
      </c>
      <c r="N20" s="144"/>
      <c r="O20" s="79"/>
      <c r="P20" s="79"/>
      <c r="Q20" s="79"/>
    </row>
    <row r="21" spans="1:17" ht="15">
      <c r="A21" s="144"/>
      <c r="B21" s="142">
        <v>42736</v>
      </c>
      <c r="C21" s="72">
        <v>4961</v>
      </c>
      <c r="D21" s="72">
        <v>6077</v>
      </c>
      <c r="E21" s="72">
        <v>8161</v>
      </c>
      <c r="F21" s="72">
        <v>2562</v>
      </c>
      <c r="G21" s="72">
        <v>13823</v>
      </c>
      <c r="H21" s="72">
        <v>4755</v>
      </c>
      <c r="I21" s="72">
        <v>10673</v>
      </c>
      <c r="J21" s="72">
        <v>2793</v>
      </c>
      <c r="K21" s="72">
        <v>4635</v>
      </c>
      <c r="L21" s="72">
        <v>858</v>
      </c>
      <c r="M21" s="141">
        <f t="shared" ref="M21" si="7">SUM(C21:L21)</f>
        <v>59298</v>
      </c>
      <c r="N21" s="144"/>
      <c r="O21" s="79"/>
      <c r="P21" s="79"/>
      <c r="Q21" s="79"/>
    </row>
    <row r="22" spans="1:17" ht="15">
      <c r="A22" s="144"/>
      <c r="B22" s="151" t="s">
        <v>0</v>
      </c>
      <c r="C22" s="233">
        <v>8.3662180849269796E-2</v>
      </c>
      <c r="D22" s="233">
        <v>0.10248237714594084</v>
      </c>
      <c r="E22" s="233">
        <v>0.13762690141320111</v>
      </c>
      <c r="F22" s="233">
        <v>4.3205504401497521E-2</v>
      </c>
      <c r="G22" s="233">
        <v>0.23311072886100712</v>
      </c>
      <c r="H22" s="233">
        <v>8.0188201962966707E-2</v>
      </c>
      <c r="I22" s="233">
        <v>0.17998920705588722</v>
      </c>
      <c r="J22" s="233">
        <v>4.7101082667206313E-2</v>
      </c>
      <c r="K22" s="233">
        <v>7.8164524941819288E-2</v>
      </c>
      <c r="L22" s="233">
        <v>1.4469290701204087E-2</v>
      </c>
      <c r="M22" s="225">
        <f>M21/$M21</f>
        <v>1</v>
      </c>
      <c r="N22" s="144"/>
      <c r="O22" s="79"/>
      <c r="P22" s="79"/>
      <c r="Q22" s="79"/>
    </row>
    <row r="23" spans="1:17" ht="15">
      <c r="A23" s="144"/>
      <c r="B23" s="292">
        <v>42644</v>
      </c>
      <c r="C23" s="293">
        <v>4832</v>
      </c>
      <c r="D23" s="293">
        <v>5949</v>
      </c>
      <c r="E23" s="293">
        <v>8256</v>
      </c>
      <c r="F23" s="293">
        <v>2509</v>
      </c>
      <c r="G23" s="293">
        <v>13986</v>
      </c>
      <c r="H23" s="293">
        <v>4882</v>
      </c>
      <c r="I23" s="293">
        <v>10491</v>
      </c>
      <c r="J23" s="293">
        <v>2832</v>
      </c>
      <c r="K23" s="293">
        <v>4765</v>
      </c>
      <c r="L23" s="293">
        <v>865</v>
      </c>
      <c r="M23" s="294">
        <f>SUM(C23:L23)</f>
        <v>59367</v>
      </c>
      <c r="N23" s="144"/>
      <c r="O23" s="79"/>
      <c r="P23" s="79"/>
      <c r="Q23" s="79"/>
    </row>
    <row r="24" spans="1:17" ht="15">
      <c r="A24" s="144"/>
      <c r="B24" s="303" t="s">
        <v>0</v>
      </c>
      <c r="C24" s="291">
        <v>8.1392019135209798E-2</v>
      </c>
      <c r="D24" s="291">
        <v>0.10020718581029865</v>
      </c>
      <c r="E24" s="291">
        <v>0.13906715852241144</v>
      </c>
      <c r="F24" s="291">
        <v>4.2262536425960548E-2</v>
      </c>
      <c r="G24" s="291">
        <v>0.23558542624690484</v>
      </c>
      <c r="H24" s="291">
        <v>8.2234237876261218E-2</v>
      </c>
      <c r="I24" s="291">
        <v>0.17671433624741018</v>
      </c>
      <c r="J24" s="291">
        <v>4.7703269493152761E-2</v>
      </c>
      <c r="K24" s="291">
        <v>8.0263446022200882E-2</v>
      </c>
      <c r="L24" s="291">
        <v>1.4570384220189667E-2</v>
      </c>
      <c r="M24" s="304">
        <f>M23/$M23</f>
        <v>1</v>
      </c>
      <c r="N24" s="144"/>
      <c r="O24" s="79"/>
      <c r="P24" s="79"/>
      <c r="Q24" s="79"/>
    </row>
    <row r="25" spans="1:17" ht="15">
      <c r="A25" s="144"/>
      <c r="B25" s="195" t="s">
        <v>314</v>
      </c>
      <c r="C25" s="224"/>
      <c r="D25" s="224"/>
      <c r="E25" s="74"/>
      <c r="F25" s="74"/>
      <c r="G25" s="74"/>
      <c r="H25" s="74"/>
      <c r="I25" s="74"/>
      <c r="J25" s="74"/>
      <c r="K25" s="74"/>
      <c r="L25" s="74"/>
      <c r="M25" s="74"/>
      <c r="N25" s="144"/>
      <c r="O25" s="79"/>
      <c r="P25" s="79"/>
      <c r="Q25" s="79"/>
    </row>
    <row r="26" spans="1:17" ht="15">
      <c r="A26" s="144"/>
      <c r="B26" s="196" t="s">
        <v>313</v>
      </c>
      <c r="E26" s="74"/>
      <c r="F26" s="74"/>
      <c r="G26" s="74"/>
      <c r="H26" s="74"/>
      <c r="I26" s="74"/>
      <c r="J26" s="74"/>
      <c r="K26" s="74"/>
      <c r="L26" s="74"/>
      <c r="M26" s="74"/>
      <c r="N26" s="144"/>
      <c r="O26" s="79"/>
      <c r="P26" s="79"/>
      <c r="Q26" s="79"/>
    </row>
    <row r="27" spans="1:17" ht="15">
      <c r="A27" s="144"/>
      <c r="B27" s="935" t="s">
        <v>176</v>
      </c>
      <c r="C27" s="935"/>
      <c r="D27" s="935"/>
      <c r="E27" s="74"/>
      <c r="F27" s="74"/>
      <c r="G27" s="74"/>
      <c r="H27" s="74"/>
      <c r="I27" s="74"/>
      <c r="J27" s="74"/>
      <c r="K27" s="74"/>
      <c r="L27" s="74"/>
      <c r="M27" s="74"/>
      <c r="N27" s="144"/>
      <c r="O27" s="79"/>
      <c r="P27" s="79"/>
      <c r="Q27" s="79"/>
    </row>
    <row r="28" spans="1:17" ht="15">
      <c r="A28" s="144"/>
      <c r="B28" s="81"/>
      <c r="C28" s="74"/>
      <c r="D28" s="74"/>
      <c r="E28" s="74"/>
      <c r="F28" s="74"/>
      <c r="G28" s="74"/>
      <c r="H28" s="74"/>
      <c r="I28" s="74"/>
      <c r="J28" s="74"/>
      <c r="K28" s="74"/>
      <c r="L28" s="74"/>
      <c r="M28" s="74"/>
      <c r="N28" s="144"/>
      <c r="O28" s="79"/>
      <c r="P28" s="79"/>
      <c r="Q28" s="79"/>
    </row>
    <row r="29" spans="1:17" ht="15">
      <c r="A29" s="144"/>
      <c r="B29" s="81"/>
      <c r="C29" s="74"/>
      <c r="D29" s="74"/>
      <c r="E29" s="74"/>
      <c r="F29" s="74"/>
      <c r="G29" s="74"/>
      <c r="H29" s="74"/>
      <c r="I29" s="74"/>
      <c r="J29" s="74"/>
      <c r="K29" s="74"/>
      <c r="L29" s="74"/>
      <c r="M29" s="74"/>
      <c r="N29" s="144"/>
      <c r="O29" s="79"/>
      <c r="P29" s="79"/>
      <c r="Q29" s="79"/>
    </row>
    <row r="30" spans="1:17" ht="15">
      <c r="A30" s="144"/>
      <c r="B30" s="81"/>
      <c r="C30" s="74"/>
      <c r="D30" s="74"/>
      <c r="E30" s="74"/>
      <c r="F30" s="74"/>
      <c r="G30" s="74"/>
      <c r="H30" s="74"/>
      <c r="I30" s="74"/>
      <c r="J30" s="74"/>
      <c r="K30" s="74"/>
      <c r="L30" s="74"/>
      <c r="M30" s="74"/>
      <c r="N30" s="144"/>
      <c r="O30" s="79"/>
      <c r="P30" s="79"/>
      <c r="Q30" s="79"/>
    </row>
    <row r="31" spans="1:17" ht="15">
      <c r="A31" s="144"/>
      <c r="B31" s="81"/>
      <c r="C31" s="74"/>
      <c r="D31" s="74"/>
      <c r="E31" s="74"/>
      <c r="F31" s="74"/>
      <c r="G31" s="74"/>
      <c r="H31" s="74"/>
      <c r="I31" s="74"/>
      <c r="J31" s="74"/>
      <c r="K31" s="74"/>
      <c r="L31" s="74"/>
      <c r="M31" s="74"/>
      <c r="N31" s="144"/>
      <c r="O31" s="79"/>
      <c r="P31" s="79"/>
      <c r="Q31" s="79"/>
    </row>
    <row r="32" spans="1:17" ht="15">
      <c r="A32" s="144"/>
      <c r="B32" s="146"/>
      <c r="C32" s="147"/>
      <c r="D32" s="147"/>
      <c r="E32" s="147"/>
      <c r="F32" s="147"/>
      <c r="G32" s="147"/>
      <c r="H32" s="147"/>
      <c r="I32" s="147"/>
      <c r="J32" s="147"/>
      <c r="K32" s="147"/>
      <c r="L32" s="147"/>
      <c r="M32" s="147"/>
      <c r="N32" s="144"/>
      <c r="O32" s="79"/>
      <c r="P32" s="79"/>
      <c r="Q32" s="79"/>
    </row>
    <row r="33" spans="1:17" ht="18.75">
      <c r="A33" s="144"/>
      <c r="B33" s="423" t="s">
        <v>90</v>
      </c>
      <c r="C33" s="938" t="s">
        <v>291</v>
      </c>
      <c r="D33" s="938"/>
      <c r="E33" s="938"/>
      <c r="F33" s="938"/>
      <c r="G33" s="938"/>
      <c r="H33" s="938"/>
      <c r="I33" s="938"/>
      <c r="J33" s="938"/>
      <c r="K33" s="938"/>
      <c r="L33" s="938"/>
      <c r="M33" s="147"/>
      <c r="N33" s="144"/>
      <c r="O33" s="79"/>
      <c r="P33" s="79"/>
      <c r="Q33" s="79"/>
    </row>
    <row r="34" spans="1:17" ht="18.75">
      <c r="A34" s="144"/>
      <c r="B34" s="424"/>
      <c r="C34" s="939" t="s">
        <v>158</v>
      </c>
      <c r="D34" s="939"/>
      <c r="E34" s="939"/>
      <c r="F34" s="425"/>
      <c r="G34" s="425"/>
      <c r="H34" s="425"/>
      <c r="I34" s="426"/>
      <c r="J34" s="426"/>
      <c r="K34" s="426"/>
      <c r="L34" s="426"/>
      <c r="M34" s="147"/>
      <c r="N34" s="144"/>
      <c r="O34" s="79"/>
      <c r="P34" s="79"/>
      <c r="Q34" s="79"/>
    </row>
    <row r="35" spans="1:17" ht="27" customHeight="1">
      <c r="A35" s="144"/>
      <c r="B35" s="147"/>
      <c r="C35" s="183" t="s">
        <v>218</v>
      </c>
      <c r="D35" s="427"/>
      <c r="E35" s="427"/>
      <c r="F35" s="176"/>
      <c r="G35" s="176"/>
      <c r="H35" s="176"/>
      <c r="I35" s="147"/>
      <c r="J35" s="147"/>
      <c r="K35" s="147"/>
      <c r="L35" s="147"/>
      <c r="M35" s="147"/>
      <c r="N35" s="144"/>
    </row>
    <row r="36" spans="1:17" ht="93.75" customHeight="1">
      <c r="A36" s="144"/>
      <c r="B36" s="429"/>
      <c r="C36" s="430" t="s">
        <v>159</v>
      </c>
      <c r="D36" s="430" t="s">
        <v>160</v>
      </c>
      <c r="E36" s="430" t="s">
        <v>191</v>
      </c>
      <c r="F36" s="430" t="s">
        <v>161</v>
      </c>
      <c r="G36" s="430" t="s">
        <v>311</v>
      </c>
      <c r="H36" s="430" t="s">
        <v>162</v>
      </c>
      <c r="I36" s="430" t="s">
        <v>312</v>
      </c>
      <c r="J36" s="430" t="s">
        <v>261</v>
      </c>
      <c r="K36" s="430" t="s">
        <v>193</v>
      </c>
      <c r="L36" s="430" t="s">
        <v>234</v>
      </c>
      <c r="M36" s="431" t="s">
        <v>25</v>
      </c>
      <c r="N36" s="144"/>
    </row>
    <row r="37" spans="1:17" ht="15">
      <c r="A37" s="144"/>
      <c r="B37" s="432">
        <f t="shared" ref="B37:B54" si="8">B7</f>
        <v>43374</v>
      </c>
      <c r="C37" s="433">
        <v>4879</v>
      </c>
      <c r="D37" s="433">
        <v>5347</v>
      </c>
      <c r="E37" s="433">
        <v>6863</v>
      </c>
      <c r="F37" s="433">
        <v>2230</v>
      </c>
      <c r="G37" s="433">
        <v>11255</v>
      </c>
      <c r="H37" s="433">
        <v>3736</v>
      </c>
      <c r="I37" s="433">
        <v>9092</v>
      </c>
      <c r="J37" s="433">
        <v>2356</v>
      </c>
      <c r="K37" s="433">
        <v>3451</v>
      </c>
      <c r="L37" s="433">
        <v>588</v>
      </c>
      <c r="M37" s="434">
        <f>SUM(C37:L37)</f>
        <v>49797</v>
      </c>
      <c r="N37" s="144"/>
    </row>
    <row r="38" spans="1:17" ht="15">
      <c r="A38" s="144"/>
      <c r="B38" s="436" t="str">
        <f t="shared" si="8"/>
        <v>%</v>
      </c>
      <c r="C38" s="376">
        <f t="shared" ref="C38:L38" si="9">C37/$M37</f>
        <v>9.7977789826696388E-2</v>
      </c>
      <c r="D38" s="376">
        <f t="shared" si="9"/>
        <v>0.10737594634214913</v>
      </c>
      <c r="E38" s="376">
        <f t="shared" si="9"/>
        <v>0.13781954736229091</v>
      </c>
      <c r="F38" s="376">
        <f t="shared" si="9"/>
        <v>4.4781814165511975E-2</v>
      </c>
      <c r="G38" s="376">
        <f t="shared" si="9"/>
        <v>0.22601763158423199</v>
      </c>
      <c r="H38" s="376">
        <f t="shared" si="9"/>
        <v>7.5024599875494508E-2</v>
      </c>
      <c r="I38" s="376">
        <f t="shared" si="9"/>
        <v>0.18258127999678694</v>
      </c>
      <c r="J38" s="376">
        <f t="shared" si="9"/>
        <v>4.7312087073518486E-2</v>
      </c>
      <c r="K38" s="376">
        <f t="shared" si="9"/>
        <v>6.9301363535955979E-2</v>
      </c>
      <c r="L38" s="376">
        <f t="shared" si="9"/>
        <v>1.1807940237363696E-2</v>
      </c>
      <c r="M38" s="437">
        <f>M37/$M37</f>
        <v>1</v>
      </c>
      <c r="N38" s="144"/>
    </row>
    <row r="39" spans="1:17" ht="15">
      <c r="A39" s="144"/>
      <c r="B39" s="440">
        <f t="shared" si="8"/>
        <v>43282</v>
      </c>
      <c r="C39" s="441">
        <v>4874</v>
      </c>
      <c r="D39" s="441">
        <v>5427</v>
      </c>
      <c r="E39" s="441">
        <v>6821</v>
      </c>
      <c r="F39" s="441">
        <v>2133</v>
      </c>
      <c r="G39" s="441">
        <v>11274</v>
      </c>
      <c r="H39" s="441">
        <v>3781</v>
      </c>
      <c r="I39" s="441">
        <v>9118</v>
      </c>
      <c r="J39" s="441">
        <v>2309</v>
      </c>
      <c r="K39" s="441">
        <v>3395</v>
      </c>
      <c r="L39" s="441">
        <v>571</v>
      </c>
      <c r="M39" s="442">
        <f t="shared" ref="M39" si="10">SUM(C39:L39)</f>
        <v>49703</v>
      </c>
      <c r="N39" s="144"/>
    </row>
    <row r="40" spans="1:17" ht="15">
      <c r="A40" s="144"/>
      <c r="B40" s="443" t="str">
        <f t="shared" si="8"/>
        <v>%</v>
      </c>
      <c r="C40" s="444">
        <v>9.806249119771443E-2</v>
      </c>
      <c r="D40" s="444">
        <v>0.10918858016618715</v>
      </c>
      <c r="E40" s="444">
        <v>0.13723517695108947</v>
      </c>
      <c r="F40" s="444">
        <v>4.2914914592680521E-2</v>
      </c>
      <c r="G40" s="444">
        <v>0.22682735448564473</v>
      </c>
      <c r="H40" s="444">
        <v>7.6071866889322576E-2</v>
      </c>
      <c r="I40" s="444">
        <v>0.1834496911655232</v>
      </c>
      <c r="J40" s="444">
        <v>4.6455948333098608E-2</v>
      </c>
      <c r="K40" s="444">
        <v>6.830573607226928E-2</v>
      </c>
      <c r="L40" s="444">
        <v>1.1488240146470033E-2</v>
      </c>
      <c r="M40" s="268">
        <f>M39/$M39</f>
        <v>1</v>
      </c>
      <c r="N40" s="144"/>
    </row>
    <row r="41" spans="1:17" ht="15">
      <c r="A41" s="144"/>
      <c r="B41" s="440">
        <f t="shared" si="8"/>
        <v>43191</v>
      </c>
      <c r="C41" s="441">
        <v>4817</v>
      </c>
      <c r="D41" s="441">
        <v>5443</v>
      </c>
      <c r="E41" s="441">
        <v>6767</v>
      </c>
      <c r="F41" s="441">
        <v>2015</v>
      </c>
      <c r="G41" s="441">
        <v>11529</v>
      </c>
      <c r="H41" s="441">
        <v>3776</v>
      </c>
      <c r="I41" s="441">
        <v>8977</v>
      </c>
      <c r="J41" s="441">
        <v>2358</v>
      </c>
      <c r="K41" s="441">
        <v>3264</v>
      </c>
      <c r="L41" s="441">
        <v>569</v>
      </c>
      <c r="M41" s="442">
        <f t="shared" ref="M41" si="11">SUM(C41:L41)</f>
        <v>49515</v>
      </c>
      <c r="N41" s="144"/>
    </row>
    <row r="42" spans="1:17" ht="15">
      <c r="A42" s="144"/>
      <c r="B42" s="443" t="str">
        <f t="shared" si="8"/>
        <v>%</v>
      </c>
      <c r="C42" s="444">
        <v>9.7283651418761996E-2</v>
      </c>
      <c r="D42" s="444">
        <v>0.10992628496415227</v>
      </c>
      <c r="E42" s="444">
        <v>0.13666565687165505</v>
      </c>
      <c r="F42" s="444">
        <v>4.0694738967989495E-2</v>
      </c>
      <c r="G42" s="444">
        <v>0.23283853377764313</v>
      </c>
      <c r="H42" s="444">
        <v>7.625971927698677E-2</v>
      </c>
      <c r="I42" s="444">
        <v>0.18129859638493387</v>
      </c>
      <c r="J42" s="444">
        <v>4.7621932747652224E-2</v>
      </c>
      <c r="K42" s="444">
        <v>6.5919418358073315E-2</v>
      </c>
      <c r="L42" s="444">
        <v>1.1491467232151872E-2</v>
      </c>
      <c r="M42" s="268">
        <f>M41/$M41</f>
        <v>1</v>
      </c>
      <c r="N42" s="144"/>
    </row>
    <row r="43" spans="1:17" ht="15">
      <c r="A43" s="144"/>
      <c r="B43" s="445">
        <f t="shared" si="8"/>
        <v>43101</v>
      </c>
      <c r="C43" s="441">
        <v>4795</v>
      </c>
      <c r="D43" s="441">
        <v>5458</v>
      </c>
      <c r="E43" s="441">
        <v>6745</v>
      </c>
      <c r="F43" s="441">
        <v>2005</v>
      </c>
      <c r="G43" s="441">
        <v>11584</v>
      </c>
      <c r="H43" s="441">
        <v>3735</v>
      </c>
      <c r="I43" s="441">
        <v>8872</v>
      </c>
      <c r="J43" s="441">
        <v>2286</v>
      </c>
      <c r="K43" s="441">
        <v>3120</v>
      </c>
      <c r="L43" s="441">
        <v>559</v>
      </c>
      <c r="M43" s="442">
        <f t="shared" ref="M43" si="12">SUM(C43:L43)</f>
        <v>49159</v>
      </c>
      <c r="N43" s="144"/>
    </row>
    <row r="44" spans="1:17" ht="15">
      <c r="A44" s="144"/>
      <c r="B44" s="443" t="str">
        <f t="shared" si="8"/>
        <v>%</v>
      </c>
      <c r="C44" s="444">
        <v>9.7540633454708189E-2</v>
      </c>
      <c r="D44" s="444">
        <v>0.11102748225146972</v>
      </c>
      <c r="E44" s="444">
        <v>0.13720783579812446</v>
      </c>
      <c r="F44" s="444">
        <v>4.0786020871051078E-2</v>
      </c>
      <c r="G44" s="444">
        <v>0.23564352407494049</v>
      </c>
      <c r="H44" s="444">
        <v>7.5977949103928064E-2</v>
      </c>
      <c r="I44" s="444">
        <v>0.18047559958502005</v>
      </c>
      <c r="J44" s="444">
        <v>4.6502166439512604E-2</v>
      </c>
      <c r="K44" s="444">
        <v>6.3467523749466015E-2</v>
      </c>
      <c r="L44" s="444">
        <v>1.1371264671779329E-2</v>
      </c>
      <c r="M44" s="268">
        <f>M43/$M43</f>
        <v>1</v>
      </c>
      <c r="N44" s="144"/>
    </row>
    <row r="45" spans="1:17" ht="15">
      <c r="A45" s="144"/>
      <c r="B45" s="446">
        <f t="shared" si="8"/>
        <v>43009</v>
      </c>
      <c r="C45" s="447">
        <v>4712</v>
      </c>
      <c r="D45" s="447">
        <v>5322</v>
      </c>
      <c r="E45" s="447">
        <v>6623</v>
      </c>
      <c r="F45" s="447">
        <v>2007</v>
      </c>
      <c r="G45" s="447">
        <v>11676</v>
      </c>
      <c r="H45" s="447">
        <v>3818</v>
      </c>
      <c r="I45" s="447">
        <v>8717</v>
      </c>
      <c r="J45" s="447">
        <v>2254</v>
      </c>
      <c r="K45" s="447">
        <v>2973</v>
      </c>
      <c r="L45" s="447">
        <v>583</v>
      </c>
      <c r="M45" s="448">
        <f t="shared" ref="M45" si="13">SUM(C45:L45)</f>
        <v>48685</v>
      </c>
      <c r="N45" s="144"/>
    </row>
    <row r="46" spans="1:17" ht="15">
      <c r="A46" s="144"/>
      <c r="B46" s="449" t="str">
        <f t="shared" si="8"/>
        <v>%</v>
      </c>
      <c r="C46" s="450">
        <v>9.678545753312108E-2</v>
      </c>
      <c r="D46" s="450">
        <v>0.10931498408133922</v>
      </c>
      <c r="E46" s="450">
        <v>0.13603779398171922</v>
      </c>
      <c r="F46" s="450">
        <v>4.1224196364383278E-2</v>
      </c>
      <c r="G46" s="450">
        <v>0.23982746225736881</v>
      </c>
      <c r="H46" s="450">
        <v>7.8422512067371886E-2</v>
      </c>
      <c r="I46" s="450">
        <v>0.17904898839478278</v>
      </c>
      <c r="J46" s="450">
        <v>4.6297627606038824E-2</v>
      </c>
      <c r="K46" s="450">
        <v>6.1066036766971345E-2</v>
      </c>
      <c r="L46" s="450">
        <v>1.1974940946903564E-2</v>
      </c>
      <c r="M46" s="282">
        <f>M45/$M45</f>
        <v>1</v>
      </c>
      <c r="N46" s="144"/>
    </row>
    <row r="47" spans="1:17" ht="15">
      <c r="A47" s="144"/>
      <c r="B47" s="440">
        <f t="shared" si="8"/>
        <v>42917</v>
      </c>
      <c r="C47" s="441">
        <v>4759</v>
      </c>
      <c r="D47" s="441">
        <v>5489</v>
      </c>
      <c r="E47" s="441">
        <v>6665</v>
      </c>
      <c r="F47" s="441">
        <v>1994</v>
      </c>
      <c r="G47" s="441">
        <v>11968</v>
      </c>
      <c r="H47" s="441">
        <v>3926</v>
      </c>
      <c r="I47" s="441">
        <v>8878</v>
      </c>
      <c r="J47" s="441">
        <v>2216</v>
      </c>
      <c r="K47" s="441">
        <v>3106</v>
      </c>
      <c r="L47" s="441">
        <v>590</v>
      </c>
      <c r="M47" s="442">
        <f t="shared" ref="M47" si="14">SUM(C47:L47)</f>
        <v>49591</v>
      </c>
      <c r="N47" s="144"/>
    </row>
    <row r="48" spans="1:17" ht="15">
      <c r="A48" s="144"/>
      <c r="B48" s="443" t="str">
        <f t="shared" si="8"/>
        <v>%</v>
      </c>
      <c r="C48" s="444">
        <v>9.596499364804098E-2</v>
      </c>
      <c r="D48" s="444">
        <v>0.11068540662620234</v>
      </c>
      <c r="E48" s="444">
        <v>0.13439938698554174</v>
      </c>
      <c r="F48" s="444">
        <v>4.0208908874594183E-2</v>
      </c>
      <c r="G48" s="444">
        <v>0.2413341130447057</v>
      </c>
      <c r="H48" s="444">
        <v>7.9167590893508902E-2</v>
      </c>
      <c r="I48" s="444">
        <v>0.17902441975358432</v>
      </c>
      <c r="J48" s="444">
        <v>4.4685527615898044E-2</v>
      </c>
      <c r="K48" s="444">
        <v>6.2632332479683819E-2</v>
      </c>
      <c r="L48" s="444">
        <v>1.1897320078240002E-2</v>
      </c>
      <c r="M48" s="268">
        <f>M47/$M47</f>
        <v>1</v>
      </c>
      <c r="N48" s="144"/>
    </row>
    <row r="49" spans="1:14" ht="15">
      <c r="A49" s="144"/>
      <c r="B49" s="440">
        <f t="shared" si="8"/>
        <v>42826</v>
      </c>
      <c r="C49" s="441">
        <v>4731</v>
      </c>
      <c r="D49" s="441">
        <v>5493</v>
      </c>
      <c r="E49" s="441">
        <v>6702</v>
      </c>
      <c r="F49" s="441">
        <v>1981</v>
      </c>
      <c r="G49" s="441">
        <v>12048</v>
      </c>
      <c r="H49" s="441">
        <v>3924</v>
      </c>
      <c r="I49" s="441">
        <v>8938</v>
      </c>
      <c r="J49" s="441">
        <v>2221</v>
      </c>
      <c r="K49" s="441">
        <v>3126</v>
      </c>
      <c r="L49" s="441">
        <v>616</v>
      </c>
      <c r="M49" s="442">
        <f t="shared" ref="M49" si="15">SUM(C49:L49)</f>
        <v>49780</v>
      </c>
      <c r="N49" s="144"/>
    </row>
    <row r="50" spans="1:14" ht="15">
      <c r="A50" s="144"/>
      <c r="B50" s="443" t="str">
        <f t="shared" si="8"/>
        <v>%</v>
      </c>
      <c r="C50" s="444">
        <v>9.5038167938931301E-2</v>
      </c>
      <c r="D50" s="444">
        <v>0.1103455202892728</v>
      </c>
      <c r="E50" s="444">
        <v>0.13463238248292486</v>
      </c>
      <c r="F50" s="444">
        <v>3.9795098433105663E-2</v>
      </c>
      <c r="G50" s="444">
        <v>0.2420249096022499</v>
      </c>
      <c r="H50" s="444">
        <v>7.882683808758538E-2</v>
      </c>
      <c r="I50" s="444">
        <v>0.17955002008838891</v>
      </c>
      <c r="J50" s="444">
        <v>4.4616311771795904E-2</v>
      </c>
      <c r="K50" s="444">
        <v>6.2796303736440337E-2</v>
      </c>
      <c r="L50" s="444">
        <v>1.2374447569304942E-2</v>
      </c>
      <c r="M50" s="268">
        <f>M49/$M49</f>
        <v>1</v>
      </c>
      <c r="N50" s="144"/>
    </row>
    <row r="51" spans="1:14" ht="15">
      <c r="A51" s="144"/>
      <c r="B51" s="440">
        <f t="shared" si="8"/>
        <v>42736</v>
      </c>
      <c r="C51" s="441">
        <v>4764</v>
      </c>
      <c r="D51" s="441">
        <v>5533</v>
      </c>
      <c r="E51" s="441">
        <v>6507</v>
      </c>
      <c r="F51" s="441">
        <v>1856</v>
      </c>
      <c r="G51" s="441">
        <v>12119</v>
      </c>
      <c r="H51" s="441">
        <v>3806</v>
      </c>
      <c r="I51" s="441">
        <v>8704</v>
      </c>
      <c r="J51" s="441">
        <v>2202</v>
      </c>
      <c r="K51" s="441">
        <v>2852</v>
      </c>
      <c r="L51" s="441">
        <v>591</v>
      </c>
      <c r="M51" s="442">
        <f t="shared" ref="M51" si="16">SUM(C51:L51)</f>
        <v>48934</v>
      </c>
      <c r="N51" s="144"/>
    </row>
    <row r="52" spans="1:14" ht="15">
      <c r="A52" s="144"/>
      <c r="B52" s="443" t="str">
        <f t="shared" si="8"/>
        <v>%</v>
      </c>
      <c r="C52" s="444">
        <v>9.7355621858012831E-2</v>
      </c>
      <c r="D52" s="444">
        <v>0.11307066661217149</v>
      </c>
      <c r="E52" s="444">
        <v>0.13297502758818</v>
      </c>
      <c r="F52" s="444">
        <v>3.7928638574406343E-2</v>
      </c>
      <c r="G52" s="444">
        <v>0.24766011362243021</v>
      </c>
      <c r="H52" s="444">
        <v>7.7778231904197484E-2</v>
      </c>
      <c r="I52" s="444">
        <v>0.17787223607307803</v>
      </c>
      <c r="J52" s="444">
        <v>4.499938692933339E-2</v>
      </c>
      <c r="K52" s="444">
        <v>5.8282584705930437E-2</v>
      </c>
      <c r="L52" s="444">
        <v>1.2077492132259778E-2</v>
      </c>
      <c r="M52" s="268">
        <f>M51/$M51</f>
        <v>1</v>
      </c>
      <c r="N52" s="144"/>
    </row>
    <row r="53" spans="1:14" ht="15">
      <c r="A53" s="144"/>
      <c r="B53" s="451">
        <f t="shared" si="8"/>
        <v>42644</v>
      </c>
      <c r="C53" s="438">
        <v>4637</v>
      </c>
      <c r="D53" s="438">
        <v>5341</v>
      </c>
      <c r="E53" s="438">
        <v>6529</v>
      </c>
      <c r="F53" s="438">
        <v>1866</v>
      </c>
      <c r="G53" s="438">
        <v>12165</v>
      </c>
      <c r="H53" s="438">
        <v>3911</v>
      </c>
      <c r="I53" s="438">
        <v>8527</v>
      </c>
      <c r="J53" s="438">
        <v>2238</v>
      </c>
      <c r="K53" s="438">
        <v>3056</v>
      </c>
      <c r="L53" s="438">
        <v>629</v>
      </c>
      <c r="M53" s="439">
        <f t="shared" ref="M53" si="17">SUM(C53:L53)</f>
        <v>48899</v>
      </c>
      <c r="N53" s="144"/>
    </row>
    <row r="54" spans="1:14" ht="15">
      <c r="A54" s="144"/>
      <c r="B54" s="435" t="str">
        <f t="shared" si="8"/>
        <v>%</v>
      </c>
      <c r="C54" s="428">
        <v>9.4828115094378204E-2</v>
      </c>
      <c r="D54" s="428">
        <v>0.10922513752837482</v>
      </c>
      <c r="E54" s="428">
        <v>0.13352011288574409</v>
      </c>
      <c r="F54" s="428">
        <v>3.8160289576473959E-2</v>
      </c>
      <c r="G54" s="428">
        <v>0.24877809362154646</v>
      </c>
      <c r="H54" s="428">
        <v>7.9981185709319211E-2</v>
      </c>
      <c r="I54" s="428">
        <v>0.1743798441685924</v>
      </c>
      <c r="J54" s="428">
        <v>4.5767807112619893E-2</v>
      </c>
      <c r="K54" s="428">
        <v>6.2496165565757988E-2</v>
      </c>
      <c r="L54" s="428">
        <v>1.286324873719299E-2</v>
      </c>
      <c r="M54" s="286">
        <f t="shared" ref="M54" si="18">M53/$M53</f>
        <v>1</v>
      </c>
      <c r="N54" s="144"/>
    </row>
    <row r="55" spans="1:14" ht="15">
      <c r="A55" s="144"/>
      <c r="B55" s="429" t="s">
        <v>314</v>
      </c>
      <c r="C55" s="224"/>
      <c r="D55" s="224"/>
      <c r="E55" s="144"/>
      <c r="F55" s="144"/>
      <c r="G55" s="144"/>
      <c r="H55" s="144"/>
      <c r="I55" s="144"/>
      <c r="J55" s="144"/>
      <c r="K55" s="144"/>
      <c r="L55" s="144"/>
      <c r="M55" s="144"/>
      <c r="N55" s="144"/>
    </row>
    <row r="56" spans="1:14" ht="21" customHeight="1">
      <c r="A56" s="144"/>
      <c r="B56" s="196" t="s">
        <v>313</v>
      </c>
      <c r="E56" s="144"/>
      <c r="F56" s="144"/>
      <c r="G56" s="144"/>
      <c r="H56" s="144"/>
      <c r="I56" s="144"/>
      <c r="J56" s="144"/>
      <c r="K56" s="144"/>
      <c r="L56" s="144"/>
      <c r="M56" s="144"/>
      <c r="N56" s="144"/>
    </row>
    <row r="57" spans="1:14" ht="15">
      <c r="A57" s="144"/>
      <c r="B57" s="935" t="s">
        <v>176</v>
      </c>
      <c r="C57" s="935"/>
      <c r="D57" s="935"/>
      <c r="E57" s="144"/>
      <c r="F57" s="144"/>
      <c r="G57" s="144"/>
      <c r="H57" s="144"/>
      <c r="I57" s="144"/>
      <c r="J57" s="144"/>
      <c r="K57" s="144"/>
      <c r="L57" s="144"/>
      <c r="M57" s="144"/>
      <c r="N57" s="144"/>
    </row>
    <row r="58" spans="1:14">
      <c r="A58" s="144"/>
      <c r="B58" s="144"/>
      <c r="C58" s="144"/>
      <c r="D58" s="144"/>
      <c r="E58" s="144"/>
      <c r="F58" s="144"/>
      <c r="G58" s="144"/>
      <c r="H58" s="144"/>
      <c r="I58" s="144"/>
      <c r="J58" s="144"/>
      <c r="K58" s="144"/>
      <c r="L58" s="144"/>
      <c r="M58" s="144"/>
      <c r="N58" s="144"/>
    </row>
    <row r="59" spans="1:14">
      <c r="A59" s="144"/>
      <c r="B59" s="144"/>
      <c r="C59" s="144"/>
      <c r="D59" s="144"/>
      <c r="E59" s="144"/>
      <c r="F59" s="144"/>
      <c r="G59" s="144"/>
      <c r="H59" s="144"/>
      <c r="I59" s="144"/>
      <c r="J59" s="144"/>
      <c r="K59" s="144"/>
      <c r="L59" s="144"/>
      <c r="M59" s="144"/>
      <c r="N59" s="144"/>
    </row>
    <row r="60" spans="1:14">
      <c r="A60" s="144"/>
      <c r="B60" s="144"/>
      <c r="C60" s="144"/>
      <c r="D60" s="144"/>
      <c r="E60" s="144"/>
      <c r="F60" s="144"/>
      <c r="G60" s="144"/>
      <c r="H60" s="144"/>
      <c r="I60" s="144"/>
      <c r="J60" s="144"/>
      <c r="K60" s="144"/>
      <c r="L60" s="144"/>
      <c r="M60" s="144"/>
      <c r="N60" s="144"/>
    </row>
    <row r="61" spans="1:14">
      <c r="A61" s="144"/>
      <c r="B61" s="144"/>
      <c r="C61" s="144"/>
      <c r="D61" s="144"/>
      <c r="E61" s="144"/>
      <c r="F61" s="144"/>
      <c r="G61" s="144"/>
      <c r="H61" s="144"/>
      <c r="I61" s="144"/>
      <c r="J61" s="144"/>
      <c r="K61" s="144"/>
      <c r="L61" s="144"/>
      <c r="M61" s="144"/>
      <c r="N61" s="144"/>
    </row>
    <row r="62" spans="1:14">
      <c r="A62" s="144"/>
      <c r="B62" s="144"/>
      <c r="C62" s="144"/>
      <c r="D62" s="144"/>
      <c r="E62" s="144"/>
      <c r="F62" s="144"/>
      <c r="G62" s="144"/>
      <c r="H62" s="144"/>
      <c r="I62" s="144"/>
      <c r="J62" s="144"/>
      <c r="K62" s="144"/>
      <c r="L62" s="144"/>
      <c r="M62" s="144"/>
      <c r="N62" s="144"/>
    </row>
    <row r="63" spans="1:14">
      <c r="A63" s="144"/>
      <c r="B63" s="144"/>
      <c r="C63" s="144"/>
      <c r="D63" s="144"/>
      <c r="E63" s="144"/>
      <c r="F63" s="144"/>
      <c r="G63" s="144"/>
      <c r="H63" s="144"/>
      <c r="I63" s="144"/>
      <c r="J63" s="144"/>
      <c r="K63" s="144"/>
      <c r="L63" s="144"/>
      <c r="M63" s="144"/>
      <c r="N63" s="144"/>
    </row>
    <row r="64" spans="1:14">
      <c r="A64" s="144"/>
      <c r="B64" s="144"/>
      <c r="C64" s="144"/>
      <c r="D64" s="144"/>
      <c r="E64" s="144"/>
      <c r="F64" s="144"/>
      <c r="G64" s="144"/>
      <c r="H64" s="144"/>
      <c r="I64" s="144"/>
      <c r="J64" s="144"/>
      <c r="K64" s="144"/>
      <c r="L64" s="144"/>
      <c r="M64" s="144"/>
      <c r="N64" s="144"/>
    </row>
    <row r="65" spans="1:17">
      <c r="A65" s="144"/>
      <c r="B65" s="145"/>
      <c r="C65" s="144"/>
      <c r="D65" s="144"/>
      <c r="E65" s="144"/>
      <c r="F65" s="144"/>
      <c r="G65" s="144"/>
      <c r="H65" s="144"/>
      <c r="I65" s="144"/>
      <c r="J65" s="144"/>
      <c r="K65" s="144"/>
      <c r="L65" s="144"/>
      <c r="M65" s="144"/>
      <c r="N65" s="144"/>
      <c r="O65" s="79"/>
      <c r="P65" s="79"/>
      <c r="Q65" s="79"/>
    </row>
    <row r="66" spans="1:17">
      <c r="A66" s="144"/>
      <c r="B66" s="145"/>
      <c r="C66" s="144"/>
      <c r="D66" s="144"/>
      <c r="E66" s="144"/>
      <c r="F66" s="144"/>
      <c r="G66" s="144"/>
      <c r="H66" s="144"/>
      <c r="I66" s="144"/>
      <c r="J66" s="144"/>
      <c r="K66" s="144"/>
      <c r="L66" s="144"/>
      <c r="M66" s="144"/>
      <c r="N66" s="144"/>
      <c r="O66" s="79"/>
      <c r="P66" s="79"/>
      <c r="Q66" s="79"/>
    </row>
    <row r="67" spans="1:17">
      <c r="A67" s="144"/>
      <c r="B67" s="145"/>
      <c r="C67" s="144"/>
      <c r="D67" s="144"/>
      <c r="E67" s="144"/>
      <c r="F67" s="144"/>
      <c r="G67" s="144"/>
      <c r="H67" s="144"/>
      <c r="I67" s="144"/>
      <c r="J67" s="144"/>
      <c r="K67" s="144"/>
      <c r="L67" s="144"/>
      <c r="M67" s="144"/>
      <c r="N67" s="144"/>
      <c r="O67" s="79"/>
      <c r="P67" s="79"/>
      <c r="Q67" s="79"/>
    </row>
    <row r="68" spans="1:17">
      <c r="A68" s="144"/>
      <c r="B68" s="145"/>
      <c r="C68" s="144"/>
      <c r="D68" s="144"/>
      <c r="E68" s="144"/>
      <c r="F68" s="144"/>
      <c r="G68" s="144"/>
      <c r="H68" s="144"/>
      <c r="I68" s="144"/>
      <c r="J68" s="144"/>
      <c r="K68" s="144"/>
      <c r="L68" s="144"/>
      <c r="M68" s="144"/>
      <c r="N68" s="144"/>
      <c r="O68" s="79"/>
      <c r="P68" s="79"/>
      <c r="Q68" s="79"/>
    </row>
    <row r="69" spans="1:17">
      <c r="A69" s="144"/>
      <c r="B69" s="145"/>
      <c r="C69" s="144"/>
      <c r="D69" s="144"/>
      <c r="E69" s="144"/>
      <c r="F69" s="144"/>
      <c r="G69" s="144"/>
      <c r="H69" s="144"/>
      <c r="I69" s="144"/>
      <c r="J69" s="144"/>
      <c r="K69" s="144"/>
      <c r="L69" s="144"/>
      <c r="M69" s="144"/>
      <c r="N69" s="144"/>
      <c r="O69" s="79"/>
      <c r="P69" s="79"/>
      <c r="Q69" s="79"/>
    </row>
    <row r="70" spans="1:17">
      <c r="A70" s="144"/>
      <c r="B70" s="145"/>
      <c r="C70" s="144"/>
      <c r="D70" s="144"/>
      <c r="E70" s="144"/>
      <c r="F70" s="144"/>
      <c r="G70" s="144"/>
      <c r="H70" s="144"/>
      <c r="I70" s="144"/>
      <c r="J70" s="144"/>
      <c r="K70" s="144"/>
      <c r="L70" s="144"/>
      <c r="M70" s="144"/>
      <c r="N70" s="144"/>
      <c r="O70" s="79"/>
      <c r="P70" s="79"/>
      <c r="Q70" s="79"/>
    </row>
    <row r="71" spans="1:17">
      <c r="A71" s="144"/>
      <c r="B71" s="145"/>
      <c r="C71" s="144"/>
      <c r="D71" s="144"/>
      <c r="E71" s="144"/>
      <c r="F71" s="144"/>
      <c r="G71" s="144"/>
      <c r="H71" s="144"/>
      <c r="I71" s="144"/>
      <c r="J71" s="144"/>
      <c r="K71" s="144"/>
      <c r="L71" s="144"/>
      <c r="M71" s="144"/>
      <c r="N71" s="144"/>
      <c r="O71" s="79"/>
      <c r="P71" s="79"/>
      <c r="Q71" s="79"/>
    </row>
    <row r="72" spans="1:17">
      <c r="A72" s="144"/>
      <c r="B72" s="145"/>
      <c r="C72" s="144"/>
      <c r="D72" s="144"/>
      <c r="E72" s="144"/>
      <c r="F72" s="144"/>
      <c r="G72" s="144"/>
      <c r="H72" s="144"/>
      <c r="I72" s="144"/>
      <c r="J72" s="144"/>
      <c r="K72" s="144"/>
      <c r="L72" s="144"/>
      <c r="M72" s="144"/>
      <c r="N72" s="144"/>
      <c r="O72" s="79"/>
      <c r="P72" s="79"/>
      <c r="Q72" s="79"/>
    </row>
  </sheetData>
  <mergeCells count="6">
    <mergeCell ref="B57:D57"/>
    <mergeCell ref="C3:M3"/>
    <mergeCell ref="C4:E4"/>
    <mergeCell ref="C33:L33"/>
    <mergeCell ref="C34:E34"/>
    <mergeCell ref="B27:D27"/>
  </mergeCells>
  <printOptions horizontalCentered="1" verticalCentered="1"/>
  <pageMargins left="0.78740157480314965" right="0.78740157480314965" top="0.98425196850393704" bottom="0.98425196850393704" header="0.51181102362204722" footer="0.51181102362204722"/>
  <pageSetup paperSize="9" scale="48" firstPageNumber="2" orientation="portrait" useFirstPageNumber="1" r:id="rId1"/>
  <headerFooter alignWithMargins="0">
    <oddFooter>&amp;C&amp;16page 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1:I33"/>
  <sheetViews>
    <sheetView view="pageBreakPreview" zoomScale="60" zoomScaleNormal="75" zoomScalePageLayoutView="55" workbookViewId="0">
      <selection activeCell="B30" sqref="B30"/>
    </sheetView>
  </sheetViews>
  <sheetFormatPr baseColWidth="10" defaultColWidth="11" defaultRowHeight="12.75"/>
  <cols>
    <col min="1" max="1" width="9" style="23" customWidth="1"/>
    <col min="2" max="2" width="5.125" style="23" customWidth="1"/>
    <col min="3" max="3" width="23.25" style="23" customWidth="1"/>
    <col min="4" max="7" width="11" style="23"/>
    <col min="8" max="8" width="8.875" style="23" customWidth="1"/>
    <col min="9" max="9" width="36.375" style="23" customWidth="1"/>
    <col min="10" max="16384" width="11" style="23"/>
  </cols>
  <sheetData>
    <row r="11" spans="1:9">
      <c r="A11" s="37"/>
      <c r="B11" s="37"/>
      <c r="C11" s="37"/>
      <c r="D11" s="37"/>
      <c r="E11" s="37"/>
      <c r="F11" s="37"/>
      <c r="G11" s="37"/>
      <c r="H11" s="37"/>
      <c r="I11" s="37"/>
    </row>
    <row r="12" spans="1:9">
      <c r="A12" s="37"/>
      <c r="B12" s="37"/>
      <c r="C12" s="37"/>
      <c r="D12" s="37"/>
      <c r="E12" s="37"/>
      <c r="F12" s="37"/>
      <c r="G12" s="37"/>
      <c r="H12" s="37"/>
      <c r="I12" s="37"/>
    </row>
    <row r="13" spans="1:9" ht="33">
      <c r="A13" s="881" t="s">
        <v>44</v>
      </c>
      <c r="B13" s="881"/>
      <c r="C13" s="881"/>
      <c r="D13" s="881"/>
      <c r="E13" s="881"/>
      <c r="F13" s="881"/>
      <c r="G13" s="881"/>
      <c r="H13" s="881"/>
      <c r="I13" s="881"/>
    </row>
    <row r="14" spans="1:9" ht="22.5">
      <c r="A14" s="37"/>
      <c r="B14" s="26"/>
      <c r="C14" s="26"/>
      <c r="D14" s="29"/>
      <c r="E14" s="31"/>
      <c r="F14" s="31"/>
      <c r="G14" s="26"/>
      <c r="H14" s="26"/>
      <c r="I14" s="26"/>
    </row>
    <row r="15" spans="1:9" ht="22.5" customHeight="1" thickBot="1">
      <c r="A15" s="877"/>
      <c r="B15" s="877"/>
      <c r="C15" s="877"/>
      <c r="D15" s="877"/>
      <c r="E15" s="877"/>
      <c r="F15" s="877"/>
      <c r="G15" s="877"/>
      <c r="H15" s="877"/>
      <c r="I15" s="877"/>
    </row>
    <row r="16" spans="1:9" ht="13.5" thickTop="1">
      <c r="A16" s="37"/>
      <c r="B16" s="26"/>
      <c r="C16" s="26"/>
      <c r="D16" s="32"/>
      <c r="E16" s="32"/>
      <c r="F16" s="32"/>
      <c r="G16" s="32"/>
      <c r="H16" s="32"/>
      <c r="I16" s="26"/>
    </row>
    <row r="17" spans="1:9">
      <c r="A17" s="37"/>
      <c r="B17" s="26"/>
      <c r="C17" s="26"/>
      <c r="D17" s="26"/>
      <c r="E17" s="26"/>
      <c r="F17" s="26"/>
      <c r="G17" s="26"/>
      <c r="H17" s="26"/>
      <c r="I17" s="26"/>
    </row>
    <row r="18" spans="1:9">
      <c r="A18" s="37"/>
      <c r="B18" s="37"/>
      <c r="C18" s="37"/>
      <c r="D18" s="37"/>
      <c r="E18" s="37"/>
      <c r="F18" s="37"/>
      <c r="G18" s="37"/>
      <c r="H18" s="37"/>
      <c r="I18" s="37"/>
    </row>
    <row r="19" spans="1:9">
      <c r="A19" s="37"/>
      <c r="B19" s="37"/>
      <c r="C19" s="37"/>
      <c r="D19" s="37"/>
      <c r="E19" s="37"/>
      <c r="F19" s="37"/>
      <c r="G19" s="37"/>
      <c r="H19" s="37"/>
      <c r="I19" s="37"/>
    </row>
    <row r="20" spans="1:9">
      <c r="A20" s="37"/>
      <c r="B20" s="37"/>
      <c r="C20" s="37"/>
      <c r="D20" s="37"/>
      <c r="E20" s="37"/>
      <c r="F20" s="37"/>
      <c r="G20" s="37"/>
      <c r="H20" s="37"/>
      <c r="I20" s="37"/>
    </row>
    <row r="21" spans="1:9" ht="30.75">
      <c r="A21" s="878" t="s">
        <v>59</v>
      </c>
      <c r="B21" s="878"/>
      <c r="C21" s="878"/>
      <c r="D21" s="878"/>
      <c r="E21" s="878"/>
      <c r="F21" s="878"/>
      <c r="G21" s="878"/>
      <c r="H21" s="878"/>
      <c r="I21" s="878"/>
    </row>
    <row r="22" spans="1:9">
      <c r="A22" s="37"/>
      <c r="B22" s="37"/>
      <c r="C22" s="37"/>
      <c r="D22" s="37"/>
      <c r="E22" s="37"/>
      <c r="F22" s="37"/>
      <c r="G22" s="37"/>
      <c r="H22" s="37"/>
      <c r="I22" s="37"/>
    </row>
    <row r="23" spans="1:9">
      <c r="A23" s="37"/>
      <c r="B23" s="37"/>
      <c r="C23" s="37"/>
      <c r="D23" s="37"/>
      <c r="E23" s="37"/>
      <c r="F23" s="37"/>
      <c r="G23" s="37"/>
      <c r="H23" s="37"/>
      <c r="I23" s="37"/>
    </row>
    <row r="24" spans="1:9">
      <c r="A24" s="37"/>
      <c r="B24" s="37"/>
      <c r="C24" s="37"/>
      <c r="D24" s="37"/>
      <c r="E24" s="37"/>
      <c r="F24" s="37"/>
      <c r="G24" s="37"/>
      <c r="H24" s="37"/>
      <c r="I24" s="37"/>
    </row>
    <row r="25" spans="1:9">
      <c r="A25" s="37"/>
      <c r="B25" s="37"/>
      <c r="C25" s="37"/>
      <c r="D25" s="37"/>
      <c r="E25" s="37"/>
      <c r="F25" s="37"/>
      <c r="G25" s="37"/>
      <c r="H25" s="37"/>
      <c r="I25" s="37"/>
    </row>
    <row r="26" spans="1:9">
      <c r="A26" s="37"/>
      <c r="B26" s="37"/>
      <c r="C26" s="37"/>
      <c r="D26" s="37"/>
      <c r="E26" s="37"/>
      <c r="F26" s="37"/>
      <c r="G26" s="37"/>
      <c r="H26" s="37"/>
      <c r="I26" s="37"/>
    </row>
    <row r="27" spans="1:9">
      <c r="A27" s="37"/>
      <c r="B27" s="37"/>
      <c r="C27" s="37"/>
      <c r="D27" s="37"/>
      <c r="E27" s="37"/>
      <c r="F27" s="37"/>
      <c r="G27" s="37"/>
      <c r="H27" s="37"/>
      <c r="I27" s="37"/>
    </row>
    <row r="28" spans="1:9">
      <c r="A28" s="37"/>
      <c r="B28" s="37"/>
      <c r="C28" s="37"/>
      <c r="D28" s="37"/>
      <c r="E28" s="37"/>
      <c r="F28" s="37"/>
      <c r="G28" s="37"/>
      <c r="H28" s="37"/>
      <c r="I28" s="37"/>
    </row>
    <row r="29" spans="1:9" ht="27">
      <c r="A29" s="879" t="s">
        <v>189</v>
      </c>
      <c r="B29" s="879"/>
      <c r="C29" s="879"/>
      <c r="D29" s="879"/>
      <c r="E29" s="879"/>
      <c r="F29" s="879"/>
      <c r="G29" s="879"/>
      <c r="H29" s="879"/>
      <c r="I29" s="879"/>
    </row>
    <row r="30" spans="1:9" ht="27.75">
      <c r="A30" s="27"/>
      <c r="B30" s="27"/>
      <c r="C30" s="28"/>
      <c r="D30" s="27"/>
      <c r="E30" s="27"/>
      <c r="F30" s="27"/>
      <c r="G30" s="27"/>
      <c r="H30" s="27"/>
      <c r="I30" s="27"/>
    </row>
    <row r="31" spans="1:9" ht="27">
      <c r="A31" s="880" t="s">
        <v>95</v>
      </c>
      <c r="B31" s="880"/>
      <c r="C31" s="880"/>
      <c r="D31" s="880"/>
      <c r="E31" s="880"/>
      <c r="F31" s="880"/>
      <c r="G31" s="880"/>
      <c r="H31" s="880"/>
      <c r="I31" s="880"/>
    </row>
    <row r="32" spans="1:9" ht="27">
      <c r="A32" s="880" t="str">
        <f>couverture!B26</f>
        <v>Situation au 1er octobre 2018</v>
      </c>
      <c r="B32" s="880"/>
      <c r="C32" s="880"/>
      <c r="D32" s="880"/>
      <c r="E32" s="880"/>
      <c r="F32" s="880"/>
      <c r="G32" s="880"/>
      <c r="H32" s="880"/>
      <c r="I32" s="880"/>
    </row>
    <row r="33" spans="1:9">
      <c r="A33" s="27"/>
      <c r="B33" s="27"/>
      <c r="C33" s="27"/>
      <c r="D33" s="27"/>
      <c r="E33" s="27"/>
      <c r="F33" s="27"/>
      <c r="G33" s="27"/>
      <c r="H33" s="27"/>
      <c r="I33" s="27"/>
    </row>
  </sheetData>
  <mergeCells count="6">
    <mergeCell ref="A32:I32"/>
    <mergeCell ref="A13:I13"/>
    <mergeCell ref="A15:I15"/>
    <mergeCell ref="A21:I21"/>
    <mergeCell ref="A29:I29"/>
    <mergeCell ref="A31:I31"/>
  </mergeCells>
  <printOptions horizontalCentered="1" verticalCentered="1"/>
  <pageMargins left="0" right="0" top="0" bottom="0" header="0" footer="0"/>
  <pageSetup paperSize="9" scale="68" firstPageNumber="2" orientation="portrait"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74"/>
  <sheetViews>
    <sheetView view="pageLayout" zoomScale="70" zoomScaleNormal="75" zoomScaleSheetLayoutView="75" zoomScalePageLayoutView="70" workbookViewId="0">
      <selection activeCell="B30" sqref="B30"/>
    </sheetView>
  </sheetViews>
  <sheetFormatPr baseColWidth="10" defaultRowHeight="15.75"/>
  <cols>
    <col min="1" max="1" width="11" style="8"/>
    <col min="2" max="2" width="28.625" style="8" customWidth="1"/>
    <col min="3" max="3" width="13.875" style="8" customWidth="1"/>
    <col min="4" max="4" width="11.875" style="8" customWidth="1"/>
    <col min="5" max="5" width="12.875" style="8" customWidth="1"/>
    <col min="6" max="6" width="1.375" style="8" customWidth="1"/>
    <col min="7" max="7" width="13.75" style="8" customWidth="1"/>
    <col min="8" max="8" width="11.875" style="8" customWidth="1"/>
    <col min="9" max="9" width="15" style="8" customWidth="1"/>
    <col min="10" max="16384" width="11" style="8"/>
  </cols>
  <sheetData>
    <row r="1" spans="1:24" ht="20.25">
      <c r="A1" s="155"/>
      <c r="B1" s="621" t="s">
        <v>173</v>
      </c>
      <c r="C1" s="943" t="s">
        <v>199</v>
      </c>
      <c r="D1" s="943"/>
      <c r="E1" s="943"/>
      <c r="F1" s="943"/>
      <c r="G1" s="943"/>
      <c r="H1" s="943"/>
      <c r="I1" s="943"/>
      <c r="J1" s="7"/>
      <c r="K1" s="7"/>
      <c r="L1" s="7"/>
      <c r="M1" s="7"/>
      <c r="N1" s="7"/>
      <c r="O1" s="7"/>
      <c r="P1" s="7"/>
      <c r="Q1" s="7"/>
      <c r="R1" s="7"/>
      <c r="S1" s="7"/>
      <c r="T1" s="7"/>
      <c r="U1" s="7"/>
      <c r="V1" s="7"/>
      <c r="W1" s="7"/>
      <c r="X1" s="7"/>
    </row>
    <row r="2" spans="1:24" ht="23.25">
      <c r="A2" s="155"/>
      <c r="B2" s="13"/>
      <c r="C2" s="943"/>
      <c r="D2" s="943"/>
      <c r="E2" s="943"/>
      <c r="F2" s="943"/>
      <c r="G2" s="943"/>
      <c r="H2" s="943"/>
      <c r="I2" s="943"/>
      <c r="J2" s="7"/>
      <c r="K2" s="7"/>
      <c r="L2" s="7"/>
      <c r="M2" s="7"/>
      <c r="N2" s="7"/>
      <c r="O2" s="7"/>
      <c r="P2" s="7"/>
      <c r="Q2" s="7"/>
      <c r="R2" s="7"/>
      <c r="S2" s="7"/>
      <c r="T2" s="7"/>
      <c r="U2" s="7"/>
      <c r="V2" s="7"/>
      <c r="W2" s="7"/>
      <c r="X2" s="7"/>
    </row>
    <row r="3" spans="1:24" ht="20.25">
      <c r="A3" s="155"/>
      <c r="B3" s="136"/>
      <c r="C3" s="183" t="s">
        <v>218</v>
      </c>
      <c r="D3" s="156"/>
      <c r="E3" s="156"/>
      <c r="F3" s="156"/>
      <c r="G3" s="156"/>
      <c r="H3" s="156"/>
      <c r="I3" s="156"/>
      <c r="J3" s="7"/>
      <c r="K3" s="7"/>
      <c r="L3" s="7"/>
      <c r="M3" s="7"/>
      <c r="N3" s="7"/>
      <c r="O3" s="7"/>
      <c r="P3" s="7"/>
      <c r="Q3" s="7"/>
      <c r="R3" s="7"/>
      <c r="S3" s="7"/>
      <c r="T3" s="7"/>
      <c r="U3" s="7"/>
      <c r="V3" s="7"/>
      <c r="W3" s="7"/>
      <c r="X3" s="7"/>
    </row>
    <row r="4" spans="1:24" ht="20.25">
      <c r="A4" s="155"/>
      <c r="B4" s="137"/>
      <c r="C4" s="155"/>
      <c r="D4" s="156"/>
      <c r="E4" s="156"/>
      <c r="F4" s="156"/>
      <c r="G4" s="156"/>
      <c r="H4" s="156"/>
      <c r="I4" s="156"/>
      <c r="J4" s="7"/>
      <c r="K4" s="7"/>
      <c r="L4" s="7"/>
      <c r="M4" s="7"/>
      <c r="N4" s="7"/>
      <c r="O4" s="7"/>
      <c r="P4" s="7"/>
      <c r="Q4" s="7"/>
      <c r="R4" s="7"/>
      <c r="S4" s="7"/>
      <c r="T4" s="7"/>
      <c r="U4" s="7"/>
      <c r="V4" s="7"/>
      <c r="W4" s="7"/>
      <c r="X4" s="7"/>
    </row>
    <row r="5" spans="1:24" ht="33" customHeight="1">
      <c r="A5" s="155"/>
      <c r="B5" s="17"/>
      <c r="C5" s="942" t="s">
        <v>129</v>
      </c>
      <c r="D5" s="940"/>
      <c r="E5" s="941"/>
      <c r="F5" s="681"/>
      <c r="G5" s="940" t="s">
        <v>130</v>
      </c>
      <c r="H5" s="940"/>
      <c r="I5" s="941"/>
      <c r="J5" s="7"/>
      <c r="K5" s="7"/>
      <c r="L5" s="7"/>
      <c r="M5" s="7"/>
      <c r="N5" s="7"/>
      <c r="O5" s="7"/>
      <c r="P5" s="7"/>
      <c r="Q5" s="7"/>
      <c r="R5" s="7"/>
      <c r="S5" s="7"/>
      <c r="T5" s="7"/>
      <c r="U5" s="7"/>
      <c r="V5" s="7"/>
      <c r="W5" s="7"/>
      <c r="X5" s="7"/>
    </row>
    <row r="6" spans="1:24">
      <c r="A6" s="155"/>
      <c r="B6" s="17"/>
      <c r="C6" s="677" t="s">
        <v>204</v>
      </c>
      <c r="D6" s="678" t="s">
        <v>205</v>
      </c>
      <c r="E6" s="679" t="s">
        <v>25</v>
      </c>
      <c r="F6" s="682"/>
      <c r="G6" s="678" t="s">
        <v>204</v>
      </c>
      <c r="H6" s="678" t="s">
        <v>205</v>
      </c>
      <c r="I6" s="679" t="s">
        <v>25</v>
      </c>
      <c r="J6" s="7"/>
      <c r="K6" s="7"/>
      <c r="L6" s="7"/>
      <c r="M6" s="7"/>
      <c r="N6" s="7"/>
      <c r="O6" s="7"/>
      <c r="P6" s="7"/>
      <c r="Q6" s="7"/>
      <c r="R6" s="7"/>
      <c r="S6" s="7"/>
      <c r="T6" s="7"/>
      <c r="U6" s="7"/>
      <c r="V6" s="7"/>
      <c r="W6" s="7"/>
      <c r="X6" s="7"/>
    </row>
    <row r="7" spans="1:24" ht="33" customHeight="1">
      <c r="A7" s="155"/>
      <c r="B7" s="760" t="s">
        <v>341</v>
      </c>
      <c r="C7" s="763">
        <v>17790</v>
      </c>
      <c r="D7" s="809">
        <v>4967</v>
      </c>
      <c r="E7" s="757">
        <v>22757</v>
      </c>
      <c r="F7" s="673"/>
      <c r="G7" s="763">
        <v>17016</v>
      </c>
      <c r="H7" s="809">
        <v>6841</v>
      </c>
      <c r="I7" s="757">
        <v>23857</v>
      </c>
      <c r="J7" s="7"/>
      <c r="K7" s="7"/>
      <c r="L7" s="7"/>
      <c r="M7" s="7"/>
      <c r="N7" s="7"/>
      <c r="O7" s="7"/>
      <c r="P7" s="7"/>
      <c r="Q7" s="7"/>
      <c r="R7" s="7"/>
      <c r="S7" s="7"/>
      <c r="T7" s="7"/>
      <c r="U7" s="7"/>
      <c r="V7" s="7"/>
      <c r="W7" s="7"/>
      <c r="X7" s="7"/>
    </row>
    <row r="8" spans="1:24" ht="33" customHeight="1">
      <c r="A8" s="155"/>
      <c r="B8" s="683" t="s">
        <v>342</v>
      </c>
      <c r="C8" s="764">
        <v>19304</v>
      </c>
      <c r="D8" s="675">
        <v>6103</v>
      </c>
      <c r="E8" s="676">
        <v>25407</v>
      </c>
      <c r="F8" s="674">
        <v>0</v>
      </c>
      <c r="G8" s="764">
        <v>17102</v>
      </c>
      <c r="H8" s="675">
        <v>6795</v>
      </c>
      <c r="I8" s="676">
        <v>23897</v>
      </c>
      <c r="J8" s="7"/>
      <c r="K8" s="7"/>
      <c r="L8" s="7"/>
      <c r="M8" s="7"/>
      <c r="N8" s="7"/>
      <c r="O8" s="7"/>
      <c r="P8" s="7"/>
      <c r="Q8" s="7"/>
      <c r="R8" s="7"/>
      <c r="S8" s="7"/>
      <c r="T8" s="7"/>
      <c r="U8" s="7"/>
      <c r="V8" s="7"/>
      <c r="W8" s="7"/>
      <c r="X8" s="7"/>
    </row>
    <row r="9" spans="1:24" ht="33" customHeight="1">
      <c r="A9" s="155"/>
      <c r="B9" s="683" t="s">
        <v>343</v>
      </c>
      <c r="C9" s="764">
        <v>19833</v>
      </c>
      <c r="D9" s="675">
        <v>6253</v>
      </c>
      <c r="E9" s="676">
        <v>26086</v>
      </c>
      <c r="F9" s="673"/>
      <c r="G9" s="764">
        <v>17124</v>
      </c>
      <c r="H9" s="675">
        <v>6404</v>
      </c>
      <c r="I9" s="676">
        <v>23528</v>
      </c>
      <c r="J9" s="7"/>
      <c r="K9" s="7"/>
      <c r="L9" s="7"/>
      <c r="M9" s="7"/>
      <c r="N9" s="7"/>
      <c r="O9" s="7"/>
      <c r="P9" s="7"/>
      <c r="Q9" s="7"/>
      <c r="R9" s="7"/>
      <c r="S9" s="7"/>
      <c r="T9" s="7"/>
      <c r="U9" s="7"/>
      <c r="V9" s="7"/>
      <c r="W9" s="7"/>
      <c r="X9" s="7"/>
    </row>
    <row r="10" spans="1:24" ht="33" customHeight="1">
      <c r="A10" s="155"/>
      <c r="B10" s="683" t="s">
        <v>344</v>
      </c>
      <c r="C10" s="764">
        <v>19303</v>
      </c>
      <c r="D10" s="675">
        <v>5204</v>
      </c>
      <c r="E10" s="676">
        <v>24507</v>
      </c>
      <c r="F10" s="242"/>
      <c r="G10" s="764">
        <v>17330</v>
      </c>
      <c r="H10" s="675">
        <v>6272</v>
      </c>
      <c r="I10" s="676">
        <v>23602</v>
      </c>
      <c r="J10" s="7"/>
      <c r="K10" s="7"/>
      <c r="L10" s="7"/>
      <c r="M10" s="7"/>
      <c r="N10" s="7"/>
      <c r="O10" s="7"/>
      <c r="P10" s="7"/>
      <c r="Q10" s="7"/>
      <c r="R10" s="7"/>
      <c r="S10" s="7"/>
      <c r="T10" s="7"/>
      <c r="U10" s="7"/>
      <c r="V10" s="7"/>
      <c r="W10" s="7"/>
      <c r="X10" s="7"/>
    </row>
    <row r="11" spans="1:24" ht="33" customHeight="1">
      <c r="A11" s="155"/>
      <c r="B11" s="761" t="s">
        <v>345</v>
      </c>
      <c r="C11" s="765">
        <v>16803</v>
      </c>
      <c r="D11" s="810">
        <v>4365</v>
      </c>
      <c r="E11" s="758">
        <v>21168</v>
      </c>
      <c r="F11" s="242"/>
      <c r="G11" s="765">
        <v>16699</v>
      </c>
      <c r="H11" s="810">
        <v>6693</v>
      </c>
      <c r="I11" s="758">
        <v>23392</v>
      </c>
      <c r="J11" s="7"/>
      <c r="K11" s="7"/>
      <c r="L11" s="7"/>
      <c r="M11" s="7"/>
      <c r="N11" s="7"/>
      <c r="O11" s="7"/>
      <c r="P11" s="7"/>
      <c r="Q11" s="7"/>
      <c r="R11" s="7"/>
      <c r="S11" s="7"/>
      <c r="T11" s="7"/>
      <c r="U11" s="7"/>
      <c r="V11" s="7"/>
      <c r="W11" s="7"/>
      <c r="X11" s="7"/>
    </row>
    <row r="12" spans="1:24" ht="33" customHeight="1">
      <c r="A12" s="155"/>
      <c r="B12" s="683" t="s">
        <v>346</v>
      </c>
      <c r="C12" s="764">
        <v>18573</v>
      </c>
      <c r="D12" s="675">
        <v>5816</v>
      </c>
      <c r="E12" s="676">
        <v>24389</v>
      </c>
      <c r="F12" s="242"/>
      <c r="G12" s="764">
        <v>17084</v>
      </c>
      <c r="H12" s="675">
        <v>6777</v>
      </c>
      <c r="I12" s="676">
        <v>23861</v>
      </c>
      <c r="J12" s="17"/>
      <c r="K12" s="7"/>
      <c r="L12" s="7"/>
      <c r="M12" s="7"/>
      <c r="N12" s="7"/>
      <c r="O12" s="7"/>
      <c r="P12" s="7"/>
      <c r="Q12" s="7"/>
      <c r="R12" s="7"/>
      <c r="S12" s="7"/>
      <c r="T12" s="7"/>
      <c r="U12" s="7"/>
      <c r="V12" s="7"/>
      <c r="W12" s="7"/>
      <c r="X12" s="7"/>
    </row>
    <row r="13" spans="1:24" ht="33" customHeight="1">
      <c r="A13" s="155"/>
      <c r="B13" s="683" t="s">
        <v>347</v>
      </c>
      <c r="C13" s="764">
        <v>20070</v>
      </c>
      <c r="D13" s="675">
        <v>5865</v>
      </c>
      <c r="E13" s="676">
        <v>25935</v>
      </c>
      <c r="F13" s="242"/>
      <c r="G13" s="764">
        <v>16636</v>
      </c>
      <c r="H13" s="675">
        <v>6150</v>
      </c>
      <c r="I13" s="676">
        <v>22786</v>
      </c>
      <c r="J13" s="17"/>
      <c r="K13" s="17"/>
      <c r="L13" s="17"/>
      <c r="M13" s="17"/>
      <c r="N13" s="17"/>
      <c r="O13" s="17"/>
      <c r="P13" s="7"/>
      <c r="Q13" s="7"/>
      <c r="R13" s="7"/>
      <c r="S13" s="7"/>
      <c r="T13" s="7"/>
      <c r="U13" s="7"/>
      <c r="V13" s="7"/>
      <c r="W13" s="7"/>
      <c r="X13" s="7"/>
    </row>
    <row r="14" spans="1:24" ht="33" customHeight="1">
      <c r="A14" s="155"/>
      <c r="B14" s="683" t="s">
        <v>348</v>
      </c>
      <c r="C14" s="764">
        <v>18571</v>
      </c>
      <c r="D14" s="675">
        <v>5026</v>
      </c>
      <c r="E14" s="676">
        <v>23597</v>
      </c>
      <c r="F14" s="242"/>
      <c r="G14" s="764">
        <v>16997</v>
      </c>
      <c r="H14" s="675">
        <v>6535</v>
      </c>
      <c r="I14" s="676">
        <v>23532</v>
      </c>
      <c r="J14" s="7"/>
      <c r="K14" s="7"/>
      <c r="L14" s="7"/>
      <c r="M14" s="7"/>
      <c r="N14" s="7"/>
      <c r="O14" s="7"/>
      <c r="P14" s="7"/>
      <c r="Q14" s="7"/>
      <c r="R14" s="7"/>
      <c r="S14" s="7"/>
      <c r="T14" s="7"/>
      <c r="U14" s="7"/>
      <c r="V14" s="7"/>
      <c r="W14" s="7"/>
      <c r="X14" s="7"/>
    </row>
    <row r="15" spans="1:24" ht="33" customHeight="1">
      <c r="A15" s="155"/>
      <c r="B15" s="762" t="s">
        <v>349</v>
      </c>
      <c r="C15" s="766">
        <v>17342</v>
      </c>
      <c r="D15" s="811">
        <v>4622</v>
      </c>
      <c r="E15" s="759">
        <v>21964</v>
      </c>
      <c r="F15" s="680"/>
      <c r="G15" s="766">
        <v>16582</v>
      </c>
      <c r="H15" s="811">
        <v>6708</v>
      </c>
      <c r="I15" s="759">
        <v>23290</v>
      </c>
      <c r="J15" s="7"/>
      <c r="K15" s="7"/>
      <c r="L15" s="7"/>
      <c r="M15" s="7"/>
      <c r="N15" s="7"/>
      <c r="O15" s="7"/>
      <c r="P15" s="7"/>
      <c r="Q15" s="7"/>
      <c r="R15" s="7"/>
      <c r="S15" s="7"/>
      <c r="T15" s="7"/>
      <c r="U15" s="7"/>
      <c r="V15" s="7"/>
      <c r="W15" s="7"/>
      <c r="X15" s="7"/>
    </row>
    <row r="16" spans="1:24" ht="33" customHeight="1">
      <c r="A16" s="155"/>
      <c r="B16" s="7"/>
      <c r="C16" s="7"/>
      <c r="D16" s="7"/>
      <c r="E16" s="7"/>
      <c r="F16" s="7"/>
      <c r="G16" s="7"/>
      <c r="H16" s="7"/>
      <c r="I16" s="7"/>
      <c r="J16" s="7"/>
      <c r="K16" s="7"/>
      <c r="L16" s="7"/>
      <c r="M16" s="7"/>
      <c r="N16" s="7"/>
      <c r="O16" s="7"/>
      <c r="P16" s="7"/>
      <c r="Q16" s="7"/>
      <c r="R16" s="7"/>
      <c r="S16" s="7"/>
      <c r="T16" s="7"/>
      <c r="U16" s="7"/>
      <c r="V16" s="7"/>
      <c r="W16" s="7"/>
      <c r="X16" s="7"/>
    </row>
    <row r="17" spans="1:24" ht="33" customHeight="1">
      <c r="A17" s="155"/>
      <c r="B17" s="7"/>
      <c r="C17" s="7"/>
      <c r="D17" s="7"/>
      <c r="E17" s="7"/>
      <c r="F17" s="7"/>
      <c r="G17" s="7"/>
      <c r="H17" s="7"/>
      <c r="I17" s="7"/>
      <c r="J17" s="7"/>
      <c r="K17" s="7"/>
      <c r="L17" s="7"/>
      <c r="M17" s="7"/>
      <c r="N17" s="7"/>
      <c r="O17" s="7"/>
      <c r="P17" s="7"/>
      <c r="Q17" s="7"/>
      <c r="R17" s="7"/>
      <c r="S17" s="7"/>
      <c r="T17" s="7"/>
      <c r="U17" s="7"/>
      <c r="V17" s="7"/>
      <c r="W17" s="7"/>
      <c r="X17" s="7"/>
    </row>
    <row r="18" spans="1:24">
      <c r="A18" s="155"/>
      <c r="B18" s="7"/>
      <c r="C18" s="7"/>
      <c r="D18" s="7"/>
      <c r="E18" s="7"/>
      <c r="F18" s="7"/>
      <c r="G18" s="7"/>
      <c r="H18" s="7"/>
      <c r="I18" s="7"/>
      <c r="J18" s="7"/>
      <c r="K18" s="7"/>
      <c r="L18" s="7"/>
      <c r="M18" s="7"/>
      <c r="N18" s="7"/>
      <c r="O18" s="7"/>
      <c r="P18" s="7"/>
      <c r="Q18" s="7"/>
      <c r="R18" s="7"/>
      <c r="S18" s="7"/>
      <c r="T18" s="7"/>
      <c r="U18" s="7"/>
      <c r="V18" s="7"/>
      <c r="W18" s="7"/>
      <c r="X18" s="7"/>
    </row>
    <row r="19" spans="1:24">
      <c r="A19" s="155"/>
      <c r="B19" s="7"/>
      <c r="C19" s="7"/>
      <c r="D19" s="7"/>
      <c r="E19" s="7"/>
      <c r="F19" s="7"/>
      <c r="G19" s="7"/>
      <c r="H19" s="7"/>
      <c r="I19" s="7"/>
      <c r="J19" s="7"/>
      <c r="K19" s="7"/>
      <c r="L19" s="7"/>
      <c r="M19" s="7"/>
      <c r="N19" s="7"/>
      <c r="O19" s="7"/>
      <c r="P19" s="7"/>
      <c r="Q19" s="7"/>
      <c r="R19" s="7"/>
      <c r="S19" s="7"/>
      <c r="T19" s="7"/>
      <c r="U19" s="7"/>
      <c r="V19" s="7"/>
      <c r="W19" s="7"/>
      <c r="X19" s="7"/>
    </row>
    <row r="20" spans="1:24">
      <c r="A20" s="155"/>
      <c r="B20" s="7"/>
      <c r="C20" s="7"/>
      <c r="D20" s="7"/>
      <c r="E20" s="7"/>
      <c r="F20" s="7"/>
      <c r="G20" s="7"/>
      <c r="H20" s="7"/>
      <c r="I20" s="7"/>
      <c r="J20" s="7"/>
      <c r="K20" s="7"/>
      <c r="L20" s="7"/>
      <c r="M20" s="7"/>
      <c r="N20" s="7"/>
      <c r="O20" s="7"/>
      <c r="P20" s="7"/>
      <c r="Q20" s="7"/>
      <c r="R20" s="7"/>
      <c r="S20" s="7"/>
      <c r="T20" s="7"/>
      <c r="U20" s="7"/>
      <c r="V20" s="7"/>
      <c r="W20" s="7"/>
      <c r="X20" s="7"/>
    </row>
    <row r="21" spans="1:24">
      <c r="A21" s="155"/>
      <c r="B21" s="7"/>
      <c r="C21" s="7"/>
      <c r="D21" s="7"/>
      <c r="E21" s="7"/>
      <c r="F21" s="7"/>
      <c r="G21" s="7"/>
      <c r="H21" s="7"/>
      <c r="I21" s="7"/>
      <c r="J21" s="7"/>
      <c r="K21" s="7"/>
      <c r="L21" s="7"/>
      <c r="M21" s="7"/>
      <c r="N21" s="7"/>
      <c r="O21" s="7"/>
      <c r="P21" s="7"/>
      <c r="Q21" s="7"/>
      <c r="R21" s="7"/>
      <c r="S21" s="7"/>
      <c r="T21" s="7"/>
      <c r="U21" s="7"/>
      <c r="V21" s="7"/>
      <c r="W21" s="7"/>
      <c r="X21" s="7"/>
    </row>
    <row r="22" spans="1:24">
      <c r="A22" s="155"/>
      <c r="B22" s="7"/>
      <c r="C22" s="7"/>
      <c r="D22" s="7"/>
      <c r="E22" s="7"/>
      <c r="F22" s="7"/>
      <c r="G22" s="7"/>
      <c r="H22" s="7"/>
      <c r="I22" s="7"/>
      <c r="J22" s="7"/>
      <c r="K22" s="7"/>
      <c r="L22" s="7"/>
      <c r="M22" s="7"/>
      <c r="N22" s="7"/>
      <c r="O22" s="7"/>
      <c r="P22" s="7"/>
      <c r="Q22" s="7"/>
      <c r="R22" s="7"/>
      <c r="S22" s="7"/>
      <c r="T22" s="7"/>
      <c r="U22" s="7"/>
      <c r="V22" s="7"/>
      <c r="W22" s="7"/>
      <c r="X22" s="7"/>
    </row>
    <row r="23" spans="1:24">
      <c r="A23" s="155"/>
      <c r="B23" s="7"/>
      <c r="C23" s="7"/>
      <c r="D23" s="7"/>
      <c r="E23" s="7"/>
      <c r="F23" s="7"/>
      <c r="G23" s="7"/>
      <c r="H23" s="7"/>
      <c r="I23" s="7"/>
      <c r="J23" s="7"/>
      <c r="K23" s="7"/>
      <c r="L23" s="7"/>
      <c r="M23" s="7"/>
      <c r="N23" s="7"/>
      <c r="O23" s="7"/>
      <c r="P23" s="7"/>
      <c r="Q23" s="7"/>
      <c r="R23" s="7"/>
      <c r="S23" s="7"/>
      <c r="T23" s="7"/>
      <c r="U23" s="7"/>
      <c r="V23" s="7"/>
      <c r="W23" s="7"/>
      <c r="X23" s="7"/>
    </row>
    <row r="24" spans="1:24">
      <c r="B24" s="7"/>
      <c r="C24" s="7"/>
      <c r="D24" s="7"/>
      <c r="E24" s="7"/>
      <c r="F24" s="7"/>
      <c r="G24" s="7"/>
      <c r="H24" s="7"/>
      <c r="I24" s="7"/>
      <c r="J24" s="7"/>
      <c r="K24" s="7"/>
      <c r="L24" s="7"/>
      <c r="M24" s="7"/>
      <c r="N24" s="7"/>
      <c r="O24" s="7"/>
      <c r="P24" s="7"/>
      <c r="Q24" s="7"/>
      <c r="R24" s="7"/>
      <c r="S24" s="7"/>
      <c r="T24" s="7"/>
      <c r="U24" s="7"/>
      <c r="V24" s="7"/>
      <c r="W24" s="7"/>
      <c r="X24" s="7"/>
    </row>
    <row r="25" spans="1:24">
      <c r="B25" s="7"/>
      <c r="C25" s="7"/>
      <c r="D25" s="7"/>
      <c r="E25" s="7"/>
      <c r="F25" s="7"/>
      <c r="G25" s="7"/>
      <c r="H25" s="7"/>
      <c r="I25" s="7"/>
      <c r="J25" s="7"/>
      <c r="K25" s="7"/>
      <c r="L25" s="7"/>
      <c r="M25" s="7"/>
      <c r="N25" s="7"/>
      <c r="O25" s="7"/>
      <c r="P25" s="7"/>
      <c r="Q25" s="7"/>
      <c r="R25" s="7"/>
      <c r="S25" s="7"/>
      <c r="T25" s="7"/>
      <c r="U25" s="7"/>
      <c r="V25" s="7"/>
      <c r="W25" s="7"/>
      <c r="X25" s="7"/>
    </row>
    <row r="26" spans="1:24">
      <c r="B26" s="7"/>
      <c r="C26" s="7"/>
      <c r="D26" s="7"/>
      <c r="E26" s="7"/>
      <c r="F26" s="7"/>
      <c r="G26" s="7"/>
      <c r="H26" s="7"/>
      <c r="I26" s="7"/>
      <c r="J26" s="7"/>
      <c r="K26" s="7"/>
      <c r="L26" s="7"/>
      <c r="M26" s="7"/>
      <c r="N26" s="7"/>
      <c r="O26" s="7"/>
      <c r="P26" s="7"/>
      <c r="Q26" s="7"/>
      <c r="R26" s="7"/>
      <c r="S26" s="7"/>
      <c r="T26" s="7"/>
      <c r="U26" s="7"/>
      <c r="V26" s="7"/>
      <c r="W26" s="7"/>
      <c r="X26" s="7"/>
    </row>
    <row r="27" spans="1:24">
      <c r="B27" s="7"/>
      <c r="C27" s="7"/>
      <c r="D27" s="7"/>
      <c r="E27" s="7"/>
      <c r="F27" s="7"/>
      <c r="G27" s="7"/>
      <c r="H27" s="7"/>
      <c r="I27" s="7"/>
      <c r="J27" s="7"/>
      <c r="K27" s="7"/>
      <c r="L27" s="7"/>
      <c r="M27" s="7"/>
      <c r="N27" s="7"/>
      <c r="O27" s="7"/>
      <c r="P27" s="7"/>
      <c r="Q27" s="7"/>
      <c r="R27" s="7"/>
      <c r="S27" s="7"/>
      <c r="T27" s="7"/>
      <c r="U27" s="7"/>
      <c r="V27" s="7"/>
      <c r="W27" s="7"/>
      <c r="X27" s="7"/>
    </row>
    <row r="28" spans="1:24">
      <c r="B28" s="7"/>
      <c r="C28" s="7"/>
      <c r="D28" s="7"/>
      <c r="E28" s="7"/>
      <c r="F28" s="7"/>
      <c r="G28" s="7"/>
      <c r="H28" s="7"/>
      <c r="I28" s="7"/>
      <c r="J28" s="7"/>
      <c r="K28" s="7"/>
      <c r="L28" s="7"/>
      <c r="M28" s="7"/>
      <c r="N28" s="7"/>
      <c r="O28" s="7"/>
      <c r="P28" s="7"/>
      <c r="Q28" s="7"/>
      <c r="R28" s="7"/>
      <c r="S28" s="7"/>
      <c r="T28" s="7"/>
      <c r="U28" s="7"/>
      <c r="V28" s="7"/>
      <c r="W28" s="7"/>
      <c r="X28" s="7"/>
    </row>
    <row r="29" spans="1:24">
      <c r="B29" s="7"/>
      <c r="C29" s="7"/>
      <c r="D29" s="7"/>
      <c r="E29" s="7"/>
      <c r="F29" s="7"/>
      <c r="G29" s="7"/>
      <c r="H29" s="7"/>
      <c r="I29" s="7"/>
      <c r="J29" s="7"/>
      <c r="K29" s="7"/>
      <c r="L29" s="7"/>
      <c r="M29" s="7"/>
      <c r="N29" s="7"/>
      <c r="O29" s="7"/>
      <c r="P29" s="7"/>
      <c r="Q29" s="7"/>
      <c r="R29" s="7"/>
      <c r="S29" s="7"/>
      <c r="T29" s="7"/>
      <c r="U29" s="7"/>
      <c r="V29" s="7"/>
      <c r="W29" s="7"/>
      <c r="X29" s="7"/>
    </row>
    <row r="30" spans="1:24">
      <c r="B30" s="7"/>
      <c r="C30" s="7"/>
      <c r="D30" s="7"/>
      <c r="E30" s="7"/>
      <c r="F30" s="7"/>
      <c r="G30" s="7"/>
      <c r="H30" s="7"/>
      <c r="I30" s="7"/>
      <c r="J30" s="7"/>
      <c r="K30" s="7"/>
      <c r="L30" s="7"/>
      <c r="M30" s="7"/>
      <c r="N30" s="7"/>
      <c r="O30" s="7"/>
      <c r="P30" s="7"/>
      <c r="Q30" s="7"/>
      <c r="R30" s="7"/>
      <c r="S30" s="7"/>
      <c r="T30" s="7"/>
      <c r="U30" s="7"/>
      <c r="V30" s="7"/>
      <c r="W30" s="7"/>
      <c r="X30" s="7"/>
    </row>
    <row r="31" spans="1:24">
      <c r="B31" s="7"/>
      <c r="C31" s="7"/>
      <c r="D31" s="7"/>
      <c r="E31" s="7"/>
      <c r="F31" s="7"/>
      <c r="G31" s="7"/>
      <c r="H31" s="7"/>
      <c r="I31" s="7"/>
      <c r="J31" s="7"/>
      <c r="K31" s="7"/>
      <c r="L31" s="7"/>
      <c r="M31" s="7"/>
      <c r="N31" s="7"/>
      <c r="O31" s="7"/>
      <c r="P31" s="7"/>
      <c r="Q31" s="7"/>
      <c r="R31" s="7"/>
      <c r="S31" s="7"/>
      <c r="T31" s="7"/>
      <c r="U31" s="7"/>
      <c r="V31" s="7"/>
      <c r="W31" s="7"/>
      <c r="X31" s="7"/>
    </row>
    <row r="32" spans="1:24">
      <c r="B32" s="7"/>
      <c r="C32" s="7"/>
      <c r="D32" s="7"/>
      <c r="E32" s="7"/>
      <c r="F32" s="7"/>
      <c r="G32" s="7"/>
      <c r="H32" s="7"/>
      <c r="I32" s="7"/>
      <c r="J32" s="7"/>
      <c r="K32" s="7"/>
      <c r="L32" s="7"/>
      <c r="M32" s="7"/>
      <c r="N32" s="7"/>
      <c r="O32" s="7"/>
      <c r="P32" s="7"/>
      <c r="Q32" s="7"/>
      <c r="R32" s="7"/>
      <c r="S32" s="7"/>
      <c r="T32" s="7"/>
      <c r="U32" s="7"/>
      <c r="V32" s="7"/>
      <c r="W32" s="7"/>
      <c r="X32" s="7"/>
    </row>
    <row r="33" spans="2:24">
      <c r="B33" s="7"/>
      <c r="C33" s="7"/>
      <c r="D33" s="7"/>
      <c r="E33" s="7"/>
      <c r="F33" s="7"/>
      <c r="G33" s="7"/>
      <c r="H33" s="7"/>
      <c r="I33" s="7"/>
      <c r="J33" s="7"/>
      <c r="K33" s="7"/>
      <c r="L33" s="7"/>
      <c r="M33" s="7"/>
      <c r="N33" s="7"/>
      <c r="O33" s="7"/>
      <c r="P33" s="7"/>
      <c r="Q33" s="7"/>
      <c r="R33" s="7"/>
      <c r="S33" s="7"/>
      <c r="T33" s="7"/>
      <c r="U33" s="7"/>
      <c r="V33" s="7"/>
      <c r="W33" s="7"/>
      <c r="X33" s="7"/>
    </row>
    <row r="34" spans="2:24">
      <c r="B34" s="7"/>
      <c r="C34" s="7"/>
      <c r="D34" s="7"/>
      <c r="E34" s="7"/>
      <c r="F34" s="7"/>
      <c r="G34" s="7"/>
      <c r="H34" s="7"/>
      <c r="I34" s="7"/>
      <c r="J34" s="7"/>
      <c r="K34" s="7"/>
      <c r="L34" s="7"/>
      <c r="M34" s="7"/>
      <c r="N34" s="7"/>
      <c r="O34" s="7"/>
      <c r="P34" s="7"/>
      <c r="Q34" s="7"/>
      <c r="R34" s="7"/>
      <c r="S34" s="7"/>
      <c r="T34" s="7"/>
      <c r="U34" s="7"/>
      <c r="V34" s="7"/>
      <c r="W34" s="7"/>
      <c r="X34" s="7"/>
    </row>
    <row r="35" spans="2:24">
      <c r="B35" s="7"/>
      <c r="C35" s="7"/>
      <c r="D35" s="7"/>
      <c r="E35" s="7"/>
      <c r="F35" s="7"/>
      <c r="G35" s="7"/>
      <c r="H35" s="7"/>
      <c r="I35" s="7"/>
      <c r="J35" s="7"/>
      <c r="K35" s="7"/>
      <c r="L35" s="7"/>
      <c r="M35" s="7"/>
      <c r="N35" s="7"/>
      <c r="O35" s="7"/>
      <c r="P35" s="7"/>
      <c r="Q35" s="7"/>
      <c r="R35" s="7"/>
      <c r="S35" s="7"/>
      <c r="T35" s="7"/>
      <c r="U35" s="7"/>
      <c r="V35" s="7"/>
      <c r="W35" s="7"/>
      <c r="X35" s="7"/>
    </row>
    <row r="36" spans="2:24">
      <c r="B36" s="7"/>
      <c r="C36" s="7"/>
      <c r="D36" s="7"/>
      <c r="E36" s="7"/>
      <c r="F36" s="7"/>
      <c r="G36" s="7"/>
      <c r="H36" s="7"/>
      <c r="I36" s="7"/>
      <c r="J36" s="7"/>
      <c r="K36" s="7"/>
      <c r="L36" s="7"/>
      <c r="M36" s="7"/>
      <c r="N36" s="7"/>
      <c r="O36" s="7"/>
      <c r="P36" s="7"/>
      <c r="Q36" s="7"/>
      <c r="R36" s="7"/>
      <c r="S36" s="7"/>
      <c r="T36" s="7"/>
      <c r="U36" s="7"/>
      <c r="V36" s="7"/>
      <c r="W36" s="7"/>
      <c r="X36" s="7"/>
    </row>
    <row r="37" spans="2:24">
      <c r="B37" s="7"/>
      <c r="C37" s="7"/>
      <c r="D37" s="7"/>
      <c r="E37" s="7"/>
      <c r="F37" s="7"/>
      <c r="G37" s="7"/>
      <c r="H37" s="7"/>
      <c r="I37" s="7"/>
      <c r="J37" s="7"/>
      <c r="K37" s="7"/>
      <c r="L37" s="7"/>
      <c r="M37" s="7"/>
      <c r="N37" s="7"/>
      <c r="O37" s="7"/>
      <c r="P37" s="7"/>
      <c r="Q37" s="7"/>
      <c r="R37" s="7"/>
      <c r="S37" s="7"/>
      <c r="T37" s="7"/>
      <c r="U37" s="7"/>
      <c r="V37" s="7"/>
      <c r="W37" s="7"/>
      <c r="X37" s="7"/>
    </row>
    <row r="38" spans="2:24">
      <c r="B38" s="7"/>
      <c r="C38" s="7"/>
      <c r="D38" s="7"/>
      <c r="E38" s="7"/>
      <c r="F38" s="7"/>
      <c r="G38" s="7"/>
      <c r="H38" s="7"/>
      <c r="I38" s="7"/>
      <c r="J38" s="7"/>
      <c r="K38" s="7"/>
      <c r="L38" s="7"/>
      <c r="M38" s="7"/>
      <c r="N38" s="7"/>
      <c r="O38" s="7"/>
      <c r="P38" s="7"/>
      <c r="Q38" s="7"/>
      <c r="R38" s="7"/>
      <c r="S38" s="7"/>
      <c r="T38" s="7"/>
      <c r="U38" s="7"/>
      <c r="V38" s="7"/>
      <c r="W38" s="7"/>
      <c r="X38" s="7"/>
    </row>
    <row r="39" spans="2:24">
      <c r="B39" s="7"/>
      <c r="C39" s="7"/>
      <c r="D39" s="7"/>
      <c r="E39" s="7"/>
      <c r="F39" s="7"/>
      <c r="G39" s="7"/>
      <c r="H39" s="7"/>
      <c r="I39" s="7"/>
      <c r="J39" s="7"/>
      <c r="K39" s="7"/>
      <c r="L39" s="7"/>
      <c r="M39" s="7"/>
      <c r="N39" s="7"/>
      <c r="O39" s="7"/>
      <c r="P39" s="7"/>
      <c r="Q39" s="7"/>
      <c r="R39" s="7"/>
      <c r="S39" s="7"/>
      <c r="T39" s="7"/>
      <c r="U39" s="7"/>
      <c r="V39" s="7"/>
      <c r="W39" s="7"/>
      <c r="X39" s="7"/>
    </row>
    <row r="40" spans="2:24">
      <c r="B40" s="7"/>
      <c r="C40" s="7"/>
      <c r="D40" s="7"/>
      <c r="E40" s="7"/>
      <c r="F40" s="7"/>
      <c r="G40" s="7"/>
      <c r="H40" s="7"/>
      <c r="I40" s="7"/>
      <c r="J40" s="7"/>
      <c r="K40" s="7"/>
      <c r="L40" s="7"/>
      <c r="M40" s="7"/>
      <c r="N40" s="7"/>
      <c r="O40" s="7"/>
      <c r="P40" s="7"/>
      <c r="Q40" s="7"/>
      <c r="R40" s="7"/>
      <c r="S40" s="7"/>
      <c r="T40" s="7"/>
      <c r="U40" s="7"/>
      <c r="V40" s="7"/>
      <c r="W40" s="7"/>
      <c r="X40" s="7"/>
    </row>
    <row r="41" spans="2:24">
      <c r="B41" s="7"/>
      <c r="C41" s="7"/>
      <c r="D41" s="7"/>
      <c r="E41" s="7"/>
      <c r="F41" s="7"/>
      <c r="G41" s="7"/>
      <c r="H41" s="7"/>
      <c r="I41" s="7"/>
      <c r="J41" s="7"/>
      <c r="K41" s="7"/>
      <c r="L41" s="7"/>
      <c r="M41" s="7"/>
      <c r="N41" s="7"/>
      <c r="O41" s="7"/>
      <c r="P41" s="7"/>
      <c r="Q41" s="7"/>
      <c r="R41" s="7"/>
      <c r="S41" s="7"/>
      <c r="T41" s="7"/>
      <c r="U41" s="7"/>
      <c r="V41" s="7"/>
      <c r="W41" s="7"/>
      <c r="X41" s="7"/>
    </row>
    <row r="42" spans="2:24">
      <c r="B42" s="7"/>
      <c r="C42" s="7"/>
      <c r="D42" s="7"/>
      <c r="E42" s="7"/>
      <c r="F42" s="7"/>
      <c r="G42" s="7"/>
      <c r="H42" s="7"/>
      <c r="I42" s="7"/>
      <c r="J42" s="7"/>
      <c r="K42" s="7"/>
      <c r="L42" s="7"/>
      <c r="M42" s="7"/>
      <c r="N42" s="7"/>
      <c r="O42" s="7"/>
      <c r="P42" s="7"/>
      <c r="Q42" s="7"/>
      <c r="R42" s="7"/>
      <c r="S42" s="7"/>
      <c r="T42" s="7"/>
      <c r="U42" s="7"/>
      <c r="V42" s="7"/>
      <c r="W42" s="7"/>
      <c r="X42" s="7"/>
    </row>
    <row r="43" spans="2:24">
      <c r="B43" s="7"/>
      <c r="C43" s="7"/>
      <c r="D43" s="7"/>
      <c r="E43" s="7"/>
      <c r="F43" s="7"/>
      <c r="G43" s="7"/>
      <c r="H43" s="7"/>
      <c r="I43" s="7"/>
      <c r="J43" s="7"/>
      <c r="K43" s="7"/>
      <c r="L43" s="7"/>
      <c r="M43" s="7"/>
      <c r="N43" s="7"/>
      <c r="O43" s="7"/>
      <c r="P43" s="7"/>
      <c r="Q43" s="7"/>
      <c r="R43" s="7"/>
      <c r="S43" s="7"/>
      <c r="T43" s="7"/>
      <c r="U43" s="7"/>
      <c r="V43" s="7"/>
      <c r="W43" s="7"/>
      <c r="X43" s="7"/>
    </row>
    <row r="44" spans="2:24">
      <c r="B44" s="7"/>
      <c r="C44" s="7"/>
      <c r="D44" s="7"/>
      <c r="E44" s="7"/>
      <c r="F44" s="7"/>
      <c r="G44" s="7"/>
      <c r="H44" s="7"/>
      <c r="I44" s="7"/>
      <c r="J44" s="7"/>
      <c r="K44" s="7"/>
      <c r="L44" s="7"/>
      <c r="M44" s="7"/>
      <c r="N44" s="7"/>
      <c r="O44" s="7"/>
      <c r="P44" s="7"/>
      <c r="Q44" s="7"/>
      <c r="R44" s="7"/>
      <c r="S44" s="7"/>
      <c r="T44" s="7"/>
      <c r="U44" s="7"/>
      <c r="V44" s="7"/>
      <c r="W44" s="7"/>
      <c r="X44" s="7"/>
    </row>
    <row r="45" spans="2:24">
      <c r="B45" s="7"/>
      <c r="C45" s="7"/>
      <c r="D45" s="7"/>
      <c r="E45" s="7"/>
      <c r="F45" s="7"/>
      <c r="G45" s="7"/>
      <c r="H45" s="7"/>
      <c r="I45" s="7"/>
      <c r="J45" s="7"/>
      <c r="K45" s="7"/>
      <c r="L45" s="7"/>
      <c r="M45" s="7"/>
      <c r="N45" s="7"/>
      <c r="O45" s="7"/>
      <c r="P45" s="7"/>
      <c r="Q45" s="7"/>
      <c r="R45" s="7"/>
      <c r="S45" s="7"/>
      <c r="T45" s="7"/>
      <c r="U45" s="7"/>
      <c r="V45" s="7"/>
      <c r="W45" s="7"/>
      <c r="X45" s="7"/>
    </row>
    <row r="46" spans="2:24">
      <c r="B46" s="7"/>
      <c r="C46" s="7"/>
      <c r="D46" s="7"/>
      <c r="E46" s="7"/>
      <c r="F46" s="7"/>
      <c r="G46" s="7"/>
      <c r="H46" s="7"/>
      <c r="I46" s="7"/>
      <c r="J46" s="7"/>
      <c r="K46" s="7"/>
      <c r="L46" s="7"/>
      <c r="M46" s="7"/>
      <c r="N46" s="7"/>
      <c r="O46" s="7"/>
      <c r="P46" s="7"/>
      <c r="Q46" s="7"/>
      <c r="R46" s="7"/>
      <c r="S46" s="7"/>
      <c r="T46" s="7"/>
      <c r="U46" s="7"/>
      <c r="V46" s="7"/>
      <c r="W46" s="7"/>
      <c r="X46" s="7"/>
    </row>
    <row r="47" spans="2:24">
      <c r="B47" s="7"/>
      <c r="C47" s="7"/>
      <c r="D47" s="7"/>
      <c r="E47" s="7"/>
      <c r="F47" s="7"/>
      <c r="G47" s="7"/>
      <c r="H47" s="7"/>
      <c r="I47" s="7"/>
      <c r="J47" s="7"/>
      <c r="K47" s="7"/>
      <c r="L47" s="7"/>
      <c r="M47" s="7"/>
      <c r="N47" s="7"/>
      <c r="O47" s="7"/>
      <c r="P47" s="7"/>
      <c r="Q47" s="7"/>
      <c r="R47" s="7"/>
      <c r="S47" s="7"/>
      <c r="T47" s="7"/>
      <c r="U47" s="7"/>
      <c r="V47" s="7"/>
      <c r="W47" s="7"/>
      <c r="X47" s="7"/>
    </row>
    <row r="48" spans="2:24">
      <c r="B48" s="7"/>
      <c r="C48" s="7"/>
      <c r="D48" s="7"/>
      <c r="E48" s="7"/>
      <c r="F48" s="7"/>
      <c r="G48" s="7"/>
      <c r="H48" s="7"/>
      <c r="I48" s="7"/>
      <c r="J48" s="7"/>
      <c r="K48" s="7"/>
      <c r="L48" s="7"/>
      <c r="M48" s="7"/>
      <c r="N48" s="7"/>
      <c r="O48" s="7"/>
      <c r="P48" s="7"/>
      <c r="Q48" s="7"/>
      <c r="R48" s="7"/>
      <c r="S48" s="7"/>
      <c r="T48" s="7"/>
      <c r="U48" s="7"/>
      <c r="V48" s="7"/>
      <c r="W48" s="7"/>
      <c r="X48" s="7"/>
    </row>
    <row r="49" spans="2:24">
      <c r="B49" s="7"/>
      <c r="C49" s="7"/>
      <c r="D49" s="7"/>
      <c r="E49" s="7"/>
      <c r="F49" s="7"/>
      <c r="G49" s="7"/>
      <c r="H49" s="7"/>
      <c r="I49" s="7"/>
      <c r="J49" s="7"/>
      <c r="K49" s="7"/>
      <c r="L49" s="7"/>
      <c r="M49" s="7"/>
      <c r="N49" s="7"/>
      <c r="O49" s="7"/>
      <c r="P49" s="7"/>
      <c r="Q49" s="7"/>
      <c r="R49" s="7"/>
      <c r="S49" s="7"/>
      <c r="T49" s="7"/>
      <c r="U49" s="7"/>
      <c r="V49" s="7"/>
      <c r="W49" s="7"/>
      <c r="X49" s="7"/>
    </row>
    <row r="50" spans="2:24">
      <c r="B50" s="7"/>
      <c r="C50" s="7"/>
      <c r="D50" s="7"/>
      <c r="E50" s="7"/>
      <c r="F50" s="7"/>
      <c r="G50" s="7"/>
      <c r="H50" s="7"/>
      <c r="I50" s="7"/>
      <c r="J50" s="7"/>
      <c r="K50" s="7"/>
      <c r="L50" s="7"/>
      <c r="M50" s="7"/>
      <c r="N50" s="7"/>
      <c r="O50" s="7"/>
      <c r="P50" s="7"/>
      <c r="Q50" s="7"/>
      <c r="R50" s="7"/>
      <c r="S50" s="7"/>
      <c r="T50" s="7"/>
      <c r="U50" s="7"/>
      <c r="V50" s="7"/>
      <c r="W50" s="7"/>
      <c r="X50" s="7"/>
    </row>
    <row r="51" spans="2:24">
      <c r="B51" s="7"/>
      <c r="C51" s="7"/>
      <c r="D51" s="7"/>
      <c r="E51" s="7"/>
      <c r="F51" s="7"/>
      <c r="G51" s="7"/>
      <c r="H51" s="7"/>
      <c r="I51" s="7"/>
      <c r="J51" s="7"/>
      <c r="K51" s="7"/>
      <c r="L51" s="7"/>
      <c r="M51" s="7"/>
      <c r="N51" s="7"/>
      <c r="O51" s="7"/>
      <c r="P51" s="7"/>
      <c r="Q51" s="7"/>
      <c r="R51" s="7"/>
      <c r="S51" s="7"/>
      <c r="T51" s="7"/>
      <c r="U51" s="7"/>
      <c r="V51" s="7"/>
      <c r="W51" s="7"/>
      <c r="X51" s="7"/>
    </row>
    <row r="52" spans="2:24">
      <c r="B52" s="7"/>
      <c r="C52" s="7"/>
      <c r="D52" s="7"/>
      <c r="E52" s="7"/>
      <c r="F52" s="7"/>
      <c r="G52" s="7"/>
      <c r="H52" s="7"/>
      <c r="I52" s="7"/>
      <c r="J52" s="7"/>
      <c r="K52" s="7"/>
      <c r="L52" s="7"/>
      <c r="M52" s="7"/>
      <c r="N52" s="7"/>
      <c r="O52" s="7"/>
      <c r="P52" s="7"/>
      <c r="Q52" s="7"/>
      <c r="R52" s="7"/>
      <c r="S52" s="7"/>
      <c r="T52" s="7"/>
      <c r="U52" s="7"/>
      <c r="V52" s="7"/>
      <c r="W52" s="7"/>
      <c r="X52" s="7"/>
    </row>
    <row r="53" spans="2:24">
      <c r="B53" s="7"/>
      <c r="C53" s="7"/>
      <c r="D53" s="7"/>
      <c r="E53" s="7"/>
      <c r="F53" s="7"/>
      <c r="G53" s="7"/>
      <c r="H53" s="7"/>
      <c r="I53" s="7"/>
      <c r="J53" s="7"/>
      <c r="K53" s="7"/>
      <c r="L53" s="7"/>
      <c r="M53" s="7"/>
      <c r="N53" s="7"/>
      <c r="O53" s="7"/>
      <c r="P53" s="7"/>
      <c r="Q53" s="7"/>
      <c r="R53" s="7"/>
      <c r="S53" s="7"/>
      <c r="T53" s="7"/>
      <c r="U53" s="7"/>
      <c r="V53" s="7"/>
      <c r="W53" s="7"/>
      <c r="X53" s="7"/>
    </row>
    <row r="54" spans="2:24">
      <c r="B54" s="7"/>
      <c r="C54" s="7"/>
      <c r="D54" s="7"/>
      <c r="E54" s="7"/>
      <c r="F54" s="7"/>
      <c r="G54" s="7"/>
      <c r="H54" s="7"/>
      <c r="I54" s="7"/>
      <c r="J54" s="7"/>
      <c r="K54" s="7"/>
      <c r="L54" s="7"/>
      <c r="M54" s="7"/>
      <c r="N54" s="7"/>
      <c r="O54" s="7"/>
      <c r="P54" s="7"/>
      <c r="Q54" s="7"/>
      <c r="R54" s="7"/>
      <c r="S54" s="7"/>
      <c r="T54" s="7"/>
      <c r="U54" s="7"/>
      <c r="V54" s="7"/>
      <c r="W54" s="7"/>
      <c r="X54" s="7"/>
    </row>
    <row r="55" spans="2:24">
      <c r="B55" s="7"/>
      <c r="C55" s="7"/>
      <c r="D55" s="7"/>
      <c r="E55" s="7"/>
      <c r="F55" s="7"/>
      <c r="G55" s="7"/>
      <c r="H55" s="7"/>
      <c r="I55" s="7"/>
      <c r="J55" s="7"/>
      <c r="K55" s="7"/>
      <c r="L55" s="7"/>
      <c r="M55" s="7"/>
      <c r="N55" s="7"/>
      <c r="O55" s="7"/>
      <c r="P55" s="7"/>
      <c r="Q55" s="7"/>
      <c r="R55" s="7"/>
      <c r="S55" s="7"/>
      <c r="T55" s="7"/>
      <c r="U55" s="7"/>
      <c r="V55" s="7"/>
      <c r="W55" s="7"/>
      <c r="X55" s="7"/>
    </row>
    <row r="56" spans="2:24">
      <c r="B56" s="7"/>
      <c r="C56" s="7"/>
      <c r="D56" s="7"/>
      <c r="E56" s="7"/>
      <c r="F56" s="7"/>
      <c r="G56" s="7"/>
      <c r="H56" s="7"/>
      <c r="I56" s="7"/>
      <c r="J56" s="7"/>
      <c r="K56" s="7"/>
      <c r="L56" s="7"/>
      <c r="M56" s="7"/>
      <c r="N56" s="7"/>
      <c r="O56" s="7"/>
      <c r="P56" s="7"/>
      <c r="Q56" s="7"/>
      <c r="R56" s="7"/>
      <c r="S56" s="7"/>
      <c r="T56" s="7"/>
      <c r="U56" s="7"/>
      <c r="V56" s="7"/>
      <c r="W56" s="7"/>
      <c r="X56" s="7"/>
    </row>
    <row r="57" spans="2:24">
      <c r="B57" s="7"/>
      <c r="C57" s="7"/>
      <c r="D57" s="7"/>
      <c r="E57" s="7"/>
      <c r="F57" s="7"/>
      <c r="G57" s="7"/>
      <c r="H57" s="7"/>
      <c r="I57" s="7"/>
      <c r="J57" s="7"/>
      <c r="K57" s="7"/>
      <c r="L57" s="7"/>
      <c r="M57" s="7"/>
      <c r="N57" s="7"/>
      <c r="O57" s="7"/>
      <c r="P57" s="7"/>
      <c r="Q57" s="7"/>
      <c r="R57" s="7"/>
      <c r="S57" s="7"/>
      <c r="T57" s="7"/>
      <c r="U57" s="7"/>
      <c r="V57" s="7"/>
      <c r="W57" s="7"/>
      <c r="X57" s="7"/>
    </row>
    <row r="58" spans="2:24">
      <c r="B58" s="7"/>
      <c r="C58" s="7"/>
      <c r="D58" s="7"/>
      <c r="E58" s="7"/>
      <c r="F58" s="7"/>
      <c r="G58" s="7"/>
      <c r="H58" s="7"/>
      <c r="I58" s="7"/>
      <c r="J58" s="7"/>
      <c r="K58" s="7"/>
      <c r="L58" s="7"/>
      <c r="M58" s="7"/>
      <c r="N58" s="7"/>
      <c r="O58" s="7"/>
      <c r="P58" s="7"/>
      <c r="Q58" s="7"/>
      <c r="R58" s="7"/>
      <c r="S58" s="7"/>
      <c r="T58" s="7"/>
      <c r="U58" s="7"/>
      <c r="V58" s="7"/>
      <c r="W58" s="7"/>
      <c r="X58" s="7"/>
    </row>
    <row r="59" spans="2:24">
      <c r="B59" s="7"/>
      <c r="C59" s="7"/>
      <c r="D59" s="7"/>
      <c r="E59" s="7"/>
      <c r="F59" s="7"/>
      <c r="G59" s="7"/>
      <c r="H59" s="7"/>
      <c r="I59" s="7"/>
      <c r="J59" s="7"/>
      <c r="K59" s="7"/>
      <c r="L59" s="7"/>
      <c r="M59" s="7"/>
      <c r="N59" s="7"/>
      <c r="O59" s="7"/>
      <c r="P59" s="7"/>
      <c r="Q59" s="7"/>
      <c r="R59" s="7"/>
      <c r="S59" s="7"/>
      <c r="T59" s="7"/>
      <c r="U59" s="7"/>
      <c r="V59" s="7"/>
      <c r="W59" s="7"/>
      <c r="X59" s="7"/>
    </row>
    <row r="60" spans="2:24">
      <c r="B60" s="7"/>
      <c r="C60" s="7"/>
      <c r="D60" s="7"/>
      <c r="E60" s="7"/>
      <c r="F60" s="7"/>
      <c r="G60" s="7"/>
      <c r="H60" s="7"/>
      <c r="I60" s="7"/>
      <c r="J60" s="7"/>
      <c r="K60" s="7"/>
      <c r="L60" s="7"/>
      <c r="M60" s="7"/>
      <c r="N60" s="7"/>
      <c r="O60" s="7"/>
      <c r="P60" s="7"/>
      <c r="Q60" s="7"/>
      <c r="R60" s="7"/>
      <c r="S60" s="7"/>
      <c r="T60" s="7"/>
      <c r="U60" s="7"/>
      <c r="V60" s="7"/>
      <c r="W60" s="7"/>
      <c r="X60" s="7"/>
    </row>
    <row r="61" spans="2:24">
      <c r="B61" s="7"/>
      <c r="C61" s="7"/>
      <c r="D61" s="7"/>
      <c r="E61" s="7"/>
      <c r="F61" s="7"/>
      <c r="G61" s="7"/>
      <c r="H61" s="7"/>
      <c r="I61" s="7"/>
      <c r="J61" s="7"/>
      <c r="K61" s="7"/>
      <c r="L61" s="7"/>
      <c r="M61" s="7"/>
      <c r="N61" s="7"/>
      <c r="O61" s="7"/>
      <c r="P61" s="7"/>
      <c r="Q61" s="7"/>
      <c r="R61" s="7"/>
      <c r="S61" s="7"/>
      <c r="T61" s="7"/>
      <c r="U61" s="7"/>
      <c r="V61" s="7"/>
      <c r="W61" s="7"/>
      <c r="X61" s="7"/>
    </row>
    <row r="62" spans="2:24">
      <c r="B62" s="7"/>
      <c r="C62" s="7"/>
      <c r="D62" s="7"/>
      <c r="E62" s="7"/>
      <c r="F62" s="7"/>
      <c r="G62" s="7"/>
      <c r="H62" s="7"/>
      <c r="I62" s="7"/>
      <c r="J62" s="7"/>
      <c r="K62" s="7"/>
      <c r="L62" s="7"/>
      <c r="M62" s="7"/>
      <c r="N62" s="7"/>
      <c r="O62" s="7"/>
      <c r="P62" s="7"/>
      <c r="Q62" s="7"/>
      <c r="R62" s="7"/>
      <c r="S62" s="7"/>
      <c r="T62" s="7"/>
      <c r="U62" s="7"/>
      <c r="V62" s="7"/>
      <c r="W62" s="7"/>
      <c r="X62" s="7"/>
    </row>
    <row r="63" spans="2:24">
      <c r="B63" s="7"/>
      <c r="C63" s="7"/>
      <c r="D63" s="7"/>
      <c r="E63" s="7"/>
      <c r="F63" s="7"/>
      <c r="G63" s="7"/>
      <c r="H63" s="7"/>
      <c r="I63" s="7"/>
      <c r="J63" s="7"/>
      <c r="K63" s="7"/>
      <c r="L63" s="7"/>
      <c r="M63" s="7"/>
      <c r="N63" s="7"/>
      <c r="O63" s="7"/>
      <c r="P63" s="7"/>
      <c r="Q63" s="7"/>
      <c r="R63" s="7"/>
      <c r="S63" s="7"/>
      <c r="T63" s="7"/>
      <c r="U63" s="7"/>
      <c r="V63" s="7"/>
      <c r="W63" s="7"/>
      <c r="X63" s="7"/>
    </row>
    <row r="64" spans="2:24">
      <c r="B64" s="7"/>
      <c r="C64" s="7"/>
      <c r="D64" s="7"/>
      <c r="E64" s="7"/>
      <c r="F64" s="7"/>
      <c r="G64" s="7"/>
      <c r="H64" s="7"/>
      <c r="I64" s="7"/>
      <c r="J64" s="7"/>
      <c r="K64" s="7"/>
      <c r="L64" s="7"/>
      <c r="M64" s="7"/>
      <c r="N64" s="7"/>
      <c r="O64" s="7"/>
      <c r="P64" s="7"/>
      <c r="Q64" s="7"/>
      <c r="R64" s="7"/>
      <c r="S64" s="7"/>
      <c r="T64" s="7"/>
      <c r="U64" s="7"/>
      <c r="V64" s="7"/>
      <c r="W64" s="7"/>
      <c r="X64" s="7"/>
    </row>
    <row r="65" spans="2:24">
      <c r="B65" s="7"/>
      <c r="C65" s="7"/>
      <c r="D65" s="7"/>
      <c r="E65" s="7"/>
      <c r="F65" s="7"/>
      <c r="G65" s="7"/>
      <c r="H65" s="7"/>
      <c r="I65" s="7"/>
      <c r="J65" s="7"/>
      <c r="K65" s="7"/>
      <c r="L65" s="7"/>
      <c r="M65" s="7"/>
      <c r="N65" s="7"/>
      <c r="O65" s="7"/>
      <c r="P65" s="7"/>
      <c r="Q65" s="7"/>
      <c r="R65" s="7"/>
      <c r="S65" s="7"/>
      <c r="T65" s="7"/>
      <c r="U65" s="7"/>
      <c r="V65" s="7"/>
      <c r="W65" s="7"/>
      <c r="X65" s="7"/>
    </row>
    <row r="66" spans="2:24">
      <c r="B66" s="7"/>
      <c r="C66" s="7"/>
      <c r="D66" s="7"/>
      <c r="E66" s="7"/>
      <c r="F66" s="7"/>
      <c r="G66" s="7"/>
      <c r="H66" s="7"/>
      <c r="I66" s="7"/>
      <c r="J66" s="7"/>
      <c r="K66" s="7"/>
      <c r="L66" s="7"/>
      <c r="M66" s="7"/>
      <c r="N66" s="7"/>
      <c r="O66" s="7"/>
      <c r="P66" s="7"/>
      <c r="Q66" s="7"/>
      <c r="R66" s="7"/>
      <c r="S66" s="7"/>
      <c r="T66" s="7"/>
      <c r="U66" s="7"/>
      <c r="V66" s="7"/>
      <c r="W66" s="7"/>
      <c r="X66" s="7"/>
    </row>
    <row r="67" spans="2:24">
      <c r="B67" s="7"/>
      <c r="C67" s="7"/>
      <c r="D67" s="7"/>
      <c r="E67" s="7"/>
      <c r="F67" s="7"/>
      <c r="G67" s="7"/>
      <c r="H67" s="7"/>
      <c r="I67" s="7"/>
      <c r="J67" s="7"/>
      <c r="K67" s="7"/>
      <c r="L67" s="7"/>
      <c r="M67" s="7"/>
      <c r="N67" s="7"/>
      <c r="O67" s="7"/>
      <c r="P67" s="7"/>
      <c r="Q67" s="7"/>
      <c r="R67" s="7"/>
      <c r="S67" s="7"/>
      <c r="T67" s="7"/>
      <c r="U67" s="7"/>
      <c r="V67" s="7"/>
      <c r="W67" s="7"/>
      <c r="X67" s="7"/>
    </row>
    <row r="68" spans="2:24">
      <c r="B68" s="7"/>
      <c r="C68" s="7"/>
      <c r="D68" s="7"/>
      <c r="E68" s="7"/>
      <c r="F68" s="7"/>
      <c r="G68" s="7"/>
      <c r="H68" s="7"/>
      <c r="I68" s="7"/>
      <c r="J68" s="7"/>
      <c r="K68" s="7"/>
      <c r="L68" s="7"/>
      <c r="M68" s="7"/>
      <c r="N68" s="7"/>
      <c r="O68" s="7"/>
      <c r="P68" s="7"/>
      <c r="Q68" s="7"/>
      <c r="R68" s="7"/>
      <c r="S68" s="7"/>
      <c r="T68" s="7"/>
      <c r="U68" s="7"/>
      <c r="V68" s="7"/>
      <c r="W68" s="7"/>
      <c r="X68" s="7"/>
    </row>
    <row r="69" spans="2:24">
      <c r="B69" s="7"/>
      <c r="C69" s="7"/>
      <c r="D69" s="7"/>
      <c r="E69" s="7"/>
      <c r="F69" s="7"/>
      <c r="G69" s="7"/>
      <c r="H69" s="7"/>
      <c r="I69" s="7"/>
      <c r="J69" s="7"/>
      <c r="K69" s="7"/>
      <c r="L69" s="7"/>
      <c r="M69" s="7"/>
      <c r="N69" s="7"/>
      <c r="O69" s="7"/>
      <c r="P69" s="7"/>
      <c r="Q69" s="7"/>
      <c r="R69" s="7"/>
      <c r="S69" s="7"/>
      <c r="T69" s="7"/>
      <c r="U69" s="7"/>
      <c r="V69" s="7"/>
      <c r="W69" s="7"/>
      <c r="X69" s="7"/>
    </row>
    <row r="70" spans="2:24">
      <c r="B70" s="7"/>
      <c r="C70" s="7"/>
      <c r="D70" s="7"/>
      <c r="E70" s="7"/>
      <c r="F70" s="7"/>
      <c r="G70" s="7"/>
      <c r="H70" s="7"/>
      <c r="I70" s="7"/>
      <c r="J70" s="7"/>
      <c r="K70" s="7"/>
      <c r="L70" s="7"/>
      <c r="M70" s="7"/>
      <c r="N70" s="7"/>
      <c r="O70" s="7"/>
      <c r="P70" s="7"/>
      <c r="Q70" s="7"/>
      <c r="R70" s="7"/>
      <c r="S70" s="7"/>
      <c r="T70" s="7"/>
      <c r="U70" s="7"/>
      <c r="V70" s="7"/>
      <c r="W70" s="7"/>
      <c r="X70" s="7"/>
    </row>
    <row r="71" spans="2:24">
      <c r="B71" s="7"/>
      <c r="C71" s="7"/>
      <c r="D71" s="7"/>
      <c r="E71" s="7"/>
      <c r="F71" s="7"/>
      <c r="G71" s="7"/>
      <c r="H71" s="7"/>
      <c r="I71" s="7"/>
      <c r="J71" s="7"/>
      <c r="K71" s="7"/>
      <c r="L71" s="7"/>
      <c r="M71" s="7"/>
      <c r="N71" s="7"/>
      <c r="O71" s="7"/>
      <c r="P71" s="7"/>
      <c r="Q71" s="7"/>
      <c r="R71" s="7"/>
      <c r="S71" s="7"/>
      <c r="T71" s="7"/>
      <c r="U71" s="7"/>
      <c r="V71" s="7"/>
      <c r="W71" s="7"/>
      <c r="X71" s="7"/>
    </row>
    <row r="72" spans="2:24">
      <c r="B72" s="7"/>
      <c r="C72" s="7"/>
      <c r="D72" s="7"/>
      <c r="E72" s="7"/>
      <c r="F72" s="7"/>
      <c r="G72" s="7"/>
      <c r="H72" s="7"/>
      <c r="I72" s="7"/>
      <c r="J72" s="7"/>
      <c r="K72" s="7"/>
      <c r="L72" s="7"/>
      <c r="M72" s="7"/>
      <c r="N72" s="7"/>
      <c r="O72" s="7"/>
      <c r="P72" s="7"/>
      <c r="Q72" s="7"/>
      <c r="R72" s="7"/>
      <c r="S72" s="7"/>
      <c r="T72" s="7"/>
      <c r="U72" s="7"/>
      <c r="V72" s="7"/>
      <c r="W72" s="7"/>
      <c r="X72" s="7"/>
    </row>
    <row r="73" spans="2:24">
      <c r="B73" s="7"/>
      <c r="C73" s="7"/>
      <c r="D73" s="7"/>
      <c r="E73" s="7"/>
      <c r="F73" s="7"/>
      <c r="G73" s="7"/>
      <c r="H73" s="7"/>
      <c r="I73" s="7"/>
      <c r="J73" s="7"/>
      <c r="K73" s="7"/>
      <c r="L73" s="7"/>
      <c r="M73" s="7"/>
      <c r="N73" s="7"/>
      <c r="O73" s="7"/>
      <c r="P73" s="7"/>
      <c r="Q73" s="7"/>
      <c r="R73" s="7"/>
      <c r="S73" s="7"/>
      <c r="T73" s="7"/>
      <c r="U73" s="7"/>
      <c r="V73" s="7"/>
      <c r="W73" s="7"/>
      <c r="X73" s="7"/>
    </row>
    <row r="74" spans="2:24">
      <c r="B74" s="7"/>
      <c r="C74" s="7"/>
      <c r="D74" s="7"/>
      <c r="E74" s="7"/>
      <c r="F74" s="7"/>
      <c r="G74" s="7"/>
      <c r="H74" s="7"/>
      <c r="I74" s="7"/>
      <c r="J74" s="7"/>
      <c r="K74" s="7"/>
      <c r="L74" s="7"/>
      <c r="M74" s="7"/>
      <c r="N74" s="7"/>
      <c r="O74" s="7"/>
      <c r="P74" s="7"/>
      <c r="Q74" s="7"/>
      <c r="R74" s="7"/>
      <c r="S74" s="7"/>
      <c r="T74" s="7"/>
      <c r="U74" s="7"/>
      <c r="V74" s="7"/>
      <c r="W74" s="7"/>
      <c r="X74" s="7"/>
    </row>
  </sheetData>
  <mergeCells count="3">
    <mergeCell ref="G5:I5"/>
    <mergeCell ref="C5:E5"/>
    <mergeCell ref="C1:I2"/>
  </mergeCells>
  <phoneticPr fontId="0" type="noConversion"/>
  <printOptions horizontalCentered="1" verticalCentered="1"/>
  <pageMargins left="0.78740157480314965" right="0.78740157480314965" top="0.98425196850393704" bottom="0.98425196850393704" header="0.51181102362204722" footer="0.51181102362204722"/>
  <pageSetup paperSize="9" scale="57" firstPageNumber="2" orientation="portrait" useFirstPageNumber="1" r:id="rId1"/>
  <headerFooter alignWithMargins="0">
    <oddFooter>&amp;C&amp;16page 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59"/>
  <sheetViews>
    <sheetView view="pageBreakPreview" zoomScale="70" zoomScaleNormal="70" zoomScaleSheetLayoutView="70" zoomScalePageLayoutView="70" workbookViewId="0">
      <selection activeCell="B30" sqref="B30"/>
    </sheetView>
  </sheetViews>
  <sheetFormatPr baseColWidth="10" defaultRowHeight="12.75"/>
  <cols>
    <col min="1" max="1" width="11" style="4"/>
    <col min="2" max="2" width="20.125" style="10" customWidth="1"/>
    <col min="3" max="3" width="14.25" style="10" customWidth="1"/>
    <col min="4" max="4" width="15.125" style="10" customWidth="1"/>
    <col min="5" max="9" width="12.625" style="10" customWidth="1"/>
    <col min="10" max="10" width="14.375" style="10" customWidth="1"/>
    <col min="11" max="12" width="12.625" style="10" customWidth="1"/>
    <col min="13" max="13" width="10.5" style="4" customWidth="1"/>
    <col min="14" max="16384" width="11" style="4"/>
  </cols>
  <sheetData>
    <row r="1" spans="1:22">
      <c r="A1" s="27"/>
      <c r="B1" s="27"/>
      <c r="C1" s="27"/>
      <c r="D1" s="27"/>
      <c r="E1" s="27"/>
      <c r="F1" s="27"/>
      <c r="G1" s="27"/>
      <c r="H1" s="27"/>
      <c r="I1" s="27"/>
      <c r="J1" s="27"/>
      <c r="K1" s="27"/>
      <c r="L1" s="27"/>
      <c r="M1" s="27"/>
      <c r="N1" s="27"/>
    </row>
    <row r="2" spans="1:22" ht="20.25">
      <c r="A2" s="27"/>
      <c r="B2" s="621" t="s">
        <v>132</v>
      </c>
      <c r="C2" s="944" t="s">
        <v>137</v>
      </c>
      <c r="D2" s="944"/>
      <c r="E2" s="944"/>
      <c r="F2" s="944"/>
      <c r="G2" s="944"/>
      <c r="H2" s="944"/>
      <c r="I2" s="944"/>
      <c r="J2" s="944"/>
      <c r="K2" s="944"/>
      <c r="L2" s="27"/>
      <c r="M2" s="3"/>
      <c r="N2" s="3"/>
      <c r="O2" s="3"/>
      <c r="P2" s="3"/>
      <c r="Q2" s="3"/>
      <c r="R2" s="3"/>
      <c r="S2" s="3"/>
      <c r="T2" s="3"/>
      <c r="U2" s="3"/>
      <c r="V2" s="3"/>
    </row>
    <row r="3" spans="1:22" ht="16.5" customHeight="1">
      <c r="A3" s="27"/>
      <c r="B3" s="13"/>
      <c r="C3" s="945" t="s">
        <v>218</v>
      </c>
      <c r="D3" s="945"/>
      <c r="E3" s="945"/>
      <c r="F3" s="945"/>
      <c r="G3" s="945"/>
      <c r="H3" s="945"/>
      <c r="I3" s="945"/>
      <c r="J3" s="945"/>
      <c r="K3" s="945"/>
      <c r="L3" s="27"/>
      <c r="M3" s="3"/>
      <c r="N3" s="3"/>
      <c r="O3" s="3"/>
      <c r="P3" s="3"/>
      <c r="Q3" s="3"/>
      <c r="R3" s="3"/>
      <c r="S3" s="3"/>
      <c r="T3" s="3"/>
      <c r="U3" s="3"/>
      <c r="V3" s="3"/>
    </row>
    <row r="4" spans="1:22" ht="15.75" customHeight="1">
      <c r="A4" s="27"/>
      <c r="B4" s="27"/>
      <c r="C4" s="946"/>
      <c r="D4" s="946"/>
      <c r="E4" s="946"/>
      <c r="F4" s="946"/>
      <c r="G4" s="946"/>
      <c r="H4" s="946"/>
      <c r="I4" s="946"/>
      <c r="J4" s="946"/>
      <c r="K4" s="27"/>
      <c r="L4" s="27"/>
      <c r="M4" s="3"/>
      <c r="N4" s="3"/>
      <c r="O4" s="3"/>
      <c r="P4" s="3"/>
      <c r="Q4" s="3"/>
      <c r="R4" s="3"/>
      <c r="S4" s="3"/>
      <c r="T4" s="3"/>
      <c r="U4" s="3"/>
      <c r="V4" s="3"/>
    </row>
    <row r="5" spans="1:22" ht="23.1" customHeight="1">
      <c r="A5" s="27"/>
      <c r="B5" s="113"/>
      <c r="C5" s="948" t="s">
        <v>235</v>
      </c>
      <c r="D5" s="948" t="s">
        <v>91</v>
      </c>
      <c r="E5" s="950" t="s">
        <v>220</v>
      </c>
      <c r="F5" s="951"/>
      <c r="G5" s="951"/>
      <c r="H5" s="951"/>
      <c r="I5" s="952"/>
      <c r="J5" s="948" t="s">
        <v>221</v>
      </c>
      <c r="K5" s="948" t="s">
        <v>316</v>
      </c>
      <c r="L5" s="948" t="s">
        <v>25</v>
      </c>
      <c r="M5" s="3"/>
      <c r="N5" s="3"/>
      <c r="O5" s="3"/>
      <c r="P5" s="3"/>
      <c r="Q5" s="3"/>
      <c r="R5" s="3"/>
      <c r="S5" s="3"/>
      <c r="T5" s="3"/>
      <c r="U5" s="3"/>
      <c r="V5" s="3"/>
    </row>
    <row r="6" spans="1:22" ht="67.5" customHeight="1">
      <c r="A6" s="27"/>
      <c r="B6" s="452"/>
      <c r="C6" s="949"/>
      <c r="D6" s="949"/>
      <c r="E6" s="824" t="s">
        <v>315</v>
      </c>
      <c r="F6" s="825" t="s">
        <v>236</v>
      </c>
      <c r="G6" s="825" t="s">
        <v>127</v>
      </c>
      <c r="H6" s="825" t="s">
        <v>128</v>
      </c>
      <c r="I6" s="826" t="s">
        <v>223</v>
      </c>
      <c r="J6" s="949"/>
      <c r="K6" s="949"/>
      <c r="L6" s="949"/>
      <c r="M6" s="3"/>
      <c r="N6" s="3"/>
      <c r="O6" s="3"/>
      <c r="P6" s="3"/>
      <c r="Q6" s="3"/>
      <c r="R6" s="3"/>
      <c r="S6" s="3"/>
      <c r="T6" s="3"/>
      <c r="U6" s="3"/>
      <c r="V6" s="3"/>
    </row>
    <row r="7" spans="1:22" ht="21" customHeight="1">
      <c r="A7" s="27"/>
      <c r="B7" s="812" t="str">
        <f>'T26'!B7</f>
        <v>3ème trimestre 2018</v>
      </c>
      <c r="C7" s="813">
        <v>6100</v>
      </c>
      <c r="D7" s="813">
        <v>7017</v>
      </c>
      <c r="E7" s="813">
        <v>6674</v>
      </c>
      <c r="F7" s="813">
        <v>1854</v>
      </c>
      <c r="G7" s="813">
        <v>593</v>
      </c>
      <c r="H7" s="813">
        <v>146</v>
      </c>
      <c r="I7" s="813">
        <v>11</v>
      </c>
      <c r="J7" s="813">
        <v>58</v>
      </c>
      <c r="K7" s="813">
        <v>304</v>
      </c>
      <c r="L7" s="827">
        <f>SUM(C7:K7)</f>
        <v>22757</v>
      </c>
      <c r="M7" s="3"/>
      <c r="N7" s="3"/>
      <c r="O7" s="3"/>
      <c r="P7" s="3"/>
      <c r="Q7" s="3"/>
      <c r="R7" s="3"/>
      <c r="S7" s="3"/>
      <c r="T7" s="3"/>
      <c r="U7" s="3"/>
      <c r="V7" s="3"/>
    </row>
    <row r="8" spans="1:22" ht="21" customHeight="1">
      <c r="A8" s="27"/>
      <c r="B8" s="814" t="s">
        <v>96</v>
      </c>
      <c r="C8" s="689">
        <f>C7/$L7</f>
        <v>0.26804939139605394</v>
      </c>
      <c r="D8" s="689">
        <f t="shared" ref="D8" si="0">D7/$L7</f>
        <v>0.3083446851518214</v>
      </c>
      <c r="E8" s="689">
        <f t="shared" ref="E8" si="1">E7/$L7</f>
        <v>0.29327239970119084</v>
      </c>
      <c r="F8" s="689">
        <f t="shared" ref="F8" si="2">F7/$L7</f>
        <v>8.1469437975128525E-2</v>
      </c>
      <c r="G8" s="689">
        <f t="shared" ref="G8" si="3">G7/$L7</f>
        <v>2.605791624555082E-2</v>
      </c>
      <c r="H8" s="689">
        <f t="shared" ref="H8" si="4">H7/$L7</f>
        <v>6.4156083842334226E-3</v>
      </c>
      <c r="I8" s="689">
        <f t="shared" ref="I8" si="5">I7/$L7</f>
        <v>4.8336775497649073E-4</v>
      </c>
      <c r="J8" s="689">
        <f t="shared" ref="J8" si="6">J7/$L7</f>
        <v>2.5486663444214967E-3</v>
      </c>
      <c r="K8" s="689">
        <f t="shared" ref="K8" si="7">K7/$L7</f>
        <v>1.3358527046623016E-2</v>
      </c>
      <c r="L8" s="815">
        <f t="shared" ref="L8" si="8">L7/$L7</f>
        <v>1</v>
      </c>
      <c r="M8" s="3"/>
      <c r="N8" s="3"/>
      <c r="O8" s="3"/>
      <c r="P8" s="3"/>
      <c r="Q8" s="3"/>
      <c r="R8" s="3"/>
      <c r="S8" s="3"/>
      <c r="T8" s="3"/>
      <c r="U8" s="3"/>
      <c r="V8" s="3"/>
    </row>
    <row r="9" spans="1:22" ht="21" customHeight="1">
      <c r="A9" s="27"/>
      <c r="B9" s="771" t="str">
        <f>'T26'!B8</f>
        <v>2nd trimestre 2018</v>
      </c>
      <c r="C9" s="767">
        <v>7377</v>
      </c>
      <c r="D9" s="767">
        <v>7027</v>
      </c>
      <c r="E9" s="767">
        <v>7697</v>
      </c>
      <c r="F9" s="767">
        <v>2054</v>
      </c>
      <c r="G9" s="767">
        <v>615</v>
      </c>
      <c r="H9" s="767">
        <v>173</v>
      </c>
      <c r="I9" s="767">
        <v>16</v>
      </c>
      <c r="J9" s="767">
        <v>85</v>
      </c>
      <c r="K9" s="767">
        <v>363</v>
      </c>
      <c r="L9" s="769">
        <f>SUM(C9:K9)</f>
        <v>25407</v>
      </c>
      <c r="M9" s="3"/>
      <c r="N9" s="3"/>
      <c r="O9" s="3"/>
      <c r="P9" s="3"/>
      <c r="Q9" s="3"/>
      <c r="R9" s="3"/>
      <c r="S9" s="3"/>
      <c r="T9" s="3"/>
      <c r="U9" s="3"/>
      <c r="V9" s="3"/>
    </row>
    <row r="10" spans="1:22" ht="21" customHeight="1">
      <c r="A10" s="27"/>
      <c r="B10" s="708" t="s">
        <v>96</v>
      </c>
      <c r="C10" s="768">
        <v>0.29035305230841896</v>
      </c>
      <c r="D10" s="768">
        <v>0.27657732121068995</v>
      </c>
      <c r="E10" s="768">
        <v>0.30294800645491399</v>
      </c>
      <c r="F10" s="768">
        <v>8.0843861927815175E-2</v>
      </c>
      <c r="G10" s="768">
        <v>2.4205927500295193E-2</v>
      </c>
      <c r="H10" s="768">
        <v>6.8091470854488917E-3</v>
      </c>
      <c r="I10" s="768">
        <v>6.2974770732475297E-4</v>
      </c>
      <c r="J10" s="768">
        <v>3.3455346951627505E-3</v>
      </c>
      <c r="K10" s="768">
        <v>1.4287401109930334E-2</v>
      </c>
      <c r="L10" s="770">
        <f t="shared" ref="L10:L24" si="9">SUM(C10:K10)</f>
        <v>0.99999999999999978</v>
      </c>
      <c r="M10" s="3"/>
      <c r="N10" s="3"/>
      <c r="O10" s="3"/>
      <c r="P10" s="3"/>
      <c r="Q10" s="3"/>
      <c r="R10" s="3"/>
      <c r="S10" s="3"/>
      <c r="T10" s="3"/>
      <c r="U10" s="3"/>
      <c r="V10" s="3"/>
    </row>
    <row r="11" spans="1:22" ht="21" customHeight="1">
      <c r="A11" s="27"/>
      <c r="B11" s="772" t="str">
        <f>'T26'!B9</f>
        <v>1er trimestre 2018</v>
      </c>
      <c r="C11" s="767">
        <v>7473</v>
      </c>
      <c r="D11" s="767">
        <v>7110</v>
      </c>
      <c r="E11" s="767">
        <v>8131</v>
      </c>
      <c r="F11" s="767">
        <v>2150</v>
      </c>
      <c r="G11" s="767">
        <v>718</v>
      </c>
      <c r="H11" s="767">
        <v>177</v>
      </c>
      <c r="I11" s="767">
        <v>27</v>
      </c>
      <c r="J11" s="767">
        <v>82</v>
      </c>
      <c r="K11" s="767">
        <v>218</v>
      </c>
      <c r="L11" s="769">
        <f t="shared" si="9"/>
        <v>26086</v>
      </c>
      <c r="M11" s="3"/>
      <c r="N11" s="3"/>
      <c r="O11" s="3"/>
      <c r="P11" s="3"/>
      <c r="Q11" s="3"/>
      <c r="R11" s="3"/>
      <c r="S11" s="3"/>
      <c r="T11" s="3"/>
      <c r="U11" s="3"/>
      <c r="V11" s="3"/>
    </row>
    <row r="12" spans="1:22" ht="21" customHeight="1">
      <c r="A12" s="27"/>
      <c r="B12" s="708" t="s">
        <v>96</v>
      </c>
      <c r="C12" s="768">
        <v>0.28647550410181705</v>
      </c>
      <c r="D12" s="768">
        <v>0.27255999386644175</v>
      </c>
      <c r="E12" s="768">
        <v>0.31169976232461855</v>
      </c>
      <c r="F12" s="768">
        <v>8.2419688721919807E-2</v>
      </c>
      <c r="G12" s="768">
        <v>2.7524342559227172E-2</v>
      </c>
      <c r="H12" s="768">
        <v>6.7852487924557232E-3</v>
      </c>
      <c r="I12" s="768">
        <v>1.035037951391551E-3</v>
      </c>
      <c r="J12" s="768">
        <v>3.143448593115081E-3</v>
      </c>
      <c r="K12" s="768">
        <v>8.356973089013264E-3</v>
      </c>
      <c r="L12" s="770">
        <f t="shared" si="9"/>
        <v>1</v>
      </c>
      <c r="M12" s="18"/>
      <c r="N12" s="3"/>
      <c r="O12" s="3"/>
      <c r="P12" s="3"/>
      <c r="Q12" s="3"/>
      <c r="R12" s="3"/>
      <c r="S12" s="3"/>
      <c r="T12" s="3"/>
      <c r="U12" s="3"/>
      <c r="V12" s="3"/>
    </row>
    <row r="13" spans="1:22" ht="21" customHeight="1">
      <c r="A13" s="27"/>
      <c r="B13" s="771" t="str">
        <f>'T26'!B10</f>
        <v>4ème trimestre 2017</v>
      </c>
      <c r="C13" s="767">
        <v>7234</v>
      </c>
      <c r="D13" s="767">
        <v>7515</v>
      </c>
      <c r="E13" s="767">
        <v>6857</v>
      </c>
      <c r="F13" s="767">
        <v>1882</v>
      </c>
      <c r="G13" s="767">
        <v>624</v>
      </c>
      <c r="H13" s="767">
        <v>147</v>
      </c>
      <c r="I13" s="767">
        <v>10</v>
      </c>
      <c r="J13" s="767">
        <v>95</v>
      </c>
      <c r="K13" s="767">
        <v>143</v>
      </c>
      <c r="L13" s="769">
        <f t="shared" si="9"/>
        <v>24507</v>
      </c>
      <c r="M13" s="3"/>
      <c r="N13" s="3"/>
      <c r="O13" s="3"/>
      <c r="P13" s="3"/>
      <c r="Q13" s="3"/>
      <c r="R13" s="3"/>
      <c r="S13" s="3"/>
      <c r="T13" s="3"/>
      <c r="U13" s="3"/>
      <c r="V13" s="3"/>
    </row>
    <row r="14" spans="1:22" ht="21" customHeight="1">
      <c r="A14" s="27"/>
      <c r="B14" s="708" t="s">
        <v>96</v>
      </c>
      <c r="C14" s="768">
        <v>0.29518096870281962</v>
      </c>
      <c r="D14" s="768">
        <v>0.30664708042600075</v>
      </c>
      <c r="E14" s="768">
        <v>0.27979760884645205</v>
      </c>
      <c r="F14" s="768">
        <v>7.6794385277675764E-2</v>
      </c>
      <c r="G14" s="768">
        <v>2.5462112865711838E-2</v>
      </c>
      <c r="H14" s="768">
        <v>5.9982862039417309E-3</v>
      </c>
      <c r="I14" s="768">
        <v>4.0804668054025378E-4</v>
      </c>
      <c r="J14" s="768">
        <v>3.8764434651324111E-3</v>
      </c>
      <c r="K14" s="768">
        <v>5.835067531725629E-3</v>
      </c>
      <c r="L14" s="770">
        <f t="shared" si="9"/>
        <v>1</v>
      </c>
      <c r="M14" s="76"/>
      <c r="N14" s="3"/>
      <c r="O14" s="3"/>
      <c r="P14" s="3"/>
      <c r="Q14" s="3"/>
      <c r="R14" s="3"/>
      <c r="S14" s="3"/>
      <c r="T14" s="3"/>
      <c r="U14" s="3"/>
      <c r="V14" s="3"/>
    </row>
    <row r="15" spans="1:22" ht="21" customHeight="1">
      <c r="A15" s="27"/>
      <c r="B15" s="816" t="str">
        <f>'T26'!B11</f>
        <v>3ème trimestre 2017</v>
      </c>
      <c r="C15" s="817">
        <v>5738</v>
      </c>
      <c r="D15" s="817">
        <v>6627</v>
      </c>
      <c r="E15" s="817">
        <v>6171</v>
      </c>
      <c r="F15" s="817">
        <v>1641</v>
      </c>
      <c r="G15" s="817">
        <v>474</v>
      </c>
      <c r="H15" s="817">
        <v>150</v>
      </c>
      <c r="I15" s="817">
        <v>11</v>
      </c>
      <c r="J15" s="817">
        <v>64</v>
      </c>
      <c r="K15" s="817">
        <v>292</v>
      </c>
      <c r="L15" s="818">
        <f t="shared" si="9"/>
        <v>21168</v>
      </c>
      <c r="M15" s="76"/>
      <c r="N15" s="3"/>
      <c r="O15" s="3"/>
      <c r="P15" s="3"/>
      <c r="Q15" s="3"/>
      <c r="R15" s="3"/>
      <c r="S15" s="3"/>
      <c r="T15" s="3"/>
      <c r="U15" s="3"/>
      <c r="V15" s="3"/>
    </row>
    <row r="16" spans="1:22" ht="21" customHeight="1">
      <c r="A16" s="27"/>
      <c r="B16" s="715" t="s">
        <v>96</v>
      </c>
      <c r="C16" s="819">
        <v>0.27106953892668179</v>
      </c>
      <c r="D16" s="819">
        <v>0.31306689342403626</v>
      </c>
      <c r="E16" s="819">
        <v>0.29152494331065759</v>
      </c>
      <c r="F16" s="819">
        <v>7.7522675736961449E-2</v>
      </c>
      <c r="G16" s="819">
        <v>2.2392290249433108E-2</v>
      </c>
      <c r="H16" s="819">
        <v>7.0861678004535151E-3</v>
      </c>
      <c r="I16" s="819">
        <v>5.1965230536659107E-4</v>
      </c>
      <c r="J16" s="819">
        <v>3.0234315948601664E-3</v>
      </c>
      <c r="K16" s="819">
        <v>1.3794406651549509E-2</v>
      </c>
      <c r="L16" s="820">
        <f t="shared" si="9"/>
        <v>1</v>
      </c>
      <c r="M16" s="76">
        <v>6236</v>
      </c>
      <c r="N16" s="3"/>
      <c r="O16" s="3"/>
      <c r="P16" s="3"/>
      <c r="Q16" s="3"/>
      <c r="R16" s="3"/>
      <c r="S16" s="3"/>
      <c r="T16" s="3"/>
      <c r="U16" s="3"/>
      <c r="V16" s="3"/>
    </row>
    <row r="17" spans="1:22" ht="21" customHeight="1">
      <c r="A17" s="27"/>
      <c r="B17" s="771" t="str">
        <f>'T26'!B12</f>
        <v>2nd trimestre 2017</v>
      </c>
      <c r="C17" s="767">
        <v>7107</v>
      </c>
      <c r="D17" s="767">
        <v>6589</v>
      </c>
      <c r="E17" s="767">
        <v>7503</v>
      </c>
      <c r="F17" s="767">
        <v>1972</v>
      </c>
      <c r="G17" s="767">
        <v>662</v>
      </c>
      <c r="H17" s="767">
        <v>173</v>
      </c>
      <c r="I17" s="767">
        <v>9</v>
      </c>
      <c r="J17" s="767">
        <v>93</v>
      </c>
      <c r="K17" s="767">
        <v>281</v>
      </c>
      <c r="L17" s="769">
        <f t="shared" si="9"/>
        <v>24389</v>
      </c>
      <c r="M17" s="76">
        <v>6370</v>
      </c>
      <c r="N17" s="3"/>
      <c r="O17" s="3"/>
      <c r="P17" s="3"/>
      <c r="Q17" s="3"/>
      <c r="R17" s="3"/>
      <c r="S17" s="3"/>
      <c r="T17" s="3"/>
      <c r="U17" s="3"/>
      <c r="V17" s="3"/>
    </row>
    <row r="18" spans="1:22" ht="21" customHeight="1">
      <c r="A18" s="27"/>
      <c r="B18" s="708" t="s">
        <v>96</v>
      </c>
      <c r="C18" s="768">
        <v>0.29140186149493624</v>
      </c>
      <c r="D18" s="768">
        <v>0.27016277830169338</v>
      </c>
      <c r="E18" s="768">
        <v>0.30763868957316826</v>
      </c>
      <c r="F18" s="768">
        <v>8.0856123662306781E-2</v>
      </c>
      <c r="G18" s="768">
        <v>2.7143384312599942E-2</v>
      </c>
      <c r="H18" s="768">
        <v>7.093361761449834E-3</v>
      </c>
      <c r="I18" s="768">
        <v>3.6901881995981796E-4</v>
      </c>
      <c r="J18" s="768">
        <v>3.8131944729181189E-3</v>
      </c>
      <c r="K18" s="768">
        <v>1.1521587600967649E-2</v>
      </c>
      <c r="L18" s="770">
        <f t="shared" si="9"/>
        <v>1</v>
      </c>
      <c r="M18" s="76">
        <f>M17+M16</f>
        <v>12606</v>
      </c>
      <c r="N18" s="3"/>
      <c r="O18" s="3"/>
      <c r="P18" s="3"/>
      <c r="Q18" s="3"/>
      <c r="R18" s="3"/>
      <c r="S18" s="3"/>
      <c r="T18" s="3"/>
      <c r="U18" s="3"/>
      <c r="V18" s="3"/>
    </row>
    <row r="19" spans="1:22" ht="21" customHeight="1">
      <c r="A19" s="27"/>
      <c r="B19" s="771" t="str">
        <f>'T26'!B13</f>
        <v>1er trimestre 2017</v>
      </c>
      <c r="C19" s="767">
        <v>7492</v>
      </c>
      <c r="D19" s="767">
        <v>7018</v>
      </c>
      <c r="E19" s="767">
        <v>8041</v>
      </c>
      <c r="F19" s="767">
        <v>2042</v>
      </c>
      <c r="G19" s="767">
        <v>693</v>
      </c>
      <c r="H19" s="767">
        <v>206</v>
      </c>
      <c r="I19" s="767">
        <v>22</v>
      </c>
      <c r="J19" s="767">
        <v>94</v>
      </c>
      <c r="K19" s="767">
        <v>327</v>
      </c>
      <c r="L19" s="769">
        <f t="shared" si="9"/>
        <v>25935</v>
      </c>
      <c r="M19" s="76">
        <f>M16/M18</f>
        <v>0.49468507060130096</v>
      </c>
      <c r="N19" s="3"/>
      <c r="O19" s="3"/>
      <c r="P19" s="3"/>
      <c r="Q19" s="3"/>
      <c r="R19" s="3"/>
      <c r="S19" s="3"/>
      <c r="T19" s="3"/>
      <c r="U19" s="3"/>
      <c r="V19" s="3"/>
    </row>
    <row r="20" spans="1:22" ht="21" customHeight="1">
      <c r="A20" s="27"/>
      <c r="B20" s="708" t="s">
        <v>96</v>
      </c>
      <c r="C20" s="768">
        <v>0.28887603624445729</v>
      </c>
      <c r="D20" s="768">
        <v>0.27059957586273375</v>
      </c>
      <c r="E20" s="768">
        <v>0.31004434162328898</v>
      </c>
      <c r="F20" s="768">
        <v>7.8735299787931368E-2</v>
      </c>
      <c r="G20" s="768">
        <v>2.6720647773279354E-2</v>
      </c>
      <c r="H20" s="768">
        <v>7.9429342587237321E-3</v>
      </c>
      <c r="I20" s="768">
        <v>8.4827453248505875E-4</v>
      </c>
      <c r="J20" s="768">
        <v>3.6244457297088875E-3</v>
      </c>
      <c r="K20" s="768">
        <v>1.2608444187391555E-2</v>
      </c>
      <c r="L20" s="770">
        <f t="shared" si="9"/>
        <v>1</v>
      </c>
      <c r="M20" s="76">
        <f>M17/M18</f>
        <v>0.50531492939869904</v>
      </c>
      <c r="N20" s="3"/>
      <c r="O20" s="3"/>
      <c r="P20" s="3"/>
      <c r="Q20" s="3"/>
      <c r="R20" s="3"/>
      <c r="S20" s="3"/>
      <c r="T20" s="3"/>
      <c r="U20" s="3"/>
      <c r="V20" s="3"/>
    </row>
    <row r="21" spans="1:22" ht="21" customHeight="1">
      <c r="A21" s="27"/>
      <c r="B21" s="771" t="str">
        <f>'T26'!B14</f>
        <v>4ème trimestre 2016</v>
      </c>
      <c r="C21" s="767">
        <v>7204</v>
      </c>
      <c r="D21" s="767">
        <v>7536</v>
      </c>
      <c r="E21" s="767">
        <v>6516</v>
      </c>
      <c r="F21" s="767">
        <v>1597</v>
      </c>
      <c r="G21" s="767">
        <v>551</v>
      </c>
      <c r="H21" s="767">
        <v>117</v>
      </c>
      <c r="I21" s="767">
        <v>12</v>
      </c>
      <c r="J21" s="767">
        <v>19</v>
      </c>
      <c r="K21" s="767">
        <v>45</v>
      </c>
      <c r="L21" s="769">
        <f t="shared" si="9"/>
        <v>23597</v>
      </c>
      <c r="M21" s="226"/>
      <c r="N21" s="9"/>
      <c r="O21" s="9"/>
      <c r="P21" s="9"/>
      <c r="Q21" s="3"/>
      <c r="R21" s="3"/>
      <c r="S21" s="3"/>
      <c r="T21" s="3"/>
      <c r="U21" s="3"/>
      <c r="V21" s="3"/>
    </row>
    <row r="22" spans="1:22" ht="21" customHeight="1">
      <c r="A22" s="27"/>
      <c r="B22" s="708" t="s">
        <v>96</v>
      </c>
      <c r="C22" s="768">
        <v>0.30529304572615162</v>
      </c>
      <c r="D22" s="768">
        <v>0.31936263084290378</v>
      </c>
      <c r="E22" s="768">
        <v>0.2761367970504725</v>
      </c>
      <c r="F22" s="768">
        <v>6.7678094673051664E-2</v>
      </c>
      <c r="G22" s="768">
        <v>2.3350425901597662E-2</v>
      </c>
      <c r="H22" s="768">
        <v>4.9582574056024073E-3</v>
      </c>
      <c r="I22" s="768">
        <v>5.0853922108742638E-4</v>
      </c>
      <c r="J22" s="768">
        <v>8.0518710005509178E-4</v>
      </c>
      <c r="K22" s="768">
        <v>1.9070220790778488E-3</v>
      </c>
      <c r="L22" s="770">
        <f t="shared" si="9"/>
        <v>0.99999999999999989</v>
      </c>
      <c r="M22" s="9"/>
      <c r="N22" s="9"/>
      <c r="O22" s="9"/>
      <c r="P22" s="9"/>
      <c r="Q22" s="3"/>
      <c r="R22" s="3"/>
      <c r="S22" s="3"/>
      <c r="T22" s="3"/>
      <c r="U22" s="3"/>
      <c r="V22" s="3"/>
    </row>
    <row r="23" spans="1:22" ht="21" customHeight="1">
      <c r="A23" s="27"/>
      <c r="B23" s="821" t="str">
        <f>'T26'!B15</f>
        <v>3ème trimestre 2016</v>
      </c>
      <c r="C23" s="817">
        <v>6036</v>
      </c>
      <c r="D23" s="817">
        <v>7334</v>
      </c>
      <c r="E23" s="817">
        <v>6471</v>
      </c>
      <c r="F23" s="817">
        <v>1440</v>
      </c>
      <c r="G23" s="817">
        <v>471</v>
      </c>
      <c r="H23" s="817">
        <v>125</v>
      </c>
      <c r="I23" s="817">
        <v>7</v>
      </c>
      <c r="J23" s="817">
        <v>28</v>
      </c>
      <c r="K23" s="817">
        <v>52</v>
      </c>
      <c r="L23" s="818">
        <f t="shared" si="9"/>
        <v>21964</v>
      </c>
      <c r="M23" s="214"/>
      <c r="N23" s="214"/>
      <c r="O23" s="214"/>
      <c r="P23" s="191"/>
      <c r="Q23" s="3"/>
      <c r="R23" s="3"/>
      <c r="S23" s="3"/>
      <c r="T23" s="3"/>
      <c r="U23" s="3"/>
      <c r="V23" s="3"/>
    </row>
    <row r="24" spans="1:22" ht="21" customHeight="1">
      <c r="A24" s="27"/>
      <c r="B24" s="691" t="s">
        <v>96</v>
      </c>
      <c r="C24" s="822">
        <v>0.27481333090511745</v>
      </c>
      <c r="D24" s="822">
        <v>0.33391003460207613</v>
      </c>
      <c r="E24" s="822">
        <v>0.29461846658167912</v>
      </c>
      <c r="F24" s="822">
        <v>6.5561828446548898E-2</v>
      </c>
      <c r="G24" s="822">
        <v>2.1444181387725369E-2</v>
      </c>
      <c r="H24" s="822">
        <v>5.691130941540703E-3</v>
      </c>
      <c r="I24" s="822">
        <v>3.1870333272627935E-4</v>
      </c>
      <c r="J24" s="822">
        <v>1.2748133309051174E-3</v>
      </c>
      <c r="K24" s="822">
        <v>2.3675104716809323E-3</v>
      </c>
      <c r="L24" s="823">
        <f t="shared" si="9"/>
        <v>1</v>
      </c>
      <c r="M24" s="157"/>
      <c r="N24" s="158"/>
      <c r="O24" s="157"/>
      <c r="P24" s="27"/>
      <c r="Q24" s="3"/>
      <c r="R24" s="3"/>
      <c r="S24" s="3"/>
      <c r="T24" s="3"/>
      <c r="U24" s="3"/>
      <c r="V24" s="3"/>
    </row>
    <row r="25" spans="1:22" ht="21" customHeight="1">
      <c r="A25" s="27"/>
      <c r="B25" s="184" t="s">
        <v>317</v>
      </c>
      <c r="D25" s="27"/>
      <c r="E25" s="27"/>
      <c r="F25" s="186"/>
      <c r="G25" s="186"/>
      <c r="H25" s="186"/>
      <c r="I25" s="186"/>
      <c r="J25" s="186"/>
      <c r="K25" s="186"/>
      <c r="L25" s="191"/>
      <c r="M25" s="77">
        <v>6236</v>
      </c>
      <c r="N25" s="3"/>
      <c r="O25" s="3"/>
      <c r="P25" s="3"/>
      <c r="Q25" s="3"/>
      <c r="R25" s="3"/>
      <c r="S25" s="3"/>
      <c r="T25" s="3"/>
      <c r="U25" s="3"/>
      <c r="V25" s="3"/>
    </row>
    <row r="26" spans="1:22" ht="21" customHeight="1">
      <c r="A26" s="27"/>
      <c r="B26" s="947" t="s">
        <v>318</v>
      </c>
      <c r="C26" s="947"/>
      <c r="D26" s="947"/>
      <c r="E26" s="947"/>
      <c r="F26" s="192"/>
      <c r="G26" s="192"/>
      <c r="H26" s="192"/>
      <c r="I26" s="192"/>
      <c r="J26" s="193"/>
      <c r="K26" s="192"/>
      <c r="L26" s="113"/>
      <c r="M26" s="3"/>
      <c r="N26" s="3"/>
      <c r="O26" s="3"/>
      <c r="P26" s="3"/>
      <c r="Q26" s="3"/>
      <c r="R26" s="3"/>
      <c r="S26" s="3"/>
      <c r="T26" s="3"/>
      <c r="U26" s="3"/>
      <c r="V26" s="3"/>
    </row>
    <row r="27" spans="1:22" ht="21" customHeight="1">
      <c r="A27" s="27"/>
      <c r="B27" s="27"/>
      <c r="C27" s="27"/>
      <c r="D27" s="27"/>
      <c r="E27" s="27"/>
      <c r="F27" s="214"/>
      <c r="G27" s="214"/>
      <c r="H27" s="214"/>
      <c r="I27" s="186"/>
      <c r="J27" s="186"/>
      <c r="K27" s="186"/>
      <c r="L27" s="191"/>
      <c r="M27" s="3"/>
      <c r="N27" s="3"/>
      <c r="O27" s="3"/>
      <c r="P27" s="3"/>
      <c r="Q27" s="3"/>
      <c r="R27" s="3"/>
      <c r="S27" s="3"/>
      <c r="T27" s="3"/>
      <c r="U27" s="3"/>
      <c r="V27" s="3"/>
    </row>
    <row r="28" spans="1:22" ht="21" customHeight="1">
      <c r="A28" s="27"/>
      <c r="B28" s="27"/>
      <c r="C28" s="27"/>
      <c r="D28" s="27"/>
      <c r="E28" s="27"/>
      <c r="F28" s="192"/>
      <c r="G28" s="192"/>
      <c r="H28" s="192"/>
      <c r="I28" s="192"/>
      <c r="J28" s="193"/>
      <c r="K28" s="192"/>
      <c r="L28" s="113"/>
      <c r="M28" s="3"/>
      <c r="N28" s="3"/>
      <c r="O28" s="3"/>
      <c r="P28" s="3"/>
      <c r="Q28" s="3"/>
      <c r="R28" s="3"/>
      <c r="S28" s="3"/>
      <c r="T28" s="3"/>
      <c r="U28" s="3"/>
      <c r="V28" s="3"/>
    </row>
    <row r="29" spans="1:22" ht="18.75" customHeight="1">
      <c r="A29" s="27"/>
      <c r="B29" s="27"/>
      <c r="C29" s="27"/>
      <c r="D29" s="27"/>
      <c r="E29" s="27"/>
      <c r="F29" s="214"/>
      <c r="G29" s="214"/>
      <c r="H29" s="214"/>
      <c r="I29" s="186"/>
      <c r="J29" s="186"/>
      <c r="K29" s="186"/>
      <c r="L29" s="191"/>
      <c r="M29" s="3"/>
      <c r="N29" s="3"/>
      <c r="O29" s="3"/>
      <c r="P29" s="3"/>
      <c r="Q29" s="3"/>
      <c r="R29" s="3"/>
      <c r="S29" s="3"/>
      <c r="T29" s="3"/>
      <c r="U29" s="3"/>
      <c r="V29" s="3"/>
    </row>
    <row r="30" spans="1:22">
      <c r="A30" s="27"/>
      <c r="B30" s="27"/>
      <c r="C30" s="27"/>
      <c r="D30" s="27"/>
      <c r="E30" s="27"/>
      <c r="F30" s="157"/>
      <c r="G30" s="157"/>
      <c r="H30" s="157"/>
      <c r="I30" s="157"/>
      <c r="J30" s="158"/>
      <c r="K30" s="157"/>
      <c r="L30" s="27"/>
      <c r="M30" s="3"/>
      <c r="N30" s="3"/>
      <c r="O30" s="3"/>
      <c r="P30" s="3"/>
      <c r="Q30" s="3"/>
      <c r="R30" s="3"/>
      <c r="S30" s="3"/>
      <c r="T30" s="3"/>
      <c r="U30" s="3"/>
      <c r="V30" s="3"/>
    </row>
    <row r="31" spans="1:22">
      <c r="M31" s="3"/>
      <c r="N31" s="3"/>
      <c r="O31" s="3"/>
      <c r="P31" s="3"/>
      <c r="Q31" s="3"/>
      <c r="R31" s="3"/>
      <c r="S31" s="3"/>
      <c r="T31" s="3"/>
      <c r="U31" s="3"/>
      <c r="V31" s="3"/>
    </row>
    <row r="32" spans="1:22">
      <c r="M32" s="3"/>
      <c r="N32" s="3"/>
      <c r="O32" s="3"/>
      <c r="P32" s="3"/>
      <c r="Q32" s="3"/>
      <c r="R32" s="3"/>
      <c r="S32" s="3"/>
      <c r="T32" s="3"/>
      <c r="U32" s="3"/>
      <c r="V32" s="3"/>
    </row>
    <row r="33" spans="13:22">
      <c r="M33" s="3"/>
      <c r="N33" s="3"/>
      <c r="O33" s="3"/>
      <c r="P33" s="3"/>
      <c r="Q33" s="3"/>
      <c r="R33" s="3"/>
      <c r="S33" s="3"/>
      <c r="T33" s="3"/>
      <c r="U33" s="3"/>
      <c r="V33" s="3"/>
    </row>
    <row r="34" spans="13:22">
      <c r="M34" s="3"/>
      <c r="N34" s="3"/>
      <c r="O34" s="3"/>
      <c r="P34" s="3"/>
      <c r="Q34" s="3"/>
      <c r="R34" s="3"/>
      <c r="S34" s="3"/>
      <c r="T34" s="3"/>
      <c r="U34" s="3"/>
      <c r="V34" s="3"/>
    </row>
    <row r="35" spans="13:22">
      <c r="M35" s="3"/>
      <c r="N35" s="3"/>
      <c r="O35" s="3"/>
      <c r="P35" s="3"/>
      <c r="Q35" s="3"/>
      <c r="R35" s="3"/>
      <c r="S35" s="3"/>
      <c r="T35" s="3"/>
      <c r="U35" s="3"/>
      <c r="V35" s="3"/>
    </row>
    <row r="36" spans="13:22">
      <c r="M36" s="3"/>
      <c r="N36" s="3"/>
      <c r="O36" s="3"/>
      <c r="P36" s="3"/>
      <c r="Q36" s="3"/>
      <c r="R36" s="3"/>
      <c r="S36" s="3"/>
      <c r="T36" s="3"/>
      <c r="U36" s="3"/>
      <c r="V36" s="3"/>
    </row>
    <row r="37" spans="13:22">
      <c r="M37" s="3"/>
      <c r="N37" s="3"/>
      <c r="O37" s="3"/>
      <c r="P37" s="3"/>
      <c r="Q37" s="3"/>
      <c r="R37" s="3"/>
      <c r="S37" s="3"/>
      <c r="T37" s="3"/>
      <c r="U37" s="3"/>
      <c r="V37" s="3"/>
    </row>
    <row r="38" spans="13:22">
      <c r="M38" s="3"/>
      <c r="N38" s="3"/>
      <c r="O38" s="3"/>
      <c r="P38" s="3"/>
      <c r="Q38" s="3"/>
      <c r="R38" s="3"/>
      <c r="S38" s="3"/>
      <c r="T38" s="3"/>
      <c r="U38" s="3"/>
      <c r="V38" s="3"/>
    </row>
    <row r="39" spans="13:22">
      <c r="M39" s="3"/>
      <c r="N39" s="3"/>
      <c r="O39" s="3"/>
      <c r="P39" s="3"/>
      <c r="Q39" s="3"/>
      <c r="R39" s="3"/>
      <c r="S39" s="3"/>
      <c r="T39" s="3"/>
      <c r="U39" s="3"/>
      <c r="V39" s="3"/>
    </row>
    <row r="40" spans="13:22">
      <c r="M40" s="3"/>
      <c r="N40" s="3"/>
      <c r="O40" s="3"/>
      <c r="P40" s="3"/>
      <c r="Q40" s="3"/>
      <c r="R40" s="3"/>
      <c r="S40" s="3"/>
      <c r="T40" s="3"/>
      <c r="U40" s="3"/>
      <c r="V40" s="3"/>
    </row>
    <row r="41" spans="13:22">
      <c r="M41" s="3"/>
      <c r="N41" s="3"/>
      <c r="O41" s="3"/>
      <c r="P41" s="3"/>
      <c r="Q41" s="3"/>
      <c r="R41" s="3"/>
      <c r="S41" s="3"/>
      <c r="T41" s="3"/>
      <c r="U41" s="3"/>
      <c r="V41" s="3"/>
    </row>
    <row r="42" spans="13:22">
      <c r="M42" s="3"/>
      <c r="N42" s="3"/>
      <c r="O42" s="3"/>
      <c r="P42" s="3"/>
      <c r="Q42" s="3"/>
      <c r="R42" s="3"/>
      <c r="S42" s="3"/>
      <c r="T42" s="3"/>
      <c r="U42" s="3"/>
      <c r="V42" s="3"/>
    </row>
    <row r="43" spans="13:22">
      <c r="M43" s="3"/>
      <c r="N43" s="3"/>
      <c r="O43" s="3"/>
      <c r="P43" s="3"/>
      <c r="Q43" s="3"/>
      <c r="R43" s="3"/>
      <c r="S43" s="3"/>
      <c r="T43" s="3"/>
      <c r="U43" s="3"/>
      <c r="V43" s="3"/>
    </row>
    <row r="44" spans="13:22">
      <c r="M44" s="3"/>
      <c r="N44" s="3"/>
      <c r="O44" s="3"/>
      <c r="P44" s="3"/>
      <c r="Q44" s="3"/>
      <c r="R44" s="3"/>
      <c r="S44" s="3"/>
      <c r="T44" s="3"/>
      <c r="U44" s="3"/>
      <c r="V44" s="3"/>
    </row>
    <row r="45" spans="13:22" ht="18" customHeight="1">
      <c r="M45" s="3"/>
      <c r="N45" s="3"/>
      <c r="O45" s="3"/>
      <c r="P45" s="3"/>
      <c r="Q45" s="3"/>
      <c r="R45" s="3"/>
      <c r="S45" s="3"/>
      <c r="T45" s="3"/>
      <c r="U45" s="3"/>
      <c r="V45" s="3"/>
    </row>
    <row r="46" spans="13:22" ht="18" customHeight="1">
      <c r="M46" s="3"/>
      <c r="N46" s="3"/>
      <c r="O46" s="3"/>
      <c r="P46" s="3"/>
      <c r="Q46" s="3"/>
      <c r="R46" s="3"/>
      <c r="S46" s="3"/>
      <c r="T46" s="3"/>
      <c r="U46" s="3"/>
      <c r="V46" s="3"/>
    </row>
    <row r="47" spans="13:22" ht="18" customHeight="1">
      <c r="M47" s="3"/>
      <c r="N47" s="3"/>
      <c r="O47" s="3"/>
      <c r="P47" s="3"/>
      <c r="Q47" s="3"/>
      <c r="R47" s="3"/>
      <c r="S47" s="3"/>
      <c r="T47" s="3"/>
      <c r="U47" s="3"/>
      <c r="V47" s="3"/>
    </row>
    <row r="48" spans="13:22" ht="18" customHeight="1">
      <c r="M48" s="3"/>
      <c r="N48" s="3"/>
      <c r="O48" s="3"/>
      <c r="P48" s="3"/>
      <c r="Q48" s="3"/>
      <c r="R48" s="3"/>
      <c r="S48" s="3"/>
      <c r="T48" s="3"/>
      <c r="U48" s="3"/>
      <c r="V48" s="3"/>
    </row>
    <row r="49" spans="13:22" ht="18" customHeight="1">
      <c r="M49" s="3"/>
      <c r="N49" s="3"/>
      <c r="O49" s="3"/>
      <c r="P49" s="3"/>
      <c r="Q49" s="3"/>
      <c r="R49" s="3"/>
      <c r="S49" s="3"/>
      <c r="T49" s="3"/>
      <c r="U49" s="3"/>
      <c r="V49" s="3"/>
    </row>
    <row r="50" spans="13:22" ht="18" customHeight="1">
      <c r="M50" s="3"/>
      <c r="N50" s="3"/>
      <c r="O50" s="3"/>
      <c r="P50" s="3"/>
      <c r="Q50" s="3"/>
      <c r="R50" s="3"/>
      <c r="S50" s="3"/>
      <c r="T50" s="3"/>
      <c r="U50" s="3"/>
      <c r="V50" s="3"/>
    </row>
    <row r="51" spans="13:22" ht="18" customHeight="1">
      <c r="M51" s="3"/>
      <c r="N51" s="3"/>
      <c r="O51" s="3"/>
      <c r="P51" s="3"/>
      <c r="Q51" s="3"/>
      <c r="R51" s="3"/>
      <c r="S51" s="3"/>
      <c r="T51" s="3"/>
      <c r="U51" s="3"/>
      <c r="V51" s="3"/>
    </row>
    <row r="52" spans="13:22" ht="18" customHeight="1">
      <c r="M52" s="3"/>
      <c r="N52" s="3"/>
      <c r="O52" s="3"/>
      <c r="P52" s="3"/>
      <c r="Q52" s="3"/>
      <c r="R52" s="3"/>
      <c r="S52" s="3"/>
      <c r="T52" s="3"/>
      <c r="U52" s="3"/>
      <c r="V52" s="3"/>
    </row>
    <row r="53" spans="13:22" ht="18" customHeight="1">
      <c r="M53" s="3"/>
      <c r="N53" s="3"/>
      <c r="O53" s="3"/>
      <c r="P53" s="3"/>
      <c r="Q53" s="3"/>
      <c r="R53" s="3"/>
      <c r="S53" s="3"/>
      <c r="T53" s="3"/>
      <c r="U53" s="3"/>
      <c r="V53" s="3"/>
    </row>
    <row r="54" spans="13:22" ht="18" customHeight="1">
      <c r="M54" s="3"/>
      <c r="N54" s="3"/>
      <c r="O54" s="3"/>
      <c r="P54" s="3"/>
      <c r="Q54" s="3"/>
      <c r="R54" s="3"/>
      <c r="S54" s="3"/>
      <c r="T54" s="3"/>
      <c r="U54" s="3"/>
      <c r="V54" s="3"/>
    </row>
    <row r="55" spans="13:22">
      <c r="M55" s="3"/>
      <c r="N55" s="3"/>
      <c r="O55" s="3"/>
      <c r="P55" s="3"/>
      <c r="Q55" s="3"/>
      <c r="R55" s="3"/>
      <c r="S55" s="3"/>
      <c r="T55" s="3"/>
      <c r="U55" s="3"/>
      <c r="V55" s="3"/>
    </row>
    <row r="56" spans="13:22">
      <c r="M56" s="3"/>
      <c r="N56" s="3"/>
      <c r="O56" s="3"/>
      <c r="P56" s="3"/>
      <c r="Q56" s="3"/>
      <c r="R56" s="3"/>
      <c r="S56" s="3"/>
      <c r="T56" s="3"/>
      <c r="U56" s="3"/>
      <c r="V56" s="3"/>
    </row>
    <row r="57" spans="13:22">
      <c r="M57" s="3"/>
      <c r="N57" s="3"/>
      <c r="O57" s="3"/>
      <c r="P57" s="3"/>
      <c r="Q57" s="3"/>
      <c r="R57" s="3"/>
      <c r="S57" s="3"/>
      <c r="T57" s="3"/>
      <c r="U57" s="3"/>
      <c r="V57" s="3"/>
    </row>
    <row r="58" spans="13:22">
      <c r="M58" s="3"/>
      <c r="N58" s="3"/>
      <c r="O58" s="3"/>
      <c r="P58" s="3"/>
      <c r="Q58" s="3"/>
      <c r="R58" s="3"/>
      <c r="S58" s="3"/>
      <c r="T58" s="3"/>
      <c r="U58" s="3"/>
      <c r="V58" s="3"/>
    </row>
    <row r="59" spans="13:22">
      <c r="M59" s="3"/>
      <c r="N59" s="3"/>
      <c r="O59" s="3"/>
      <c r="P59" s="3"/>
      <c r="Q59" s="3"/>
      <c r="R59" s="3"/>
      <c r="S59" s="3"/>
      <c r="T59" s="3"/>
      <c r="U59" s="3"/>
      <c r="V59" s="3"/>
    </row>
  </sheetData>
  <mergeCells count="10">
    <mergeCell ref="C2:K2"/>
    <mergeCell ref="C3:K3"/>
    <mergeCell ref="C4:J4"/>
    <mergeCell ref="B26:E26"/>
    <mergeCell ref="L5:L6"/>
    <mergeCell ref="C5:C6"/>
    <mergeCell ref="D5:D6"/>
    <mergeCell ref="E5:I5"/>
    <mergeCell ref="J5:J6"/>
    <mergeCell ref="K5:K6"/>
  </mergeCells>
  <phoneticPr fontId="0" type="noConversion"/>
  <printOptions horizontalCentered="1" verticalCentered="1"/>
  <pageMargins left="0.31339285714285714" right="0.26437500000000003" top="0.98425196850393704" bottom="0.98425196850393704" header="0.51181102362204722" footer="0.51181102362204722"/>
  <pageSetup paperSize="9" scale="47" firstPageNumber="2" orientation="portrait" useFirstPageNumber="1" r:id="rId1"/>
  <headerFooter alignWithMargins="0">
    <oddFooter>&amp;C&amp;16page 24</oddFooter>
  </headerFooter>
  <rowBreaks count="1" manualBreakCount="1">
    <brk id="30" min="1" max="1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59"/>
  <sheetViews>
    <sheetView view="pageBreakPreview" zoomScale="75" zoomScaleNormal="70" zoomScaleSheetLayoutView="75" zoomScalePageLayoutView="70" workbookViewId="0">
      <selection activeCell="B30" sqref="B30"/>
    </sheetView>
  </sheetViews>
  <sheetFormatPr baseColWidth="10" defaultRowHeight="12.75"/>
  <cols>
    <col min="1" max="1" width="11" style="4"/>
    <col min="2" max="2" width="19.875" style="10" customWidth="1"/>
    <col min="3" max="3" width="13.5" style="10" customWidth="1"/>
    <col min="4" max="4" width="14.625" style="10" customWidth="1"/>
    <col min="5" max="9" width="12.625" style="10" customWidth="1"/>
    <col min="10" max="10" width="14.125" style="10" customWidth="1"/>
    <col min="11" max="12" width="12.625" style="10" customWidth="1"/>
    <col min="13" max="13" width="7.125" style="4" customWidth="1"/>
    <col min="14" max="14" width="11" style="4"/>
    <col min="15" max="15" width="11" style="4" customWidth="1"/>
    <col min="16" max="16384" width="11" style="4"/>
  </cols>
  <sheetData>
    <row r="1" spans="1:22">
      <c r="A1" s="27"/>
      <c r="B1" s="27"/>
      <c r="C1" s="27"/>
      <c r="D1" s="27"/>
      <c r="E1" s="27"/>
      <c r="F1" s="27"/>
      <c r="G1" s="27"/>
      <c r="H1" s="27"/>
      <c r="I1" s="27"/>
      <c r="J1" s="27"/>
      <c r="K1" s="27"/>
      <c r="L1" s="27"/>
      <c r="M1" s="27"/>
      <c r="N1" s="27"/>
    </row>
    <row r="2" spans="1:22" ht="21" customHeight="1">
      <c r="A2" s="27"/>
      <c r="B2" s="260" t="s">
        <v>131</v>
      </c>
      <c r="C2" s="909" t="s">
        <v>292</v>
      </c>
      <c r="D2" s="909"/>
      <c r="E2" s="909"/>
      <c r="F2" s="909"/>
      <c r="G2" s="909"/>
      <c r="H2" s="909"/>
      <c r="I2" s="909"/>
      <c r="J2" s="909"/>
      <c r="K2" s="909"/>
      <c r="L2" s="909"/>
      <c r="M2" s="3"/>
      <c r="N2" s="3"/>
      <c r="O2" s="3"/>
      <c r="P2" s="3"/>
      <c r="Q2" s="3"/>
      <c r="R2" s="3"/>
      <c r="S2" s="3"/>
      <c r="T2" s="3"/>
      <c r="U2" s="3"/>
      <c r="V2" s="3"/>
    </row>
    <row r="3" spans="1:22" ht="17.25" customHeight="1">
      <c r="A3" s="27"/>
      <c r="B3" s="159"/>
      <c r="C3" s="953" t="s">
        <v>218</v>
      </c>
      <c r="D3" s="953"/>
      <c r="E3" s="953"/>
      <c r="F3" s="953"/>
      <c r="G3" s="953"/>
      <c r="H3" s="953"/>
      <c r="I3" s="953"/>
      <c r="J3" s="953"/>
      <c r="K3" s="953"/>
      <c r="L3" s="953"/>
      <c r="M3" s="27"/>
      <c r="N3" s="3"/>
      <c r="O3" s="3"/>
      <c r="P3" s="3"/>
      <c r="Q3" s="3"/>
      <c r="R3" s="3"/>
      <c r="S3" s="3"/>
      <c r="T3" s="3"/>
      <c r="U3" s="3"/>
      <c r="V3" s="3"/>
    </row>
    <row r="4" spans="1:22" ht="16.5" customHeight="1">
      <c r="A4" s="27"/>
      <c r="B4" s="27"/>
      <c r="C4" s="954"/>
      <c r="D4" s="954"/>
      <c r="E4" s="954"/>
      <c r="F4" s="954"/>
      <c r="G4" s="954"/>
      <c r="H4" s="954"/>
      <c r="I4" s="954"/>
      <c r="J4" s="954"/>
      <c r="K4" s="954"/>
      <c r="L4" s="27"/>
      <c r="M4" s="27"/>
      <c r="N4" s="3"/>
      <c r="O4" s="3"/>
      <c r="P4" s="3"/>
      <c r="Q4" s="3"/>
      <c r="R4" s="3"/>
      <c r="S4" s="3"/>
      <c r="T4" s="3"/>
      <c r="U4" s="3"/>
      <c r="V4" s="3"/>
    </row>
    <row r="5" spans="1:22" ht="23.1" customHeight="1">
      <c r="A5" s="27"/>
      <c r="B5" s="113"/>
      <c r="C5" s="955" t="s">
        <v>235</v>
      </c>
      <c r="D5" s="955" t="s">
        <v>91</v>
      </c>
      <c r="E5" s="957" t="s">
        <v>220</v>
      </c>
      <c r="F5" s="958"/>
      <c r="G5" s="958"/>
      <c r="H5" s="958"/>
      <c r="I5" s="959"/>
      <c r="J5" s="955" t="s">
        <v>221</v>
      </c>
      <c r="K5" s="955" t="s">
        <v>316</v>
      </c>
      <c r="L5" s="955" t="s">
        <v>25</v>
      </c>
      <c r="M5" s="3"/>
      <c r="N5" s="3"/>
      <c r="O5" s="3"/>
      <c r="P5" s="3"/>
      <c r="Q5" s="3"/>
      <c r="R5" s="3"/>
      <c r="S5" s="3"/>
      <c r="T5" s="3"/>
      <c r="U5" s="3"/>
      <c r="V5" s="3"/>
    </row>
    <row r="6" spans="1:22" ht="67.5" customHeight="1">
      <c r="A6" s="27"/>
      <c r="B6" s="452"/>
      <c r="C6" s="956"/>
      <c r="D6" s="956"/>
      <c r="E6" s="828" t="s">
        <v>315</v>
      </c>
      <c r="F6" s="829" t="s">
        <v>126</v>
      </c>
      <c r="G6" s="829" t="s">
        <v>127</v>
      </c>
      <c r="H6" s="829" t="s">
        <v>128</v>
      </c>
      <c r="I6" s="830" t="s">
        <v>223</v>
      </c>
      <c r="J6" s="956"/>
      <c r="K6" s="956"/>
      <c r="L6" s="956"/>
      <c r="M6" s="3"/>
      <c r="N6" s="3"/>
      <c r="O6" s="3"/>
      <c r="P6" s="3"/>
      <c r="Q6" s="3"/>
      <c r="R6" s="3"/>
      <c r="S6" s="3"/>
      <c r="T6" s="3"/>
      <c r="U6" s="3"/>
      <c r="V6" s="3"/>
    </row>
    <row r="7" spans="1:22" ht="21" customHeight="1">
      <c r="A7" s="27"/>
      <c r="B7" s="460" t="str">
        <f>'T26'!B7</f>
        <v>3ème trimestre 2018</v>
      </c>
      <c r="C7" s="461">
        <v>6100</v>
      </c>
      <c r="D7" s="461">
        <v>7017</v>
      </c>
      <c r="E7" s="461">
        <v>3274</v>
      </c>
      <c r="F7" s="461">
        <v>711</v>
      </c>
      <c r="G7" s="461">
        <v>243</v>
      </c>
      <c r="H7" s="461">
        <v>115</v>
      </c>
      <c r="I7" s="461">
        <v>11</v>
      </c>
      <c r="J7" s="461">
        <v>47</v>
      </c>
      <c r="K7" s="461">
        <v>272</v>
      </c>
      <c r="L7" s="462">
        <f>SUM(C7:K7)</f>
        <v>17790</v>
      </c>
      <c r="M7" s="3"/>
      <c r="N7" s="3"/>
      <c r="O7" s="3"/>
      <c r="P7" s="3"/>
      <c r="Q7" s="3"/>
      <c r="R7" s="3"/>
      <c r="S7" s="3"/>
      <c r="T7" s="3"/>
      <c r="U7" s="3"/>
      <c r="V7" s="3"/>
    </row>
    <row r="8" spans="1:22" ht="21" customHeight="1">
      <c r="A8" s="27"/>
      <c r="B8" s="463" t="s">
        <v>96</v>
      </c>
      <c r="C8" s="376">
        <f>C7/$L7</f>
        <v>0.34288926363125349</v>
      </c>
      <c r="D8" s="376">
        <f t="shared" ref="D8:K8" si="0">D7/$L7</f>
        <v>0.39443507588532883</v>
      </c>
      <c r="E8" s="376">
        <f t="shared" si="0"/>
        <v>0.18403597526700394</v>
      </c>
      <c r="F8" s="376">
        <f t="shared" si="0"/>
        <v>3.9966273187183814E-2</v>
      </c>
      <c r="G8" s="376">
        <f t="shared" si="0"/>
        <v>1.3659359190556492E-2</v>
      </c>
      <c r="H8" s="376">
        <f t="shared" si="0"/>
        <v>6.4643057897695337E-3</v>
      </c>
      <c r="I8" s="376">
        <f t="shared" si="0"/>
        <v>6.1832490163012924E-4</v>
      </c>
      <c r="J8" s="376">
        <f t="shared" si="0"/>
        <v>2.6419336706014615E-3</v>
      </c>
      <c r="K8" s="376">
        <f t="shared" si="0"/>
        <v>1.5289488476672287E-2</v>
      </c>
      <c r="L8" s="464">
        <f t="shared" ref="L8" si="1">L7/$L7</f>
        <v>1</v>
      </c>
      <c r="M8" s="3"/>
      <c r="N8" s="3"/>
      <c r="O8" s="3"/>
      <c r="P8" s="3"/>
      <c r="Q8" s="3"/>
      <c r="R8" s="3"/>
      <c r="S8" s="3"/>
      <c r="T8" s="3"/>
      <c r="U8" s="3"/>
      <c r="V8" s="3"/>
    </row>
    <row r="9" spans="1:22" ht="21" customHeight="1">
      <c r="A9" s="27"/>
      <c r="B9" s="453" t="str">
        <f>'T26'!B8</f>
        <v>2nd trimestre 2018</v>
      </c>
      <c r="C9" s="454">
        <v>7377</v>
      </c>
      <c r="D9" s="454">
        <v>7027</v>
      </c>
      <c r="E9" s="454">
        <v>3419</v>
      </c>
      <c r="F9" s="454">
        <v>689</v>
      </c>
      <c r="G9" s="454">
        <v>256</v>
      </c>
      <c r="H9" s="454">
        <v>135</v>
      </c>
      <c r="I9" s="454">
        <v>15</v>
      </c>
      <c r="J9" s="454">
        <v>76</v>
      </c>
      <c r="K9" s="454">
        <v>310</v>
      </c>
      <c r="L9" s="455">
        <f>SUM(C9:K9)</f>
        <v>19304</v>
      </c>
      <c r="M9" s="3"/>
      <c r="N9" s="3"/>
      <c r="O9" s="3"/>
      <c r="P9" s="3"/>
      <c r="Q9" s="3"/>
      <c r="R9" s="3"/>
      <c r="S9" s="3"/>
      <c r="T9" s="3"/>
      <c r="U9" s="3"/>
      <c r="V9" s="3"/>
    </row>
    <row r="10" spans="1:22" ht="21" customHeight="1">
      <c r="A10" s="27"/>
      <c r="B10" s="456" t="s">
        <v>96</v>
      </c>
      <c r="C10" s="457">
        <v>0.38214877745544967</v>
      </c>
      <c r="D10" s="457">
        <v>0.36401782014090345</v>
      </c>
      <c r="E10" s="457">
        <v>0.17711355159552425</v>
      </c>
      <c r="F10" s="457">
        <v>3.5692084542063823E-2</v>
      </c>
      <c r="G10" s="457">
        <v>1.326150020721094E-2</v>
      </c>
      <c r="H10" s="457">
        <v>6.9933692498963945E-3</v>
      </c>
      <c r="I10" s="457">
        <v>7.7704102776626608E-4</v>
      </c>
      <c r="J10" s="457">
        <v>3.937007874015748E-3</v>
      </c>
      <c r="K10" s="457">
        <v>1.6058847907169497E-2</v>
      </c>
      <c r="L10" s="458">
        <f t="shared" ref="L10" si="2">L9/$L9</f>
        <v>1</v>
      </c>
      <c r="M10" s="27"/>
      <c r="N10" s="27"/>
      <c r="O10" s="27"/>
      <c r="P10" s="3"/>
      <c r="Q10" s="3"/>
      <c r="R10" s="3"/>
      <c r="S10" s="3"/>
      <c r="T10" s="3"/>
      <c r="U10" s="3"/>
      <c r="V10" s="3"/>
    </row>
    <row r="11" spans="1:22" s="10" customFormat="1" ht="21" customHeight="1">
      <c r="A11" s="27"/>
      <c r="B11" s="459" t="str">
        <f>'T26'!B9</f>
        <v>1er trimestre 2018</v>
      </c>
      <c r="C11" s="454">
        <v>7473</v>
      </c>
      <c r="D11" s="454">
        <v>7110</v>
      </c>
      <c r="E11" s="454">
        <v>3715</v>
      </c>
      <c r="F11" s="454">
        <v>824</v>
      </c>
      <c r="G11" s="454">
        <v>304</v>
      </c>
      <c r="H11" s="454">
        <v>145</v>
      </c>
      <c r="I11" s="454">
        <v>26</v>
      </c>
      <c r="J11" s="454">
        <v>75</v>
      </c>
      <c r="K11" s="454">
        <v>161</v>
      </c>
      <c r="L11" s="455">
        <f>SUM(C11:K11)</f>
        <v>19833</v>
      </c>
      <c r="M11" s="27"/>
      <c r="N11" s="27"/>
      <c r="O11" s="27"/>
    </row>
    <row r="12" spans="1:22" s="10" customFormat="1" ht="21" customHeight="1">
      <c r="A12" s="27"/>
      <c r="B12" s="456" t="s">
        <v>96</v>
      </c>
      <c r="C12" s="457">
        <v>0.37679624867644834</v>
      </c>
      <c r="D12" s="457">
        <v>0.35849342005747997</v>
      </c>
      <c r="E12" s="457">
        <v>0.18731407250542026</v>
      </c>
      <c r="F12" s="457">
        <v>4.1546916754903442E-2</v>
      </c>
      <c r="G12" s="457">
        <v>1.5327988705692533E-2</v>
      </c>
      <c r="H12" s="457">
        <v>7.3110472444915036E-3</v>
      </c>
      <c r="I12" s="457">
        <v>1.3109464024605455E-3</v>
      </c>
      <c r="J12" s="457">
        <v>3.7815761609438815E-3</v>
      </c>
      <c r="K12" s="457">
        <v>8.1177834921595318E-3</v>
      </c>
      <c r="L12" s="458">
        <f t="shared" ref="L12" si="3">L11/$L11</f>
        <v>1</v>
      </c>
      <c r="M12" s="27"/>
      <c r="N12" s="27"/>
      <c r="O12" s="27"/>
    </row>
    <row r="13" spans="1:22" ht="21" customHeight="1">
      <c r="A13" s="27"/>
      <c r="B13" s="453" t="str">
        <f>'T26'!B10</f>
        <v>4ème trimestre 2017</v>
      </c>
      <c r="C13" s="454">
        <v>7234</v>
      </c>
      <c r="D13" s="454">
        <v>7515</v>
      </c>
      <c r="E13" s="454">
        <v>3274</v>
      </c>
      <c r="F13" s="454">
        <v>716</v>
      </c>
      <c r="G13" s="454">
        <v>287</v>
      </c>
      <c r="H13" s="454">
        <v>122</v>
      </c>
      <c r="I13" s="454">
        <v>10</v>
      </c>
      <c r="J13" s="454">
        <v>86</v>
      </c>
      <c r="K13" s="454">
        <v>59</v>
      </c>
      <c r="L13" s="455">
        <f>SUM(C13:K13)</f>
        <v>19303</v>
      </c>
      <c r="M13" s="27"/>
      <c r="N13" s="27"/>
      <c r="O13" s="27"/>
      <c r="P13" s="3"/>
      <c r="Q13" s="3"/>
      <c r="R13" s="3"/>
      <c r="S13" s="3"/>
      <c r="T13" s="3"/>
      <c r="U13" s="3"/>
      <c r="V13" s="3"/>
    </row>
    <row r="14" spans="1:22" ht="21" customHeight="1">
      <c r="A14" s="27"/>
      <c r="B14" s="344" t="s">
        <v>96</v>
      </c>
      <c r="C14" s="457">
        <v>0.3747603999378335</v>
      </c>
      <c r="D14" s="457">
        <v>0.3893177226337875</v>
      </c>
      <c r="E14" s="457">
        <v>0.16961094130446044</v>
      </c>
      <c r="F14" s="457">
        <v>3.7092679894316943E-2</v>
      </c>
      <c r="G14" s="457">
        <v>1.4868155209034865E-2</v>
      </c>
      <c r="H14" s="457">
        <v>6.320261099310988E-3</v>
      </c>
      <c r="I14" s="457">
        <v>5.1805418846811373E-4</v>
      </c>
      <c r="J14" s="457">
        <v>4.455266020825778E-3</v>
      </c>
      <c r="K14" s="457">
        <v>3.0565197119618711E-3</v>
      </c>
      <c r="L14" s="458">
        <f t="shared" ref="L14" si="4">L13/$L13</f>
        <v>1</v>
      </c>
      <c r="M14" s="27"/>
      <c r="N14" s="27"/>
      <c r="O14" s="27"/>
      <c r="P14" s="3"/>
      <c r="Q14" s="3"/>
      <c r="R14" s="3"/>
      <c r="S14" s="3"/>
      <c r="T14" s="3"/>
      <c r="U14" s="3"/>
      <c r="V14" s="3"/>
    </row>
    <row r="15" spans="1:22" ht="21" customHeight="1">
      <c r="A15" s="27"/>
      <c r="B15" s="465" t="str">
        <f>'T26'!B11</f>
        <v>3ème trimestre 2017</v>
      </c>
      <c r="C15" s="466">
        <v>5738</v>
      </c>
      <c r="D15" s="466">
        <v>6627</v>
      </c>
      <c r="E15" s="466">
        <v>3094</v>
      </c>
      <c r="F15" s="466">
        <v>674</v>
      </c>
      <c r="G15" s="466">
        <v>219</v>
      </c>
      <c r="H15" s="466">
        <v>131</v>
      </c>
      <c r="I15" s="466">
        <v>10</v>
      </c>
      <c r="J15" s="466">
        <v>52</v>
      </c>
      <c r="K15" s="466">
        <v>258</v>
      </c>
      <c r="L15" s="467">
        <f>SUM(C15:K15)</f>
        <v>16803</v>
      </c>
      <c r="M15" s="3"/>
      <c r="N15" s="3"/>
      <c r="O15" s="3"/>
      <c r="P15" s="3"/>
      <c r="Q15" s="3"/>
      <c r="R15" s="3"/>
      <c r="S15" s="3"/>
      <c r="T15" s="3"/>
      <c r="U15" s="3"/>
      <c r="V15" s="3"/>
    </row>
    <row r="16" spans="1:22" ht="21" customHeight="1">
      <c r="A16" s="27"/>
      <c r="B16" s="355" t="s">
        <v>96</v>
      </c>
      <c r="C16" s="468">
        <v>0.34148663929060286</v>
      </c>
      <c r="D16" s="468">
        <v>0.39439385823960005</v>
      </c>
      <c r="E16" s="468">
        <v>0.18413378563351782</v>
      </c>
      <c r="F16" s="468">
        <v>4.0111884782479318E-2</v>
      </c>
      <c r="G16" s="468">
        <v>1.3033386895197287E-2</v>
      </c>
      <c r="H16" s="468">
        <v>7.7962268642504315E-3</v>
      </c>
      <c r="I16" s="468">
        <v>5.9513182169850627E-4</v>
      </c>
      <c r="J16" s="468">
        <v>3.0946854728322324E-3</v>
      </c>
      <c r="K16" s="468">
        <v>1.5354400999821461E-2</v>
      </c>
      <c r="L16" s="469">
        <f t="shared" ref="L16" si="5">L15/$L15</f>
        <v>1</v>
      </c>
      <c r="M16" s="3"/>
      <c r="N16" s="3"/>
      <c r="O16" s="3"/>
      <c r="P16" s="3"/>
      <c r="Q16" s="3"/>
      <c r="R16" s="3"/>
      <c r="S16" s="3"/>
      <c r="T16" s="3"/>
      <c r="U16" s="3"/>
      <c r="V16" s="3"/>
    </row>
    <row r="17" spans="1:22" ht="21" customHeight="1">
      <c r="A17" s="27"/>
      <c r="B17" s="453" t="str">
        <f>'T26'!B12</f>
        <v>2nd trimestre 2017</v>
      </c>
      <c r="C17" s="454">
        <v>7107</v>
      </c>
      <c r="D17" s="454">
        <v>6589</v>
      </c>
      <c r="E17" s="454">
        <v>3343</v>
      </c>
      <c r="F17" s="454">
        <v>783</v>
      </c>
      <c r="G17" s="454">
        <v>281</v>
      </c>
      <c r="H17" s="454">
        <v>132</v>
      </c>
      <c r="I17" s="454">
        <v>9</v>
      </c>
      <c r="J17" s="454">
        <v>83</v>
      </c>
      <c r="K17" s="454">
        <v>246</v>
      </c>
      <c r="L17" s="455">
        <f>SUM(C17:K17)</f>
        <v>18573</v>
      </c>
      <c r="M17" s="3"/>
      <c r="N17" s="3"/>
      <c r="O17" s="3"/>
      <c r="P17" s="3"/>
      <c r="Q17" s="3"/>
      <c r="R17" s="3"/>
      <c r="S17" s="3"/>
      <c r="T17" s="3"/>
      <c r="U17" s="3"/>
      <c r="V17" s="3"/>
    </row>
    <row r="18" spans="1:22" ht="21" customHeight="1">
      <c r="A18" s="27"/>
      <c r="B18" s="344" t="s">
        <v>96</v>
      </c>
      <c r="C18" s="457">
        <v>0.38265223711839769</v>
      </c>
      <c r="D18" s="457">
        <v>0.35476228934474774</v>
      </c>
      <c r="E18" s="457">
        <v>0.1799924621762774</v>
      </c>
      <c r="F18" s="457">
        <v>4.2157971248586661E-2</v>
      </c>
      <c r="G18" s="457">
        <v>1.5129489043234804E-2</v>
      </c>
      <c r="H18" s="457">
        <v>7.1070909384590535E-3</v>
      </c>
      <c r="I18" s="457">
        <v>4.8457438216766274E-4</v>
      </c>
      <c r="J18" s="457">
        <v>4.468852635546223E-3</v>
      </c>
      <c r="K18" s="457">
        <v>1.3245033112582781E-2</v>
      </c>
      <c r="L18" s="458">
        <f t="shared" ref="L18" si="6">L17/$L17</f>
        <v>1</v>
      </c>
      <c r="M18" s="3"/>
      <c r="N18" s="3"/>
      <c r="O18" s="3"/>
      <c r="P18" s="3"/>
      <c r="Q18" s="3"/>
      <c r="R18" s="3"/>
      <c r="S18" s="3"/>
      <c r="T18" s="3"/>
      <c r="U18" s="3"/>
      <c r="V18" s="3"/>
    </row>
    <row r="19" spans="1:22" ht="21" customHeight="1">
      <c r="A19" s="27"/>
      <c r="B19" s="453" t="str">
        <f>'T26'!B13</f>
        <v>1er trimestre 2017</v>
      </c>
      <c r="C19" s="454">
        <v>7492</v>
      </c>
      <c r="D19" s="454">
        <v>7018</v>
      </c>
      <c r="E19" s="454">
        <v>3830</v>
      </c>
      <c r="F19" s="454">
        <v>839</v>
      </c>
      <c r="G19" s="454">
        <v>326</v>
      </c>
      <c r="H19" s="454">
        <v>172</v>
      </c>
      <c r="I19" s="454">
        <v>21</v>
      </c>
      <c r="J19" s="454">
        <v>89</v>
      </c>
      <c r="K19" s="454">
        <v>283</v>
      </c>
      <c r="L19" s="455">
        <f>SUM(C19:K19)</f>
        <v>20070</v>
      </c>
      <c r="M19" s="3"/>
      <c r="N19" s="3"/>
      <c r="O19" s="3"/>
      <c r="P19" s="3"/>
      <c r="Q19" s="3"/>
      <c r="R19" s="3"/>
      <c r="S19" s="3"/>
      <c r="T19" s="3"/>
      <c r="U19" s="3"/>
      <c r="V19" s="3"/>
    </row>
    <row r="20" spans="1:22" ht="21" customHeight="1">
      <c r="A20" s="27"/>
      <c r="B20" s="344" t="s">
        <v>96</v>
      </c>
      <c r="C20" s="457">
        <v>0.37329347284504233</v>
      </c>
      <c r="D20" s="457">
        <v>0.34967613353263577</v>
      </c>
      <c r="E20" s="457">
        <v>0.19083208769307425</v>
      </c>
      <c r="F20" s="457">
        <v>4.1803687095166915E-2</v>
      </c>
      <c r="G20" s="457">
        <v>1.6243148978574987E-2</v>
      </c>
      <c r="H20" s="457">
        <v>8.5700049825610369E-3</v>
      </c>
      <c r="I20" s="457">
        <v>1.0463378176382662E-3</v>
      </c>
      <c r="J20" s="457">
        <v>4.4344793223716986E-3</v>
      </c>
      <c r="K20" s="457">
        <v>1.4100647732934728E-2</v>
      </c>
      <c r="L20" s="458">
        <f t="shared" ref="L20" si="7">L19/$L19</f>
        <v>1</v>
      </c>
      <c r="M20" s="3"/>
      <c r="N20" s="3"/>
      <c r="O20" s="3"/>
      <c r="P20" s="3"/>
      <c r="Q20" s="3"/>
      <c r="R20" s="3"/>
      <c r="S20" s="3"/>
      <c r="T20" s="3"/>
      <c r="U20" s="3"/>
      <c r="V20" s="3"/>
    </row>
    <row r="21" spans="1:22" ht="21" customHeight="1">
      <c r="A21" s="27"/>
      <c r="B21" s="453" t="str">
        <f>'T26'!B14</f>
        <v>4ème trimestre 2016</v>
      </c>
      <c r="C21" s="454">
        <v>7204</v>
      </c>
      <c r="D21" s="454">
        <v>7536</v>
      </c>
      <c r="E21" s="454">
        <v>2889</v>
      </c>
      <c r="F21" s="454">
        <v>570</v>
      </c>
      <c r="G21" s="454">
        <v>215</v>
      </c>
      <c r="H21" s="454">
        <v>92</v>
      </c>
      <c r="I21" s="454">
        <v>12</v>
      </c>
      <c r="J21" s="454">
        <v>14</v>
      </c>
      <c r="K21" s="454">
        <v>39</v>
      </c>
      <c r="L21" s="455">
        <f>SUM(C21:K21)</f>
        <v>18571</v>
      </c>
      <c r="M21" s="3"/>
      <c r="N21" s="3"/>
      <c r="O21" s="3"/>
      <c r="P21" s="3"/>
      <c r="Q21" s="3"/>
      <c r="R21" s="3"/>
      <c r="S21" s="3"/>
      <c r="T21" s="3"/>
      <c r="U21" s="3"/>
      <c r="V21" s="3"/>
    </row>
    <row r="22" spans="1:22" ht="21" customHeight="1">
      <c r="A22" s="27"/>
      <c r="B22" s="344" t="s">
        <v>96</v>
      </c>
      <c r="C22" s="457">
        <v>0.38791664423025146</v>
      </c>
      <c r="D22" s="457">
        <v>0.40579397986107374</v>
      </c>
      <c r="E22" s="457">
        <v>0.15556512842604059</v>
      </c>
      <c r="F22" s="457">
        <v>3.0693015992676754E-2</v>
      </c>
      <c r="G22" s="457">
        <v>1.1577190242851759E-2</v>
      </c>
      <c r="H22" s="457">
        <v>4.9539604760109853E-3</v>
      </c>
      <c r="I22" s="457">
        <v>6.4616875774056325E-4</v>
      </c>
      <c r="J22" s="457">
        <v>7.538635506973238E-4</v>
      </c>
      <c r="K22" s="457">
        <v>2.1000484626568306E-3</v>
      </c>
      <c r="L22" s="458">
        <f>L21/$L21</f>
        <v>1</v>
      </c>
      <c r="M22" s="3"/>
      <c r="N22" s="3"/>
      <c r="O22" s="3"/>
      <c r="P22" s="3"/>
      <c r="Q22" s="3"/>
      <c r="R22" s="3"/>
      <c r="S22" s="3"/>
      <c r="T22" s="3"/>
      <c r="U22" s="3"/>
      <c r="V22" s="3"/>
    </row>
    <row r="23" spans="1:22" ht="21" customHeight="1">
      <c r="A23" s="27"/>
      <c r="B23" s="470" t="str">
        <f>'T26'!B15</f>
        <v>3ème trimestre 2016</v>
      </c>
      <c r="C23" s="466">
        <v>6036</v>
      </c>
      <c r="D23" s="466">
        <v>7334</v>
      </c>
      <c r="E23" s="466">
        <v>3079</v>
      </c>
      <c r="F23" s="466">
        <v>535</v>
      </c>
      <c r="G23" s="466">
        <v>208</v>
      </c>
      <c r="H23" s="466">
        <v>91</v>
      </c>
      <c r="I23" s="466">
        <v>6</v>
      </c>
      <c r="J23" s="466">
        <v>18</v>
      </c>
      <c r="K23" s="466">
        <v>35</v>
      </c>
      <c r="L23" s="471">
        <f>SUM(C23:K23)</f>
        <v>17342</v>
      </c>
      <c r="M23" s="3"/>
      <c r="N23" s="3"/>
      <c r="O23" s="3"/>
      <c r="P23" s="3"/>
      <c r="Q23" s="3"/>
      <c r="R23" s="3"/>
      <c r="S23" s="3"/>
      <c r="T23" s="3"/>
      <c r="U23" s="3"/>
      <c r="V23" s="3"/>
    </row>
    <row r="24" spans="1:22" ht="21" customHeight="1">
      <c r="A24" s="27"/>
      <c r="B24" s="387" t="s">
        <v>96</v>
      </c>
      <c r="C24" s="472">
        <v>0.34805674086033905</v>
      </c>
      <c r="D24" s="472">
        <v>0.42290393264906007</v>
      </c>
      <c r="E24" s="472">
        <v>0.1775458424633837</v>
      </c>
      <c r="F24" s="472">
        <v>3.0849959635566832E-2</v>
      </c>
      <c r="G24" s="472">
        <v>1.1994002998500749E-2</v>
      </c>
      <c r="H24" s="472">
        <v>5.2473763118440781E-3</v>
      </c>
      <c r="I24" s="472">
        <v>3.4598085572598315E-4</v>
      </c>
      <c r="J24" s="472">
        <v>1.0379425671779494E-3</v>
      </c>
      <c r="K24" s="472">
        <v>2.0182216584015682E-3</v>
      </c>
      <c r="L24" s="473">
        <f>L23/$L23</f>
        <v>1</v>
      </c>
      <c r="M24" s="3"/>
      <c r="N24" s="3"/>
      <c r="O24" s="3"/>
      <c r="P24" s="3"/>
      <c r="Q24" s="3"/>
      <c r="R24" s="3"/>
      <c r="S24" s="3"/>
      <c r="T24" s="3"/>
      <c r="U24" s="3"/>
      <c r="V24" s="3"/>
    </row>
    <row r="25" spans="1:22" ht="21" customHeight="1">
      <c r="A25" s="27"/>
      <c r="B25" s="947" t="s">
        <v>317</v>
      </c>
      <c r="C25" s="947"/>
      <c r="D25" s="947"/>
      <c r="E25" s="947"/>
      <c r="F25" s="947"/>
      <c r="G25" s="947"/>
      <c r="H25" s="947"/>
      <c r="I25" s="947"/>
      <c r="J25" s="947"/>
      <c r="K25" s="947"/>
      <c r="L25" s="27"/>
      <c r="M25" s="27"/>
      <c r="N25" s="3"/>
      <c r="O25" s="3"/>
      <c r="P25" s="3"/>
      <c r="Q25" s="3"/>
      <c r="R25" s="3"/>
      <c r="S25" s="3"/>
      <c r="T25" s="3"/>
      <c r="U25" s="3"/>
      <c r="V25" s="3"/>
    </row>
    <row r="26" spans="1:22" ht="21" customHeight="1">
      <c r="A26" s="27"/>
      <c r="B26" s="947" t="s">
        <v>319</v>
      </c>
      <c r="C26" s="947"/>
      <c r="D26" s="947"/>
      <c r="E26" s="947"/>
      <c r="F26" s="947"/>
      <c r="G26" s="947"/>
      <c r="H26" s="947"/>
      <c r="I26" s="947"/>
      <c r="J26" s="947"/>
      <c r="K26" s="947"/>
      <c r="L26" s="27"/>
      <c r="M26" s="27"/>
      <c r="N26" s="3"/>
      <c r="O26" s="3"/>
      <c r="P26" s="3"/>
      <c r="Q26" s="3"/>
      <c r="R26" s="3"/>
      <c r="S26" s="3"/>
      <c r="T26" s="3"/>
      <c r="U26" s="3"/>
      <c r="V26" s="3"/>
    </row>
    <row r="27" spans="1:22" ht="21" customHeight="1">
      <c r="A27" s="27"/>
      <c r="B27" s="27"/>
      <c r="C27" s="27"/>
      <c r="D27" s="27"/>
      <c r="E27" s="27"/>
      <c r="F27" s="27"/>
      <c r="G27" s="27"/>
      <c r="H27" s="27"/>
      <c r="I27" s="27"/>
      <c r="J27" s="27"/>
      <c r="K27" s="27"/>
      <c r="L27" s="27"/>
      <c r="M27" s="27"/>
      <c r="N27" s="27"/>
      <c r="O27" s="3"/>
      <c r="P27" s="3"/>
      <c r="Q27" s="3"/>
      <c r="R27" s="3"/>
      <c r="S27" s="3"/>
      <c r="T27" s="3"/>
      <c r="U27" s="3"/>
      <c r="V27" s="3"/>
    </row>
    <row r="28" spans="1:22" ht="21" customHeight="1">
      <c r="A28" s="27"/>
      <c r="B28" s="27"/>
      <c r="C28" s="27"/>
      <c r="D28" s="27"/>
      <c r="E28" s="27"/>
      <c r="F28" s="27"/>
      <c r="G28" s="27"/>
      <c r="H28" s="27"/>
      <c r="I28" s="27"/>
      <c r="J28" s="27"/>
      <c r="K28" s="27"/>
      <c r="L28" s="27"/>
      <c r="M28" s="27"/>
      <c r="N28" s="27"/>
      <c r="O28" s="3"/>
      <c r="P28" s="3"/>
      <c r="Q28" s="3"/>
      <c r="R28" s="3"/>
      <c r="S28" s="3"/>
      <c r="T28" s="3"/>
      <c r="U28" s="3"/>
      <c r="V28" s="3"/>
    </row>
    <row r="29" spans="1:22" ht="18.75" customHeight="1">
      <c r="L29" s="191"/>
      <c r="M29" s="3"/>
      <c r="N29" s="3"/>
      <c r="O29" s="3"/>
      <c r="P29" s="3"/>
      <c r="Q29" s="3"/>
      <c r="R29" s="3"/>
      <c r="S29" s="3"/>
      <c r="T29" s="3"/>
      <c r="U29" s="3"/>
      <c r="V29" s="3"/>
    </row>
    <row r="30" spans="1:22" ht="18.75" customHeight="1">
      <c r="L30" s="27"/>
      <c r="M30" s="3"/>
      <c r="N30" s="3"/>
      <c r="O30" s="3"/>
      <c r="P30" s="3"/>
      <c r="Q30" s="3"/>
      <c r="R30" s="3"/>
      <c r="S30" s="3"/>
      <c r="T30" s="3"/>
      <c r="U30" s="3"/>
      <c r="V30" s="3"/>
    </row>
    <row r="31" spans="1:22">
      <c r="M31" s="3"/>
      <c r="N31" s="3"/>
      <c r="O31" s="3"/>
      <c r="P31" s="3"/>
      <c r="Q31" s="3"/>
      <c r="R31" s="3"/>
      <c r="S31" s="3"/>
      <c r="T31" s="3"/>
      <c r="U31" s="3"/>
      <c r="V31" s="3"/>
    </row>
    <row r="32" spans="1:22">
      <c r="M32" s="3"/>
      <c r="N32" s="3"/>
      <c r="O32" s="3"/>
      <c r="P32" s="3"/>
      <c r="Q32" s="3"/>
      <c r="R32" s="3"/>
      <c r="S32" s="3"/>
      <c r="T32" s="3"/>
      <c r="U32" s="3"/>
      <c r="V32" s="3"/>
    </row>
    <row r="33" spans="13:22">
      <c r="M33" s="3"/>
      <c r="N33" s="3"/>
      <c r="O33" s="3"/>
      <c r="P33" s="3"/>
      <c r="Q33" s="3"/>
      <c r="R33" s="3"/>
      <c r="S33" s="3"/>
      <c r="T33" s="3"/>
      <c r="U33" s="3"/>
      <c r="V33" s="3"/>
    </row>
    <row r="34" spans="13:22">
      <c r="M34" s="3"/>
      <c r="N34" s="3"/>
      <c r="O34" s="3"/>
      <c r="P34" s="3"/>
      <c r="Q34" s="3"/>
      <c r="R34" s="3"/>
      <c r="S34" s="3"/>
      <c r="T34" s="3"/>
      <c r="U34" s="3"/>
      <c r="V34" s="3"/>
    </row>
    <row r="35" spans="13:22">
      <c r="M35" s="3"/>
      <c r="N35" s="3"/>
      <c r="O35" s="3"/>
      <c r="P35" s="3"/>
      <c r="Q35" s="3"/>
      <c r="R35" s="3"/>
      <c r="S35" s="3"/>
      <c r="T35" s="3"/>
      <c r="U35" s="3"/>
      <c r="V35" s="3"/>
    </row>
    <row r="36" spans="13:22">
      <c r="M36" s="3"/>
      <c r="N36" s="3"/>
      <c r="O36" s="3"/>
      <c r="P36" s="3"/>
      <c r="Q36" s="3"/>
      <c r="R36" s="3"/>
      <c r="S36" s="3"/>
      <c r="T36" s="3"/>
      <c r="U36" s="3"/>
      <c r="V36" s="3"/>
    </row>
    <row r="37" spans="13:22">
      <c r="M37" s="3"/>
      <c r="N37" s="3"/>
      <c r="O37" s="3"/>
      <c r="P37" s="3"/>
      <c r="Q37" s="3"/>
      <c r="R37" s="3"/>
      <c r="S37" s="3"/>
      <c r="T37" s="3"/>
      <c r="U37" s="3"/>
      <c r="V37" s="3"/>
    </row>
    <row r="38" spans="13:22">
      <c r="M38" s="3"/>
      <c r="N38" s="3"/>
      <c r="O38" s="3"/>
      <c r="P38" s="3"/>
      <c r="Q38" s="3"/>
      <c r="R38" s="3"/>
      <c r="S38" s="3"/>
      <c r="T38" s="3"/>
      <c r="U38" s="3"/>
      <c r="V38" s="3"/>
    </row>
    <row r="39" spans="13:22">
      <c r="M39" s="3"/>
      <c r="N39" s="3"/>
      <c r="O39" s="3"/>
      <c r="P39" s="3"/>
      <c r="Q39" s="3"/>
      <c r="R39" s="3"/>
      <c r="S39" s="3"/>
      <c r="T39" s="3"/>
      <c r="U39" s="3"/>
      <c r="V39" s="3"/>
    </row>
    <row r="40" spans="13:22">
      <c r="M40" s="3"/>
      <c r="N40" s="3"/>
      <c r="O40" s="3"/>
      <c r="P40" s="3"/>
      <c r="Q40" s="3"/>
      <c r="R40" s="3"/>
      <c r="S40" s="3"/>
      <c r="T40" s="3"/>
      <c r="U40" s="3"/>
      <c r="V40" s="3"/>
    </row>
    <row r="41" spans="13:22">
      <c r="M41" s="3"/>
      <c r="N41" s="3"/>
      <c r="O41" s="3"/>
      <c r="P41" s="3"/>
      <c r="Q41" s="3"/>
      <c r="R41" s="3"/>
      <c r="S41" s="3"/>
      <c r="T41" s="3"/>
      <c r="U41" s="3"/>
      <c r="V41" s="3"/>
    </row>
    <row r="42" spans="13:22">
      <c r="M42" s="3"/>
      <c r="N42" s="3"/>
      <c r="O42" s="3"/>
      <c r="P42" s="3"/>
      <c r="Q42" s="3"/>
      <c r="R42" s="3"/>
      <c r="S42" s="3"/>
      <c r="T42" s="3"/>
      <c r="U42" s="3"/>
      <c r="V42" s="3"/>
    </row>
    <row r="43" spans="13:22">
      <c r="M43" s="3"/>
      <c r="N43" s="3"/>
      <c r="O43" s="3"/>
      <c r="P43" s="3"/>
      <c r="Q43" s="3"/>
      <c r="R43" s="3"/>
      <c r="S43" s="3"/>
      <c r="T43" s="3"/>
      <c r="U43" s="3"/>
      <c r="V43" s="3"/>
    </row>
    <row r="44" spans="13:22">
      <c r="M44" s="3"/>
      <c r="N44" s="3"/>
      <c r="O44" s="3"/>
      <c r="P44" s="3"/>
      <c r="Q44" s="3"/>
      <c r="R44" s="3"/>
      <c r="S44" s="3"/>
      <c r="T44" s="3"/>
      <c r="U44" s="3"/>
      <c r="V44" s="3"/>
    </row>
    <row r="45" spans="13:22" ht="18" customHeight="1">
      <c r="M45" s="3"/>
      <c r="N45" s="3"/>
      <c r="O45" s="3"/>
      <c r="P45" s="3"/>
      <c r="Q45" s="3"/>
      <c r="R45" s="3"/>
      <c r="S45" s="3"/>
      <c r="T45" s="3"/>
      <c r="U45" s="3"/>
      <c r="V45" s="3"/>
    </row>
    <row r="46" spans="13:22" ht="18" customHeight="1">
      <c r="M46" s="3"/>
      <c r="N46" s="3"/>
      <c r="O46" s="3"/>
      <c r="P46" s="3"/>
      <c r="Q46" s="3"/>
      <c r="R46" s="3"/>
      <c r="S46" s="3"/>
      <c r="T46" s="3"/>
      <c r="U46" s="3"/>
      <c r="V46" s="3"/>
    </row>
    <row r="47" spans="13:22" ht="18" customHeight="1">
      <c r="M47" s="3"/>
      <c r="N47" s="3"/>
      <c r="O47" s="3"/>
      <c r="P47" s="3"/>
      <c r="Q47" s="3"/>
      <c r="R47" s="3"/>
      <c r="S47" s="3"/>
      <c r="T47" s="3"/>
      <c r="U47" s="3"/>
      <c r="V47" s="3"/>
    </row>
    <row r="48" spans="13:22" ht="18" customHeight="1">
      <c r="M48" s="3"/>
      <c r="N48" s="3"/>
      <c r="O48" s="3"/>
      <c r="P48" s="3"/>
      <c r="Q48" s="3"/>
      <c r="R48" s="3"/>
      <c r="S48" s="3"/>
      <c r="T48" s="3"/>
      <c r="U48" s="3"/>
      <c r="V48" s="3"/>
    </row>
    <row r="49" spans="13:22" ht="18" customHeight="1">
      <c r="M49" s="3"/>
      <c r="N49" s="3"/>
      <c r="O49" s="3"/>
      <c r="P49" s="3"/>
      <c r="Q49" s="3"/>
      <c r="R49" s="3"/>
      <c r="S49" s="3"/>
      <c r="T49" s="3"/>
      <c r="U49" s="3"/>
      <c r="V49" s="3"/>
    </row>
    <row r="50" spans="13:22" ht="18" customHeight="1">
      <c r="M50" s="3"/>
      <c r="N50" s="3"/>
      <c r="O50" s="3"/>
      <c r="P50" s="3"/>
      <c r="Q50" s="3"/>
      <c r="R50" s="3"/>
      <c r="S50" s="3"/>
      <c r="T50" s="3"/>
      <c r="U50" s="3"/>
      <c r="V50" s="3"/>
    </row>
    <row r="51" spans="13:22" ht="18" customHeight="1">
      <c r="M51" s="3"/>
      <c r="N51" s="3"/>
      <c r="O51" s="3"/>
      <c r="P51" s="3"/>
      <c r="Q51" s="3"/>
      <c r="R51" s="3"/>
      <c r="S51" s="3"/>
      <c r="T51" s="3"/>
      <c r="U51" s="3"/>
      <c r="V51" s="3"/>
    </row>
    <row r="52" spans="13:22" ht="18" customHeight="1">
      <c r="M52" s="3"/>
      <c r="N52" s="3"/>
      <c r="O52" s="3"/>
      <c r="P52" s="3"/>
      <c r="Q52" s="3"/>
      <c r="R52" s="3"/>
      <c r="S52" s="3"/>
      <c r="T52" s="3"/>
      <c r="U52" s="3"/>
      <c r="V52" s="3"/>
    </row>
    <row r="53" spans="13:22" ht="18" customHeight="1">
      <c r="M53" s="3"/>
      <c r="N53" s="3"/>
      <c r="O53" s="3"/>
      <c r="P53" s="3"/>
      <c r="Q53" s="3"/>
      <c r="R53" s="3"/>
      <c r="S53" s="3"/>
      <c r="T53" s="3"/>
      <c r="U53" s="3"/>
      <c r="V53" s="3"/>
    </row>
    <row r="54" spans="13:22" ht="18" customHeight="1">
      <c r="M54" s="3"/>
      <c r="N54" s="3"/>
      <c r="O54" s="3"/>
      <c r="P54" s="3"/>
      <c r="Q54" s="3"/>
      <c r="R54" s="3"/>
      <c r="S54" s="3"/>
      <c r="T54" s="3"/>
      <c r="U54" s="3"/>
      <c r="V54" s="3"/>
    </row>
    <row r="55" spans="13:22">
      <c r="M55" s="3"/>
      <c r="N55" s="3"/>
      <c r="O55" s="3"/>
      <c r="P55" s="3"/>
      <c r="Q55" s="3"/>
      <c r="R55" s="3"/>
      <c r="S55" s="3"/>
      <c r="T55" s="3"/>
      <c r="U55" s="3"/>
      <c r="V55" s="3"/>
    </row>
    <row r="56" spans="13:22">
      <c r="M56" s="3"/>
      <c r="N56" s="3"/>
      <c r="O56" s="3"/>
      <c r="P56" s="3"/>
      <c r="Q56" s="3"/>
      <c r="R56" s="3"/>
      <c r="S56" s="3"/>
      <c r="T56" s="3"/>
      <c r="U56" s="3"/>
      <c r="V56" s="3"/>
    </row>
    <row r="57" spans="13:22">
      <c r="M57" s="3"/>
      <c r="N57" s="3"/>
      <c r="O57" s="3"/>
      <c r="P57" s="3"/>
      <c r="Q57" s="3"/>
      <c r="R57" s="3"/>
      <c r="S57" s="3"/>
      <c r="T57" s="3"/>
      <c r="U57" s="3"/>
      <c r="V57" s="3"/>
    </row>
    <row r="58" spans="13:22">
      <c r="M58" s="3"/>
      <c r="N58" s="3"/>
      <c r="O58" s="3"/>
      <c r="P58" s="3"/>
      <c r="Q58" s="3"/>
      <c r="R58" s="3"/>
      <c r="S58" s="3"/>
      <c r="T58" s="3"/>
      <c r="U58" s="3"/>
      <c r="V58" s="3"/>
    </row>
    <row r="59" spans="13:22">
      <c r="M59" s="3"/>
      <c r="N59" s="3"/>
      <c r="O59" s="3"/>
      <c r="P59" s="3"/>
      <c r="Q59" s="3"/>
      <c r="R59" s="3"/>
      <c r="S59" s="3"/>
      <c r="T59" s="3"/>
      <c r="U59" s="3"/>
      <c r="V59" s="3"/>
    </row>
  </sheetData>
  <mergeCells count="11">
    <mergeCell ref="C2:L2"/>
    <mergeCell ref="C3:L3"/>
    <mergeCell ref="C4:K4"/>
    <mergeCell ref="B26:K26"/>
    <mergeCell ref="B25:K25"/>
    <mergeCell ref="L5:L6"/>
    <mergeCell ref="C5:C6"/>
    <mergeCell ref="D5:D6"/>
    <mergeCell ref="E5:I5"/>
    <mergeCell ref="J5:J6"/>
    <mergeCell ref="K5:K6"/>
  </mergeCells>
  <phoneticPr fontId="0" type="noConversion"/>
  <printOptions horizontalCentered="1" verticalCentered="1"/>
  <pageMargins left="0.26026785714285716" right="0.22083333333333333" top="0.98425196850393704" bottom="0.98425196850393704" header="0.51181102362204722" footer="0.51181102362204722"/>
  <pageSetup paperSize="9" scale="48" firstPageNumber="2" orientation="portrait" useFirstPageNumber="1" r:id="rId1"/>
  <headerFooter alignWithMargins="0">
    <oddFooter>&amp;C&amp;16page 25</oddFooter>
  </headerFooter>
  <rowBreaks count="1" manualBreakCount="1">
    <brk id="30" min="1" max="1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56"/>
  <sheetViews>
    <sheetView view="pageLayout" zoomScaleNormal="85" zoomScaleSheetLayoutView="100" workbookViewId="0">
      <selection activeCell="B30" sqref="B30"/>
    </sheetView>
  </sheetViews>
  <sheetFormatPr baseColWidth="10" defaultColWidth="9.75" defaultRowHeight="12.75"/>
  <cols>
    <col min="1" max="1" width="24.25" style="2" customWidth="1"/>
    <col min="2" max="2" width="8.25" style="2" customWidth="1"/>
    <col min="3" max="10" width="5.5" style="2" customWidth="1"/>
    <col min="11" max="11" width="7.875" style="2" customWidth="1"/>
    <col min="12" max="21" width="6.375" style="2" customWidth="1"/>
    <col min="22" max="22" width="11" style="2" customWidth="1"/>
    <col min="23" max="28" width="11" style="1" customWidth="1"/>
    <col min="29" max="16384" width="9.75" style="2"/>
  </cols>
  <sheetData>
    <row r="1" spans="1:22" ht="18.75">
      <c r="A1" s="166"/>
      <c r="B1" s="167"/>
      <c r="C1" s="168"/>
      <c r="D1" s="20"/>
      <c r="E1" s="20"/>
      <c r="F1" s="20"/>
      <c r="G1" s="20"/>
      <c r="H1" s="20"/>
      <c r="I1" s="20"/>
      <c r="J1" s="20"/>
      <c r="K1" s="20"/>
      <c r="L1" s="20"/>
      <c r="M1" s="20"/>
      <c r="N1" s="20"/>
      <c r="O1" s="20"/>
      <c r="P1" s="20"/>
      <c r="Q1" s="20"/>
      <c r="R1" s="20"/>
      <c r="S1" s="20"/>
      <c r="T1" s="20"/>
      <c r="U1" s="20"/>
      <c r="V1" s="21"/>
    </row>
    <row r="2" spans="1:22" ht="20.25">
      <c r="A2" s="43" t="s">
        <v>133</v>
      </c>
      <c r="B2" s="22"/>
      <c r="C2" s="20"/>
      <c r="D2" s="20"/>
      <c r="F2" s="20"/>
      <c r="G2" s="20"/>
      <c r="H2" s="20"/>
      <c r="I2" s="20"/>
      <c r="J2" s="20"/>
      <c r="K2" s="20"/>
      <c r="L2" s="21"/>
      <c r="M2" s="21"/>
      <c r="N2" s="21"/>
      <c r="O2" s="21"/>
      <c r="P2" s="21"/>
      <c r="Q2" s="21"/>
      <c r="R2" s="21"/>
      <c r="S2" s="21"/>
      <c r="T2" s="21"/>
      <c r="U2" s="21"/>
      <c r="V2" s="21"/>
    </row>
    <row r="3" spans="1:22" ht="20.25">
      <c r="A3" s="44" t="str">
        <f>couverture!B26</f>
        <v>Situation au 1er octobre 2018</v>
      </c>
      <c r="B3" s="20"/>
      <c r="C3" s="20"/>
      <c r="D3" s="20"/>
      <c r="E3" s="20"/>
      <c r="F3" s="20"/>
      <c r="G3" s="20"/>
      <c r="H3" s="20"/>
      <c r="I3" s="20"/>
      <c r="J3" s="20"/>
      <c r="K3" s="20"/>
      <c r="L3" s="21"/>
      <c r="M3" s="21"/>
      <c r="N3" s="21"/>
      <c r="O3" s="21"/>
      <c r="P3" s="21"/>
      <c r="Q3" s="21"/>
      <c r="R3" s="21"/>
      <c r="S3" s="21"/>
      <c r="T3" s="21"/>
      <c r="U3" s="21"/>
      <c r="V3" s="21"/>
    </row>
    <row r="4" spans="1:22" ht="18.75">
      <c r="A4" s="45"/>
      <c r="B4" s="20"/>
      <c r="C4" s="20"/>
      <c r="D4" s="20"/>
      <c r="E4" s="20"/>
      <c r="F4" s="20"/>
      <c r="G4" s="20"/>
      <c r="H4" s="20"/>
      <c r="I4" s="20"/>
      <c r="J4" s="20"/>
      <c r="K4" s="20"/>
      <c r="L4" s="21"/>
      <c r="M4" s="21"/>
      <c r="N4" s="21"/>
      <c r="O4" s="21"/>
      <c r="P4" s="21"/>
      <c r="Q4" s="21"/>
      <c r="R4" s="21"/>
      <c r="S4" s="21"/>
      <c r="T4" s="21"/>
      <c r="U4" s="21"/>
      <c r="V4" s="21"/>
    </row>
    <row r="5" spans="1:22" ht="25.5">
      <c r="A5" s="46" t="s">
        <v>61</v>
      </c>
      <c r="B5" s="47" t="s">
        <v>62</v>
      </c>
      <c r="C5" s="48" t="s">
        <v>63</v>
      </c>
      <c r="D5" s="48" t="s">
        <v>64</v>
      </c>
      <c r="E5" s="48" t="s">
        <v>65</v>
      </c>
      <c r="F5" s="48" t="s">
        <v>66</v>
      </c>
      <c r="G5" s="48" t="s">
        <v>67</v>
      </c>
      <c r="H5" s="48" t="s">
        <v>68</v>
      </c>
      <c r="I5" s="48" t="s">
        <v>69</v>
      </c>
      <c r="J5" s="47" t="s">
        <v>134</v>
      </c>
      <c r="K5" s="48" t="s">
        <v>71</v>
      </c>
      <c r="L5" s="21"/>
      <c r="M5" s="21"/>
      <c r="N5" s="21"/>
      <c r="O5" s="21"/>
      <c r="P5" s="21"/>
      <c r="Q5" s="21"/>
      <c r="R5" s="21"/>
      <c r="S5" s="21"/>
      <c r="T5" s="21"/>
      <c r="U5" s="21"/>
      <c r="V5" s="21"/>
    </row>
    <row r="6" spans="1:22">
      <c r="A6" s="49" t="s">
        <v>141</v>
      </c>
      <c r="B6" s="197"/>
      <c r="C6" s="197"/>
      <c r="D6" s="197"/>
      <c r="E6" s="197"/>
      <c r="F6" s="197"/>
      <c r="G6" s="197"/>
      <c r="H6" s="197"/>
      <c r="I6" s="197"/>
      <c r="J6" s="197"/>
      <c r="K6" s="197"/>
      <c r="L6" s="21"/>
      <c r="M6" s="21"/>
      <c r="N6" s="21"/>
      <c r="O6" s="21"/>
      <c r="P6" s="21"/>
      <c r="Q6" s="21"/>
      <c r="R6" s="21"/>
      <c r="S6" s="21"/>
      <c r="T6" s="21"/>
      <c r="U6" s="21"/>
      <c r="V6" s="21"/>
    </row>
    <row r="7" spans="1:22">
      <c r="A7" s="50" t="s">
        <v>40</v>
      </c>
      <c r="B7" s="198">
        <v>4</v>
      </c>
      <c r="C7" s="198">
        <v>13</v>
      </c>
      <c r="D7" s="198">
        <v>245</v>
      </c>
      <c r="E7" s="198">
        <v>341</v>
      </c>
      <c r="F7" s="198">
        <v>420</v>
      </c>
      <c r="G7" s="198">
        <v>566</v>
      </c>
      <c r="H7" s="198">
        <v>279</v>
      </c>
      <c r="I7" s="198">
        <v>73</v>
      </c>
      <c r="J7" s="198">
        <v>42</v>
      </c>
      <c r="K7" s="198">
        <f t="shared" ref="K7:K8" si="0">SUM(B7:J7)</f>
        <v>1983</v>
      </c>
      <c r="L7" s="21"/>
      <c r="M7" s="21"/>
      <c r="N7" s="21"/>
      <c r="O7" s="21"/>
      <c r="P7" s="21"/>
      <c r="Q7" s="21"/>
      <c r="R7" s="21"/>
      <c r="S7" s="21"/>
      <c r="T7" s="21"/>
      <c r="U7" s="21"/>
      <c r="V7" s="21"/>
    </row>
    <row r="8" spans="1:22">
      <c r="A8" s="50" t="s">
        <v>157</v>
      </c>
      <c r="B8" s="199">
        <v>68</v>
      </c>
      <c r="C8" s="199">
        <v>511</v>
      </c>
      <c r="D8" s="199">
        <v>1315</v>
      </c>
      <c r="E8" s="199">
        <v>2057</v>
      </c>
      <c r="F8" s="199">
        <v>2540</v>
      </c>
      <c r="G8" s="199">
        <v>4097</v>
      </c>
      <c r="H8" s="199">
        <v>2349</v>
      </c>
      <c r="I8" s="199">
        <v>1150</v>
      </c>
      <c r="J8" s="199">
        <v>572</v>
      </c>
      <c r="K8" s="199">
        <f t="shared" si="0"/>
        <v>14659</v>
      </c>
      <c r="L8" s="21"/>
      <c r="M8" s="21"/>
      <c r="N8" s="21"/>
      <c r="O8" s="21"/>
      <c r="P8" s="21"/>
      <c r="Q8" s="21"/>
      <c r="R8" s="21"/>
      <c r="S8" s="21"/>
      <c r="T8" s="21"/>
      <c r="U8" s="21"/>
      <c r="V8" s="21"/>
    </row>
    <row r="9" spans="1:22">
      <c r="A9" s="50" t="s">
        <v>72</v>
      </c>
      <c r="B9" s="200">
        <v>5</v>
      </c>
      <c r="C9" s="200">
        <v>34</v>
      </c>
      <c r="D9" s="200">
        <v>157</v>
      </c>
      <c r="E9" s="200">
        <v>418</v>
      </c>
      <c r="F9" s="200">
        <v>458</v>
      </c>
      <c r="G9" s="200">
        <v>732</v>
      </c>
      <c r="H9" s="200">
        <v>318</v>
      </c>
      <c r="I9" s="200">
        <v>134</v>
      </c>
      <c r="J9" s="200">
        <v>54</v>
      </c>
      <c r="K9" s="200">
        <f>SUM(B9:J9)</f>
        <v>2310</v>
      </c>
      <c r="L9" s="21"/>
      <c r="M9" s="21"/>
      <c r="N9" s="21"/>
      <c r="O9" s="21"/>
      <c r="P9" s="21"/>
      <c r="Q9" s="21"/>
      <c r="R9" s="21"/>
      <c r="S9" s="21"/>
      <c r="T9" s="21"/>
      <c r="U9" s="21"/>
      <c r="V9" s="21"/>
    </row>
    <row r="10" spans="1:22" ht="25.5">
      <c r="A10" s="185" t="s">
        <v>240</v>
      </c>
      <c r="B10" s="200">
        <v>2</v>
      </c>
      <c r="C10" s="200">
        <v>5</v>
      </c>
      <c r="D10" s="200">
        <v>233</v>
      </c>
      <c r="E10" s="200">
        <v>399</v>
      </c>
      <c r="F10" s="200">
        <v>409</v>
      </c>
      <c r="G10" s="200">
        <v>562</v>
      </c>
      <c r="H10" s="200">
        <v>246</v>
      </c>
      <c r="I10" s="200">
        <v>79</v>
      </c>
      <c r="J10" s="200">
        <v>28</v>
      </c>
      <c r="K10" s="200">
        <f>SUM(B10:J10)</f>
        <v>1963</v>
      </c>
      <c r="L10" s="21"/>
      <c r="M10" s="21"/>
      <c r="N10" s="21"/>
      <c r="O10" s="21"/>
      <c r="P10" s="21"/>
      <c r="Q10" s="21"/>
      <c r="R10" s="21"/>
      <c r="S10" s="21"/>
      <c r="T10" s="21"/>
      <c r="U10" s="21"/>
      <c r="V10" s="21"/>
    </row>
    <row r="11" spans="1:22">
      <c r="A11" s="51" t="s">
        <v>239</v>
      </c>
      <c r="B11" s="201">
        <f>SUM(B7:B10)</f>
        <v>79</v>
      </c>
      <c r="C11" s="201">
        <f>SUM(C7:C10)</f>
        <v>563</v>
      </c>
      <c r="D11" s="201">
        <f>SUM(D7:D10)</f>
        <v>1950</v>
      </c>
      <c r="E11" s="201">
        <f t="shared" ref="E11:J11" si="1">SUM(E7:E10)</f>
        <v>3215</v>
      </c>
      <c r="F11" s="201">
        <f t="shared" si="1"/>
        <v>3827</v>
      </c>
      <c r="G11" s="201">
        <f t="shared" si="1"/>
        <v>5957</v>
      </c>
      <c r="H11" s="201">
        <f t="shared" si="1"/>
        <v>3192</v>
      </c>
      <c r="I11" s="201">
        <f t="shared" si="1"/>
        <v>1436</v>
      </c>
      <c r="J11" s="201">
        <f t="shared" si="1"/>
        <v>696</v>
      </c>
      <c r="K11" s="201">
        <f>SUM(B11:J11)</f>
        <v>20915</v>
      </c>
      <c r="L11" s="21"/>
      <c r="M11" s="21"/>
      <c r="N11" s="21"/>
      <c r="O11" s="21"/>
      <c r="P11" s="21"/>
      <c r="Q11" s="21"/>
      <c r="R11" s="21"/>
      <c r="S11" s="21"/>
      <c r="T11" s="21"/>
      <c r="U11" s="21"/>
      <c r="V11" s="21"/>
    </row>
    <row r="12" spans="1:22">
      <c r="A12" s="52"/>
      <c r="B12" s="202"/>
      <c r="C12" s="202"/>
      <c r="D12" s="202"/>
      <c r="E12" s="202"/>
      <c r="F12" s="202"/>
      <c r="G12" s="202"/>
      <c r="H12" s="202"/>
      <c r="I12" s="202"/>
      <c r="J12" s="202"/>
      <c r="K12" s="202"/>
      <c r="L12" s="21"/>
      <c r="M12" s="21"/>
      <c r="N12" s="21"/>
      <c r="O12" s="21"/>
      <c r="P12" s="21"/>
      <c r="Q12" s="21"/>
      <c r="R12" s="21"/>
      <c r="S12" s="21"/>
      <c r="T12" s="21"/>
      <c r="U12" s="21"/>
      <c r="V12" s="21"/>
    </row>
    <row r="13" spans="1:22">
      <c r="A13" s="53" t="s">
        <v>142</v>
      </c>
      <c r="B13" s="197"/>
      <c r="C13" s="197"/>
      <c r="D13" s="197"/>
      <c r="E13" s="197"/>
      <c r="F13" s="197"/>
      <c r="G13" s="197"/>
      <c r="H13" s="197"/>
      <c r="I13" s="197"/>
      <c r="J13" s="197"/>
      <c r="K13" s="197"/>
      <c r="L13" s="21"/>
      <c r="M13" s="21"/>
      <c r="N13" s="21"/>
      <c r="O13" s="21"/>
      <c r="P13" s="21"/>
      <c r="Q13" s="21"/>
      <c r="R13" s="21"/>
      <c r="S13" s="21"/>
      <c r="T13" s="21"/>
      <c r="U13" s="21"/>
      <c r="V13" s="21"/>
    </row>
    <row r="14" spans="1:22">
      <c r="A14" s="53"/>
      <c r="B14" s="203"/>
      <c r="C14" s="203"/>
      <c r="D14" s="203"/>
      <c r="E14" s="203"/>
      <c r="F14" s="203"/>
      <c r="G14" s="203"/>
      <c r="H14" s="203"/>
      <c r="I14" s="203"/>
      <c r="J14" s="203"/>
      <c r="K14" s="203"/>
      <c r="L14" s="21"/>
      <c r="M14" s="21"/>
      <c r="N14" s="21"/>
      <c r="O14" s="21"/>
      <c r="P14" s="21"/>
      <c r="Q14" s="21"/>
      <c r="R14" s="21"/>
      <c r="S14" s="21"/>
      <c r="T14" s="21"/>
      <c r="U14" s="21"/>
      <c r="V14" s="21"/>
    </row>
    <row r="15" spans="1:22">
      <c r="A15" s="53" t="s">
        <v>74</v>
      </c>
      <c r="B15" s="203"/>
      <c r="C15" s="203"/>
      <c r="D15" s="203"/>
      <c r="E15" s="203"/>
      <c r="F15" s="203"/>
      <c r="G15" s="203"/>
      <c r="H15" s="203"/>
      <c r="I15" s="203"/>
      <c r="J15" s="203"/>
      <c r="K15" s="203"/>
      <c r="L15" s="21"/>
      <c r="M15" s="21"/>
      <c r="N15" s="21"/>
      <c r="O15" s="21"/>
      <c r="P15" s="21"/>
      <c r="Q15" s="21"/>
      <c r="R15" s="21"/>
      <c r="S15" s="21"/>
      <c r="T15" s="21"/>
      <c r="U15" s="21"/>
      <c r="V15" s="21"/>
    </row>
    <row r="16" spans="1:22">
      <c r="A16" s="50" t="s">
        <v>222</v>
      </c>
      <c r="B16" s="198">
        <v>12</v>
      </c>
      <c r="C16" s="198">
        <v>98</v>
      </c>
      <c r="D16" s="198">
        <v>1275</v>
      </c>
      <c r="E16" s="198">
        <v>3029</v>
      </c>
      <c r="F16" s="198">
        <v>3226</v>
      </c>
      <c r="G16" s="198">
        <v>4645</v>
      </c>
      <c r="H16" s="198">
        <v>2275</v>
      </c>
      <c r="I16" s="198">
        <v>840</v>
      </c>
      <c r="J16" s="198">
        <v>252</v>
      </c>
      <c r="K16" s="198">
        <f t="shared" ref="K16:K22" si="2">SUM(B16:J16)</f>
        <v>15652</v>
      </c>
      <c r="L16" s="21"/>
      <c r="M16" s="21"/>
      <c r="N16" s="21"/>
      <c r="O16" s="21"/>
      <c r="P16" s="21"/>
      <c r="Q16" s="21"/>
      <c r="R16" s="21"/>
      <c r="S16" s="21"/>
      <c r="T16" s="21"/>
      <c r="U16" s="21"/>
      <c r="V16" s="21"/>
    </row>
    <row r="17" spans="1:22">
      <c r="A17" s="50" t="s">
        <v>126</v>
      </c>
      <c r="B17" s="199">
        <v>4</v>
      </c>
      <c r="C17" s="199">
        <v>49</v>
      </c>
      <c r="D17" s="199">
        <v>952</v>
      </c>
      <c r="E17" s="199">
        <v>2445</v>
      </c>
      <c r="F17" s="199">
        <v>2632</v>
      </c>
      <c r="G17" s="199">
        <v>3900</v>
      </c>
      <c r="H17" s="199">
        <v>1804</v>
      </c>
      <c r="I17" s="199">
        <v>747</v>
      </c>
      <c r="J17" s="199">
        <v>226</v>
      </c>
      <c r="K17" s="199">
        <f t="shared" si="2"/>
        <v>12759</v>
      </c>
      <c r="L17" s="21"/>
      <c r="M17" s="21"/>
      <c r="N17" s="21"/>
      <c r="O17" s="21"/>
      <c r="P17" s="21"/>
      <c r="Q17" s="21"/>
      <c r="R17" s="21"/>
      <c r="S17" s="21"/>
      <c r="T17" s="21"/>
      <c r="U17" s="21"/>
      <c r="V17" s="21"/>
    </row>
    <row r="18" spans="1:22">
      <c r="A18" s="50" t="s">
        <v>127</v>
      </c>
      <c r="B18" s="199">
        <v>0</v>
      </c>
      <c r="C18" s="199">
        <v>17</v>
      </c>
      <c r="D18" s="199">
        <v>677</v>
      </c>
      <c r="E18" s="199">
        <v>1713</v>
      </c>
      <c r="F18" s="199">
        <v>2084</v>
      </c>
      <c r="G18" s="199">
        <v>2833</v>
      </c>
      <c r="H18" s="199">
        <v>1339</v>
      </c>
      <c r="I18" s="199">
        <v>627</v>
      </c>
      <c r="J18" s="199">
        <v>257</v>
      </c>
      <c r="K18" s="199">
        <f t="shared" si="2"/>
        <v>9547</v>
      </c>
      <c r="L18" s="21"/>
      <c r="M18" s="21"/>
      <c r="N18" s="21"/>
      <c r="O18" s="21"/>
      <c r="P18" s="21"/>
      <c r="Q18" s="21"/>
      <c r="R18" s="21"/>
      <c r="S18" s="21"/>
      <c r="T18" s="21"/>
      <c r="U18" s="21"/>
      <c r="V18" s="21"/>
    </row>
    <row r="19" spans="1:22">
      <c r="A19" s="50" t="s">
        <v>128</v>
      </c>
      <c r="B19" s="199">
        <v>-1</v>
      </c>
      <c r="C19" s="199">
        <v>9</v>
      </c>
      <c r="D19" s="199">
        <v>298</v>
      </c>
      <c r="E19" s="199">
        <v>1626</v>
      </c>
      <c r="F19" s="199">
        <v>2279</v>
      </c>
      <c r="G19" s="199">
        <v>3418</v>
      </c>
      <c r="H19" s="199">
        <v>1591</v>
      </c>
      <c r="I19" s="199">
        <v>838</v>
      </c>
      <c r="J19" s="199">
        <v>435</v>
      </c>
      <c r="K19" s="199">
        <f t="shared" si="2"/>
        <v>10493</v>
      </c>
      <c r="L19" s="21"/>
      <c r="M19" s="21"/>
      <c r="N19" s="21"/>
      <c r="O19" s="21"/>
      <c r="P19" s="21"/>
      <c r="Q19" s="21"/>
      <c r="R19" s="21"/>
      <c r="S19" s="21"/>
      <c r="T19" s="21"/>
      <c r="U19" s="21"/>
      <c r="V19" s="21"/>
    </row>
    <row r="20" spans="1:22">
      <c r="A20" s="50" t="s">
        <v>241</v>
      </c>
      <c r="B20" s="199">
        <v>0</v>
      </c>
      <c r="C20" s="199">
        <v>3</v>
      </c>
      <c r="D20" s="199">
        <v>34</v>
      </c>
      <c r="E20" s="199">
        <v>281</v>
      </c>
      <c r="F20" s="199">
        <v>486</v>
      </c>
      <c r="G20" s="199">
        <v>812</v>
      </c>
      <c r="H20" s="199">
        <v>413</v>
      </c>
      <c r="I20" s="199">
        <v>197</v>
      </c>
      <c r="J20" s="199">
        <v>123</v>
      </c>
      <c r="K20" s="199">
        <f t="shared" si="2"/>
        <v>2349</v>
      </c>
      <c r="L20" s="21"/>
      <c r="M20" s="21"/>
      <c r="N20" s="21"/>
      <c r="O20" s="21"/>
      <c r="P20" s="21"/>
      <c r="Q20" s="21"/>
      <c r="R20" s="21"/>
      <c r="S20" s="21"/>
      <c r="T20" s="21"/>
      <c r="U20" s="21"/>
      <c r="V20" s="21"/>
    </row>
    <row r="21" spans="1:22">
      <c r="A21" s="50" t="s">
        <v>242</v>
      </c>
      <c r="B21" s="199">
        <v>0</v>
      </c>
      <c r="C21" s="199">
        <v>0</v>
      </c>
      <c r="D21" s="199">
        <v>20</v>
      </c>
      <c r="E21" s="199">
        <v>173</v>
      </c>
      <c r="F21" s="199">
        <v>385</v>
      </c>
      <c r="G21" s="199">
        <v>604</v>
      </c>
      <c r="H21" s="199">
        <v>350</v>
      </c>
      <c r="I21" s="199">
        <v>227</v>
      </c>
      <c r="J21" s="199">
        <v>125</v>
      </c>
      <c r="K21" s="199">
        <f t="shared" ref="K21" si="3">SUM(B21:J21)</f>
        <v>1884</v>
      </c>
      <c r="L21" s="21"/>
      <c r="M21" s="21"/>
      <c r="N21" s="21"/>
      <c r="O21" s="21"/>
      <c r="P21" s="21"/>
      <c r="Q21" s="21"/>
      <c r="R21" s="21"/>
      <c r="S21" s="21"/>
      <c r="T21" s="21"/>
      <c r="U21" s="21"/>
      <c r="V21" s="21"/>
    </row>
    <row r="22" spans="1:22">
      <c r="A22" s="50" t="s">
        <v>243</v>
      </c>
      <c r="B22" s="199">
        <v>0</v>
      </c>
      <c r="C22" s="199">
        <v>0</v>
      </c>
      <c r="D22" s="199">
        <v>1</v>
      </c>
      <c r="E22" s="199">
        <v>18</v>
      </c>
      <c r="F22" s="199">
        <v>62</v>
      </c>
      <c r="G22" s="199">
        <v>133</v>
      </c>
      <c r="H22" s="199">
        <v>95</v>
      </c>
      <c r="I22" s="199">
        <v>74</v>
      </c>
      <c r="J22" s="199">
        <v>42</v>
      </c>
      <c r="K22" s="199">
        <f t="shared" si="2"/>
        <v>425</v>
      </c>
      <c r="L22" s="21"/>
      <c r="M22" s="21"/>
      <c r="N22" s="21"/>
      <c r="O22" s="21"/>
      <c r="P22" s="21"/>
      <c r="Q22" s="21"/>
      <c r="R22" s="21"/>
      <c r="S22" s="21"/>
      <c r="T22" s="21"/>
      <c r="U22" s="21"/>
      <c r="V22" s="21"/>
    </row>
    <row r="23" spans="1:22">
      <c r="A23" s="51" t="s">
        <v>75</v>
      </c>
      <c r="B23" s="204">
        <f>SUM(B16:B22)</f>
        <v>15</v>
      </c>
      <c r="C23" s="204">
        <f t="shared" ref="C23:J23" si="4">SUM(C16:C22)</f>
        <v>176</v>
      </c>
      <c r="D23" s="204">
        <f t="shared" si="4"/>
        <v>3257</v>
      </c>
      <c r="E23" s="204">
        <f t="shared" si="4"/>
        <v>9285</v>
      </c>
      <c r="F23" s="204">
        <f t="shared" si="4"/>
        <v>11154</v>
      </c>
      <c r="G23" s="204">
        <f t="shared" si="4"/>
        <v>16345</v>
      </c>
      <c r="H23" s="204">
        <f>SUM(H16:H22)</f>
        <v>7867</v>
      </c>
      <c r="I23" s="204">
        <f t="shared" si="4"/>
        <v>3550</v>
      </c>
      <c r="J23" s="204">
        <f t="shared" si="4"/>
        <v>1460</v>
      </c>
      <c r="K23" s="204">
        <f>SUM(B23:J23)</f>
        <v>53109</v>
      </c>
      <c r="L23" s="21"/>
      <c r="M23" s="21"/>
      <c r="N23" s="21"/>
      <c r="O23" s="21"/>
      <c r="P23" s="21"/>
      <c r="Q23" s="21"/>
      <c r="R23" s="21"/>
      <c r="S23" s="21"/>
      <c r="T23" s="21"/>
      <c r="U23" s="21"/>
      <c r="V23" s="21"/>
    </row>
    <row r="24" spans="1:22">
      <c r="A24" s="53"/>
      <c r="B24" s="205"/>
      <c r="C24" s="205"/>
      <c r="D24" s="205"/>
      <c r="E24" s="205"/>
      <c r="F24" s="205"/>
      <c r="G24" s="205"/>
      <c r="H24" s="205"/>
      <c r="I24" s="205"/>
      <c r="J24" s="205"/>
      <c r="K24" s="205"/>
      <c r="L24" s="21"/>
      <c r="M24" s="21"/>
      <c r="N24" s="21"/>
      <c r="O24" s="21"/>
      <c r="P24" s="21"/>
      <c r="Q24" s="21"/>
      <c r="R24" s="21"/>
      <c r="S24" s="21"/>
      <c r="T24" s="21"/>
      <c r="U24" s="21"/>
      <c r="V24" s="21"/>
    </row>
    <row r="25" spans="1:22">
      <c r="A25" s="53" t="s">
        <v>76</v>
      </c>
      <c r="B25" s="203"/>
      <c r="C25" s="203"/>
      <c r="D25" s="203"/>
      <c r="E25" s="203"/>
      <c r="F25" s="203"/>
      <c r="G25" s="203"/>
      <c r="H25" s="203"/>
      <c r="I25" s="203"/>
      <c r="J25" s="203"/>
      <c r="K25" s="203"/>
      <c r="L25" s="21"/>
      <c r="M25" s="21"/>
      <c r="N25" s="21"/>
      <c r="O25" s="21"/>
      <c r="P25" s="21"/>
      <c r="Q25" s="21"/>
      <c r="R25" s="21"/>
      <c r="S25" s="21"/>
      <c r="T25" s="21"/>
      <c r="U25" s="21"/>
      <c r="V25" s="21"/>
    </row>
    <row r="26" spans="1:22">
      <c r="A26" s="53" t="s">
        <v>77</v>
      </c>
      <c r="B26" s="203"/>
      <c r="C26" s="203"/>
      <c r="D26" s="203"/>
      <c r="E26" s="203"/>
      <c r="F26" s="203"/>
      <c r="G26" s="203"/>
      <c r="H26" s="203"/>
      <c r="I26" s="203"/>
      <c r="J26" s="203"/>
      <c r="K26" s="203"/>
      <c r="L26" s="21"/>
      <c r="M26" s="21"/>
      <c r="N26" s="21"/>
      <c r="O26" s="21"/>
      <c r="P26" s="21"/>
      <c r="Q26" s="21"/>
      <c r="R26" s="21"/>
      <c r="S26" s="21"/>
      <c r="T26" s="21"/>
      <c r="U26" s="21"/>
      <c r="V26" s="21"/>
    </row>
    <row r="27" spans="1:22">
      <c r="A27" s="50" t="s">
        <v>244</v>
      </c>
      <c r="B27" s="198">
        <v>0</v>
      </c>
      <c r="C27" s="198">
        <v>1</v>
      </c>
      <c r="D27" s="198">
        <v>7</v>
      </c>
      <c r="E27" s="198">
        <v>99</v>
      </c>
      <c r="F27" s="198">
        <v>207</v>
      </c>
      <c r="G27" s="198">
        <v>306</v>
      </c>
      <c r="H27" s="198">
        <v>219</v>
      </c>
      <c r="I27" s="198">
        <v>143</v>
      </c>
      <c r="J27" s="198">
        <v>102</v>
      </c>
      <c r="K27" s="198">
        <f t="shared" ref="K27:K30" si="5">SUM(B27:J27)</f>
        <v>1084</v>
      </c>
      <c r="L27" s="21"/>
      <c r="M27" s="21"/>
      <c r="N27" s="21"/>
      <c r="O27" s="21"/>
      <c r="P27" s="21"/>
      <c r="Q27" s="21"/>
      <c r="R27" s="21"/>
      <c r="S27" s="21"/>
      <c r="T27" s="21"/>
      <c r="U27" s="21"/>
      <c r="V27" s="21"/>
    </row>
    <row r="28" spans="1:22">
      <c r="A28" s="50" t="s">
        <v>124</v>
      </c>
      <c r="B28" s="199">
        <v>1</v>
      </c>
      <c r="C28" s="199">
        <v>0</v>
      </c>
      <c r="D28" s="199">
        <v>14</v>
      </c>
      <c r="E28" s="199">
        <v>162</v>
      </c>
      <c r="F28" s="199">
        <v>579</v>
      </c>
      <c r="G28" s="199">
        <v>1478</v>
      </c>
      <c r="H28" s="199">
        <v>1334</v>
      </c>
      <c r="I28" s="199">
        <v>1009</v>
      </c>
      <c r="J28" s="199">
        <v>637</v>
      </c>
      <c r="K28" s="199">
        <f t="shared" si="5"/>
        <v>5214</v>
      </c>
      <c r="L28" s="21"/>
      <c r="M28" s="21"/>
      <c r="N28" s="21"/>
      <c r="O28" s="21"/>
      <c r="P28" s="21"/>
      <c r="Q28" s="21"/>
      <c r="R28" s="21"/>
      <c r="S28" s="21"/>
      <c r="T28" s="21"/>
      <c r="U28" s="21"/>
      <c r="V28" s="21"/>
    </row>
    <row r="29" spans="1:22">
      <c r="A29" s="50" t="s">
        <v>125</v>
      </c>
      <c r="B29" s="199">
        <v>0</v>
      </c>
      <c r="C29" s="199">
        <v>0</v>
      </c>
      <c r="D29" s="199">
        <v>0</v>
      </c>
      <c r="E29" s="199">
        <v>6</v>
      </c>
      <c r="F29" s="199">
        <v>49</v>
      </c>
      <c r="G29" s="199">
        <v>256</v>
      </c>
      <c r="H29" s="199">
        <v>347</v>
      </c>
      <c r="I29" s="199">
        <v>275</v>
      </c>
      <c r="J29" s="199">
        <v>135</v>
      </c>
      <c r="K29" s="199">
        <f t="shared" si="5"/>
        <v>1068</v>
      </c>
      <c r="L29" s="21"/>
      <c r="M29" s="21"/>
      <c r="N29" s="21"/>
      <c r="O29" s="21"/>
      <c r="P29" s="21"/>
      <c r="Q29" s="21"/>
      <c r="R29" s="21"/>
      <c r="S29" s="21"/>
      <c r="T29" s="21"/>
      <c r="U29" s="21"/>
      <c r="V29" s="21"/>
    </row>
    <row r="30" spans="1:22">
      <c r="A30" s="50" t="s">
        <v>78</v>
      </c>
      <c r="B30" s="199">
        <v>0</v>
      </c>
      <c r="C30" s="199">
        <v>0</v>
      </c>
      <c r="D30" s="199">
        <v>0</v>
      </c>
      <c r="E30" s="199">
        <v>2</v>
      </c>
      <c r="F30" s="199">
        <v>8</v>
      </c>
      <c r="G30" s="199">
        <v>53</v>
      </c>
      <c r="H30" s="199">
        <v>93</v>
      </c>
      <c r="I30" s="199">
        <v>173</v>
      </c>
      <c r="J30" s="199">
        <v>165</v>
      </c>
      <c r="K30" s="199">
        <f t="shared" si="5"/>
        <v>494</v>
      </c>
      <c r="L30" s="21"/>
      <c r="M30" s="21"/>
      <c r="N30" s="21"/>
      <c r="O30" s="21"/>
      <c r="P30" s="21"/>
      <c r="Q30" s="21"/>
      <c r="R30" s="21"/>
      <c r="S30" s="21"/>
      <c r="T30" s="21"/>
      <c r="U30" s="21"/>
      <c r="V30" s="21"/>
    </row>
    <row r="31" spans="1:22">
      <c r="A31" s="51" t="s">
        <v>79</v>
      </c>
      <c r="B31" s="204">
        <f>SUM(B27:B30)</f>
        <v>1</v>
      </c>
      <c r="C31" s="204">
        <f t="shared" ref="C31:J31" si="6">SUM(C27:C30)</f>
        <v>1</v>
      </c>
      <c r="D31" s="204">
        <f t="shared" si="6"/>
        <v>21</v>
      </c>
      <c r="E31" s="204">
        <f t="shared" si="6"/>
        <v>269</v>
      </c>
      <c r="F31" s="204">
        <f t="shared" si="6"/>
        <v>843</v>
      </c>
      <c r="G31" s="204">
        <f t="shared" si="6"/>
        <v>2093</v>
      </c>
      <c r="H31" s="204">
        <f t="shared" si="6"/>
        <v>1993</v>
      </c>
      <c r="I31" s="204">
        <f t="shared" si="6"/>
        <v>1600</v>
      </c>
      <c r="J31" s="204">
        <f t="shared" si="6"/>
        <v>1039</v>
      </c>
      <c r="K31" s="204">
        <f>SUM(B31:J31)</f>
        <v>7860</v>
      </c>
      <c r="L31" s="21"/>
      <c r="M31" s="21"/>
      <c r="N31" s="21"/>
      <c r="O31" s="21"/>
      <c r="P31" s="21"/>
      <c r="Q31" s="21"/>
      <c r="R31" s="21"/>
      <c r="S31" s="21"/>
      <c r="T31" s="21"/>
      <c r="U31" s="21"/>
      <c r="V31" s="21"/>
    </row>
    <row r="32" spans="1:22">
      <c r="A32" s="160"/>
      <c r="B32" s="206"/>
      <c r="C32" s="206"/>
      <c r="D32" s="206"/>
      <c r="E32" s="206"/>
      <c r="F32" s="206"/>
      <c r="G32" s="206"/>
      <c r="H32" s="206"/>
      <c r="I32" s="206"/>
      <c r="J32" s="206"/>
      <c r="K32" s="206"/>
      <c r="L32" s="161"/>
      <c r="M32" s="21"/>
      <c r="N32" s="21"/>
      <c r="O32" s="21"/>
      <c r="P32" s="21"/>
      <c r="Q32" s="21"/>
      <c r="R32" s="21"/>
      <c r="S32" s="21"/>
      <c r="T32" s="21"/>
      <c r="U32" s="21"/>
      <c r="V32" s="21"/>
    </row>
    <row r="33" spans="1:22">
      <c r="A33" s="162" t="s">
        <v>245</v>
      </c>
      <c r="B33" s="207">
        <f>B23+B31</f>
        <v>16</v>
      </c>
      <c r="C33" s="207">
        <f t="shared" ref="C33:J33" si="7">C23+C31</f>
        <v>177</v>
      </c>
      <c r="D33" s="207">
        <f t="shared" si="7"/>
        <v>3278</v>
      </c>
      <c r="E33" s="207">
        <f t="shared" si="7"/>
        <v>9554</v>
      </c>
      <c r="F33" s="207">
        <f t="shared" si="7"/>
        <v>11997</v>
      </c>
      <c r="G33" s="207">
        <f t="shared" si="7"/>
        <v>18438</v>
      </c>
      <c r="H33" s="207">
        <f t="shared" si="7"/>
        <v>9860</v>
      </c>
      <c r="I33" s="207">
        <f t="shared" si="7"/>
        <v>5150</v>
      </c>
      <c r="J33" s="207">
        <f t="shared" si="7"/>
        <v>2499</v>
      </c>
      <c r="K33" s="207">
        <f>K23+K31</f>
        <v>60969</v>
      </c>
      <c r="L33" s="161"/>
      <c r="M33" s="21"/>
      <c r="N33" s="21"/>
      <c r="O33" s="21"/>
      <c r="P33" s="21"/>
      <c r="Q33" s="21"/>
      <c r="R33" s="21"/>
      <c r="S33" s="21"/>
      <c r="T33" s="21"/>
      <c r="U33" s="21"/>
      <c r="V33" s="21"/>
    </row>
    <row r="34" spans="1:22">
      <c r="A34" s="163" t="s">
        <v>80</v>
      </c>
      <c r="B34" s="207">
        <f t="shared" ref="B34:K34" si="8">B11+B33</f>
        <v>95</v>
      </c>
      <c r="C34" s="207">
        <f t="shared" si="8"/>
        <v>740</v>
      </c>
      <c r="D34" s="207">
        <f t="shared" si="8"/>
        <v>5228</v>
      </c>
      <c r="E34" s="207">
        <f t="shared" si="8"/>
        <v>12769</v>
      </c>
      <c r="F34" s="207">
        <f t="shared" si="8"/>
        <v>15824</v>
      </c>
      <c r="G34" s="207">
        <f t="shared" si="8"/>
        <v>24395</v>
      </c>
      <c r="H34" s="207">
        <f t="shared" si="8"/>
        <v>13052</v>
      </c>
      <c r="I34" s="207">
        <f t="shared" si="8"/>
        <v>6586</v>
      </c>
      <c r="J34" s="207">
        <f t="shared" si="8"/>
        <v>3195</v>
      </c>
      <c r="K34" s="207">
        <f t="shared" si="8"/>
        <v>81884</v>
      </c>
      <c r="L34" s="161"/>
      <c r="M34" s="21"/>
      <c r="N34" s="21"/>
      <c r="O34" s="21"/>
      <c r="P34" s="21"/>
      <c r="Q34" s="21"/>
      <c r="R34" s="21"/>
      <c r="S34" s="21"/>
      <c r="T34" s="21"/>
      <c r="U34" s="21"/>
      <c r="V34" s="21"/>
    </row>
    <row r="35" spans="1:22">
      <c r="A35" s="164"/>
      <c r="B35" s="161"/>
      <c r="C35" s="161"/>
      <c r="D35" s="161"/>
      <c r="E35" s="161"/>
      <c r="F35" s="161"/>
      <c r="G35" s="161"/>
      <c r="H35" s="161"/>
      <c r="I35" s="161"/>
      <c r="J35" s="161"/>
      <c r="K35" s="161"/>
      <c r="L35" s="161"/>
      <c r="M35" s="21"/>
      <c r="N35" s="21"/>
      <c r="O35" s="21"/>
      <c r="P35" s="21"/>
      <c r="Q35" s="21"/>
      <c r="R35" s="21"/>
      <c r="S35" s="21"/>
      <c r="T35" s="21"/>
      <c r="U35" s="21"/>
      <c r="V35" s="21"/>
    </row>
    <row r="36" spans="1:22">
      <c r="A36" s="165"/>
      <c r="B36" s="161"/>
      <c r="C36" s="161"/>
      <c r="D36" s="161"/>
      <c r="E36" s="161"/>
      <c r="F36" s="161"/>
      <c r="G36" s="161"/>
      <c r="H36" s="161"/>
      <c r="I36" s="161"/>
      <c r="J36" s="161"/>
      <c r="K36" s="161"/>
      <c r="L36" s="161"/>
      <c r="M36" s="21"/>
      <c r="N36" s="21"/>
      <c r="O36" s="21"/>
      <c r="P36" s="21"/>
      <c r="Q36" s="21"/>
      <c r="R36" s="21"/>
      <c r="S36" s="21"/>
      <c r="T36" s="21"/>
      <c r="U36" s="21"/>
      <c r="V36" s="21"/>
    </row>
    <row r="37" spans="1:22">
      <c r="A37" s="161"/>
      <c r="B37" s="161"/>
      <c r="C37" s="161"/>
      <c r="D37" s="161"/>
      <c r="E37" s="161"/>
      <c r="F37" s="161"/>
      <c r="G37" s="161"/>
      <c r="H37" s="161"/>
      <c r="I37" s="161"/>
      <c r="J37" s="161"/>
      <c r="K37" s="161"/>
      <c r="L37" s="161"/>
      <c r="M37" s="21"/>
      <c r="N37" s="21"/>
      <c r="O37" s="21"/>
      <c r="P37" s="21"/>
      <c r="Q37" s="21"/>
      <c r="R37" s="21"/>
      <c r="S37" s="21"/>
      <c r="T37" s="21"/>
      <c r="U37" s="21"/>
      <c r="V37" s="21"/>
    </row>
    <row r="38" spans="1:22">
      <c r="A38" s="23"/>
      <c r="B38" s="23"/>
      <c r="C38" s="23"/>
      <c r="D38" s="23"/>
      <c r="E38" s="23"/>
      <c r="F38" s="23"/>
      <c r="G38" s="23"/>
      <c r="H38" s="23"/>
      <c r="I38" s="23"/>
      <c r="J38" s="23"/>
      <c r="K38" s="23"/>
      <c r="L38" s="23"/>
    </row>
    <row r="39" spans="1:22">
      <c r="A39" s="23"/>
      <c r="B39" s="23"/>
      <c r="C39" s="23"/>
      <c r="D39" s="23"/>
      <c r="E39" s="23"/>
      <c r="F39" s="23"/>
      <c r="G39" s="23"/>
      <c r="H39" s="23"/>
      <c r="I39" s="23"/>
      <c r="J39" s="23"/>
      <c r="K39" s="23"/>
      <c r="L39" s="23"/>
    </row>
    <row r="40" spans="1:22">
      <c r="A40" s="23"/>
      <c r="B40" s="23"/>
      <c r="C40" s="23"/>
      <c r="D40" s="23"/>
      <c r="E40" s="23"/>
      <c r="F40" s="23"/>
      <c r="G40" s="23"/>
      <c r="H40" s="23"/>
      <c r="I40" s="23"/>
      <c r="J40" s="23"/>
      <c r="K40" s="23"/>
      <c r="L40" s="23"/>
    </row>
    <row r="41" spans="1:22">
      <c r="A41" s="23"/>
      <c r="B41" s="23"/>
      <c r="C41" s="23"/>
      <c r="D41" s="23"/>
      <c r="E41" s="23"/>
      <c r="F41" s="23"/>
      <c r="G41" s="23"/>
      <c r="H41" s="23"/>
      <c r="I41" s="23"/>
      <c r="J41" s="23"/>
      <c r="K41" s="23"/>
      <c r="L41" s="23"/>
    </row>
    <row r="42" spans="1:22">
      <c r="A42" s="23"/>
      <c r="B42" s="23"/>
      <c r="C42" s="23"/>
      <c r="D42" s="23"/>
      <c r="E42" s="23"/>
      <c r="F42" s="23"/>
      <c r="G42" s="23"/>
      <c r="H42" s="23"/>
      <c r="I42" s="23"/>
      <c r="J42" s="23"/>
      <c r="K42" s="23"/>
      <c r="L42" s="23"/>
    </row>
    <row r="43" spans="1:22">
      <c r="A43" s="23"/>
      <c r="B43" s="23"/>
      <c r="C43" s="23"/>
      <c r="D43" s="23"/>
      <c r="E43" s="23"/>
      <c r="F43" s="23"/>
      <c r="G43" s="23"/>
      <c r="H43" s="23"/>
      <c r="I43" s="23"/>
      <c r="J43" s="23"/>
      <c r="K43" s="23"/>
      <c r="L43" s="23"/>
    </row>
    <row r="44" spans="1:22">
      <c r="A44" s="23"/>
      <c r="B44" s="23"/>
      <c r="C44" s="23"/>
      <c r="D44" s="23"/>
      <c r="E44" s="23"/>
      <c r="F44" s="23"/>
      <c r="G44" s="23"/>
      <c r="H44" s="23"/>
      <c r="I44" s="23"/>
      <c r="J44" s="23"/>
      <c r="K44" s="23"/>
      <c r="L44" s="23"/>
    </row>
    <row r="45" spans="1:22">
      <c r="A45" s="23"/>
      <c r="B45" s="23"/>
      <c r="C45" s="23"/>
      <c r="D45" s="23"/>
      <c r="E45" s="23"/>
      <c r="F45" s="23"/>
      <c r="G45" s="23"/>
      <c r="H45" s="23"/>
      <c r="I45" s="23"/>
      <c r="J45" s="23"/>
      <c r="K45" s="23"/>
      <c r="L45" s="23"/>
    </row>
    <row r="46" spans="1:22">
      <c r="A46" s="23"/>
      <c r="B46" s="23"/>
      <c r="C46" s="23"/>
      <c r="D46" s="23"/>
      <c r="E46" s="23"/>
      <c r="F46" s="23"/>
      <c r="G46" s="23"/>
      <c r="H46" s="23"/>
      <c r="I46" s="23"/>
      <c r="J46" s="23"/>
      <c r="K46" s="23"/>
      <c r="L46" s="23"/>
    </row>
    <row r="47" spans="1:22">
      <c r="A47" s="23"/>
      <c r="B47" s="23"/>
      <c r="C47" s="23"/>
      <c r="D47" s="23"/>
      <c r="E47" s="23"/>
      <c r="F47" s="23"/>
      <c r="G47" s="23"/>
      <c r="H47" s="23"/>
      <c r="I47" s="23"/>
      <c r="J47" s="23"/>
      <c r="K47" s="23"/>
      <c r="L47" s="23"/>
    </row>
    <row r="48" spans="1:22">
      <c r="A48" s="23"/>
      <c r="B48" s="23"/>
      <c r="C48" s="23"/>
      <c r="D48" s="23"/>
      <c r="E48" s="23"/>
      <c r="F48" s="23"/>
      <c r="G48" s="23"/>
      <c r="H48" s="23"/>
      <c r="I48" s="23"/>
      <c r="J48" s="23"/>
      <c r="K48" s="23"/>
      <c r="L48" s="23"/>
    </row>
    <row r="49" spans="1:12">
      <c r="A49" s="23"/>
      <c r="B49" s="23"/>
      <c r="C49" s="23"/>
      <c r="D49" s="23"/>
      <c r="E49" s="23"/>
      <c r="F49" s="23"/>
      <c r="G49" s="23"/>
      <c r="H49" s="23"/>
      <c r="I49" s="23"/>
      <c r="J49" s="23"/>
      <c r="K49" s="23"/>
      <c r="L49" s="23"/>
    </row>
    <row r="50" spans="1:12">
      <c r="A50" s="23"/>
      <c r="B50" s="23"/>
      <c r="C50" s="23"/>
      <c r="D50" s="23"/>
      <c r="E50" s="23"/>
      <c r="F50" s="23"/>
      <c r="G50" s="23"/>
      <c r="H50" s="23"/>
      <c r="I50" s="23"/>
      <c r="J50" s="23"/>
      <c r="K50" s="23"/>
      <c r="L50" s="23"/>
    </row>
    <row r="51" spans="1:12">
      <c r="A51" s="23"/>
      <c r="B51" s="23"/>
      <c r="C51" s="23"/>
      <c r="D51" s="23"/>
      <c r="E51" s="23"/>
      <c r="F51" s="23"/>
      <c r="G51" s="23"/>
      <c r="H51" s="23"/>
      <c r="I51" s="23"/>
      <c r="J51" s="23"/>
      <c r="K51" s="23"/>
      <c r="L51" s="23"/>
    </row>
    <row r="52" spans="1:12">
      <c r="A52" s="23"/>
      <c r="B52" s="23"/>
      <c r="C52" s="23"/>
      <c r="D52" s="23"/>
      <c r="E52" s="23"/>
      <c r="F52" s="23"/>
      <c r="G52" s="23"/>
      <c r="H52" s="23"/>
      <c r="I52" s="23"/>
      <c r="J52" s="23"/>
      <c r="K52" s="23"/>
      <c r="L52" s="23"/>
    </row>
    <row r="53" spans="1:12">
      <c r="A53" s="23"/>
      <c r="B53" s="23"/>
      <c r="C53" s="23"/>
      <c r="D53" s="23"/>
      <c r="E53" s="23"/>
      <c r="F53" s="23"/>
      <c r="G53" s="23"/>
      <c r="H53" s="23"/>
      <c r="I53" s="23"/>
      <c r="J53" s="23"/>
      <c r="K53" s="23"/>
      <c r="L53" s="23"/>
    </row>
    <row r="54" spans="1:12">
      <c r="A54" s="23"/>
      <c r="B54" s="23"/>
      <c r="C54" s="23"/>
      <c r="D54" s="23"/>
      <c r="E54" s="23"/>
      <c r="F54" s="23"/>
      <c r="G54" s="23"/>
      <c r="H54" s="23"/>
      <c r="I54" s="23"/>
      <c r="J54" s="23"/>
      <c r="K54" s="23"/>
      <c r="L54" s="23"/>
    </row>
    <row r="55" spans="1:12">
      <c r="A55" s="23"/>
      <c r="B55" s="23"/>
      <c r="C55" s="23"/>
      <c r="D55" s="23"/>
      <c r="E55" s="23"/>
      <c r="F55" s="23"/>
      <c r="G55" s="23"/>
      <c r="H55" s="23"/>
      <c r="I55" s="23"/>
      <c r="J55" s="23"/>
      <c r="K55" s="23"/>
      <c r="L55" s="23"/>
    </row>
    <row r="56" spans="1:12">
      <c r="A56" s="23"/>
      <c r="B56" s="23"/>
      <c r="C56" s="23"/>
      <c r="D56" s="23"/>
      <c r="E56" s="23"/>
      <c r="F56" s="23"/>
      <c r="G56" s="23"/>
      <c r="H56" s="23"/>
      <c r="I56" s="23"/>
      <c r="J56" s="23"/>
      <c r="K56" s="23"/>
      <c r="L56" s="23"/>
    </row>
  </sheetData>
  <sheetProtection selectLockedCells="1" selectUnlockedCells="1"/>
  <phoneticPr fontId="0" type="noConversion"/>
  <printOptions horizontalCentered="1" verticalCentered="1"/>
  <pageMargins left="0.31874999999999998" right="0.38437500000000002" top="0.98425196850393704" bottom="0.98425196850393704" header="0.51181102362204722" footer="0.51181102362204722"/>
  <pageSetup paperSize="9" scale="90" firstPageNumber="2" orientation="portrait" useFirstPageNumber="1" r:id="rId1"/>
  <headerFooter alignWithMargins="0">
    <oddHeader>&amp;C&amp;"Verdana,Gras"&amp;20&amp;K002060Annexe 1
Récapitulatifs France entière</oddHeader>
    <oddFooter>&amp;C&amp;14page 26</oddFooter>
  </headerFooter>
  <pictur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57"/>
  <sheetViews>
    <sheetView view="pageLayout" zoomScaleNormal="85" zoomScaleSheetLayoutView="100" workbookViewId="0">
      <selection activeCell="B30" sqref="B30"/>
    </sheetView>
  </sheetViews>
  <sheetFormatPr baseColWidth="10" defaultRowHeight="12.75"/>
  <cols>
    <col min="1" max="1" width="22.625" style="2" customWidth="1"/>
    <col min="2" max="2" width="6.75" style="2" customWidth="1"/>
    <col min="3" max="10" width="5.5" style="2" customWidth="1"/>
    <col min="11" max="11" width="7.875" style="2" customWidth="1"/>
    <col min="12" max="21" width="6.375" style="2" customWidth="1"/>
    <col min="22" max="22" width="11" style="2" customWidth="1"/>
    <col min="23" max="28" width="11" style="1" customWidth="1"/>
    <col min="29" max="16384" width="11" style="2"/>
  </cols>
  <sheetData>
    <row r="1" spans="1:22" ht="18.75">
      <c r="A1" s="166"/>
      <c r="B1" s="167"/>
      <c r="C1" s="20"/>
      <c r="D1" s="20"/>
      <c r="E1" s="20"/>
      <c r="F1" s="20"/>
      <c r="G1" s="20"/>
      <c r="H1" s="20"/>
      <c r="I1" s="20"/>
      <c r="J1" s="20"/>
      <c r="K1" s="20"/>
      <c r="L1" s="20"/>
      <c r="M1" s="20"/>
      <c r="N1" s="20"/>
      <c r="O1" s="20"/>
      <c r="P1" s="20"/>
      <c r="Q1" s="20"/>
      <c r="R1" s="20"/>
      <c r="S1" s="20"/>
      <c r="T1" s="20"/>
      <c r="U1" s="20"/>
      <c r="V1" s="21"/>
    </row>
    <row r="2" spans="1:22" ht="18.75">
      <c r="A2" s="492" t="s">
        <v>293</v>
      </c>
      <c r="B2" s="22"/>
      <c r="C2" s="20"/>
      <c r="D2" s="20"/>
      <c r="F2" s="20"/>
      <c r="G2" s="20"/>
      <c r="H2" s="20"/>
      <c r="I2" s="20"/>
      <c r="J2" s="20"/>
      <c r="K2" s="20"/>
      <c r="L2" s="21"/>
      <c r="M2" s="21"/>
      <c r="N2" s="21"/>
      <c r="O2" s="21"/>
      <c r="P2" s="21"/>
      <c r="Q2" s="21"/>
      <c r="R2" s="21"/>
      <c r="S2" s="21"/>
      <c r="T2" s="21"/>
      <c r="U2" s="21"/>
      <c r="V2" s="21"/>
    </row>
    <row r="3" spans="1:22" ht="18.75">
      <c r="A3" s="45" t="str">
        <f>couverture!B26</f>
        <v>Situation au 1er octobre 2018</v>
      </c>
      <c r="B3" s="20"/>
      <c r="C3" s="20"/>
      <c r="D3" s="20"/>
      <c r="E3" s="20"/>
      <c r="F3" s="20"/>
      <c r="G3" s="20"/>
      <c r="H3" s="20"/>
      <c r="I3" s="20"/>
      <c r="J3" s="20"/>
      <c r="K3" s="20"/>
      <c r="L3" s="21"/>
      <c r="M3" s="21"/>
      <c r="N3" s="21"/>
      <c r="O3" s="21"/>
      <c r="P3" s="21"/>
      <c r="Q3" s="21"/>
      <c r="R3" s="21"/>
      <c r="S3" s="21"/>
      <c r="T3" s="21"/>
      <c r="U3" s="21"/>
      <c r="V3" s="21"/>
    </row>
    <row r="4" spans="1:22" ht="18.75">
      <c r="A4" s="45"/>
      <c r="B4" s="20"/>
      <c r="C4" s="20"/>
      <c r="D4" s="20"/>
      <c r="E4" s="20"/>
      <c r="F4" s="20"/>
      <c r="G4" s="20"/>
      <c r="H4" s="20"/>
      <c r="I4" s="20"/>
      <c r="J4" s="20"/>
      <c r="K4" s="20"/>
      <c r="L4" s="21"/>
      <c r="M4" s="21"/>
      <c r="N4" s="21"/>
      <c r="O4" s="21"/>
      <c r="P4" s="21"/>
      <c r="Q4" s="21"/>
      <c r="R4" s="21"/>
      <c r="S4" s="21"/>
      <c r="T4" s="21"/>
      <c r="U4" s="21"/>
      <c r="V4" s="21"/>
    </row>
    <row r="5" spans="1:22" ht="25.5">
      <c r="A5" s="499" t="s">
        <v>61</v>
      </c>
      <c r="B5" s="500" t="s">
        <v>62</v>
      </c>
      <c r="C5" s="501" t="s">
        <v>63</v>
      </c>
      <c r="D5" s="501" t="s">
        <v>64</v>
      </c>
      <c r="E5" s="501" t="s">
        <v>65</v>
      </c>
      <c r="F5" s="501" t="s">
        <v>66</v>
      </c>
      <c r="G5" s="501" t="s">
        <v>67</v>
      </c>
      <c r="H5" s="501" t="s">
        <v>68</v>
      </c>
      <c r="I5" s="501" t="s">
        <v>69</v>
      </c>
      <c r="J5" s="500" t="s">
        <v>134</v>
      </c>
      <c r="K5" s="501" t="s">
        <v>71</v>
      </c>
      <c r="L5" s="21"/>
      <c r="M5" s="21"/>
      <c r="N5" s="21"/>
      <c r="O5" s="21"/>
      <c r="P5" s="21"/>
      <c r="Q5" s="21"/>
      <c r="R5" s="21"/>
      <c r="S5" s="21"/>
      <c r="T5" s="21"/>
      <c r="U5" s="21"/>
      <c r="V5" s="21"/>
    </row>
    <row r="6" spans="1:22">
      <c r="A6" s="503" t="s">
        <v>141</v>
      </c>
      <c r="B6" s="503"/>
      <c r="C6" s="503"/>
      <c r="D6" s="503"/>
      <c r="E6" s="503"/>
      <c r="F6" s="503"/>
      <c r="G6" s="503"/>
      <c r="H6" s="503"/>
      <c r="I6" s="503"/>
      <c r="J6" s="503"/>
      <c r="K6" s="503"/>
      <c r="L6" s="21"/>
      <c r="M6" s="21"/>
      <c r="N6" s="21"/>
      <c r="O6" s="21"/>
      <c r="P6" s="21"/>
      <c r="Q6" s="21"/>
      <c r="R6" s="21"/>
      <c r="S6" s="21"/>
      <c r="T6" s="21"/>
      <c r="U6" s="21"/>
      <c r="V6" s="21"/>
    </row>
    <row r="7" spans="1:22">
      <c r="A7" s="493" t="s">
        <v>40</v>
      </c>
      <c r="B7" s="497">
        <v>4</v>
      </c>
      <c r="C7" s="497">
        <v>13</v>
      </c>
      <c r="D7" s="497">
        <v>245</v>
      </c>
      <c r="E7" s="497">
        <v>341</v>
      </c>
      <c r="F7" s="497">
        <v>420</v>
      </c>
      <c r="G7" s="497">
        <v>566</v>
      </c>
      <c r="H7" s="497">
        <v>279</v>
      </c>
      <c r="I7" s="497">
        <v>73</v>
      </c>
      <c r="J7" s="497">
        <v>42</v>
      </c>
      <c r="K7" s="497">
        <f t="shared" ref="K7:K8" si="0">SUM(B7:J7)</f>
        <v>1983</v>
      </c>
      <c r="L7" s="21"/>
      <c r="M7" s="21"/>
      <c r="N7" s="21"/>
      <c r="O7" s="21"/>
      <c r="P7" s="21"/>
      <c r="Q7" s="21"/>
      <c r="R7" s="21"/>
      <c r="S7" s="21"/>
      <c r="T7" s="21"/>
      <c r="U7" s="21"/>
      <c r="V7" s="21"/>
    </row>
    <row r="8" spans="1:22">
      <c r="A8" s="493" t="s">
        <v>157</v>
      </c>
      <c r="B8" s="512">
        <v>68</v>
      </c>
      <c r="C8" s="512">
        <v>511</v>
      </c>
      <c r="D8" s="512">
        <v>1315</v>
      </c>
      <c r="E8" s="512">
        <v>2057</v>
      </c>
      <c r="F8" s="512">
        <v>2540</v>
      </c>
      <c r="G8" s="512">
        <v>4097</v>
      </c>
      <c r="H8" s="512">
        <v>2349</v>
      </c>
      <c r="I8" s="512">
        <v>1150</v>
      </c>
      <c r="J8" s="512">
        <v>572</v>
      </c>
      <c r="K8" s="512">
        <f t="shared" si="0"/>
        <v>14659</v>
      </c>
      <c r="L8" s="21"/>
      <c r="M8" s="21"/>
      <c r="N8" s="21"/>
      <c r="O8" s="21"/>
      <c r="P8" s="21"/>
      <c r="Q8" s="21"/>
      <c r="R8" s="21"/>
      <c r="S8" s="21"/>
      <c r="T8" s="21"/>
      <c r="U8" s="21"/>
      <c r="V8" s="21"/>
    </row>
    <row r="9" spans="1:22">
      <c r="A9" s="493" t="s">
        <v>72</v>
      </c>
      <c r="B9" s="513">
        <v>5</v>
      </c>
      <c r="C9" s="513">
        <v>34</v>
      </c>
      <c r="D9" s="513">
        <v>157</v>
      </c>
      <c r="E9" s="513">
        <v>418</v>
      </c>
      <c r="F9" s="513">
        <v>458</v>
      </c>
      <c r="G9" s="513">
        <v>732</v>
      </c>
      <c r="H9" s="513">
        <v>318</v>
      </c>
      <c r="I9" s="513">
        <v>134</v>
      </c>
      <c r="J9" s="513">
        <v>54</v>
      </c>
      <c r="K9" s="513">
        <f>SUM(B9:J9)</f>
        <v>2310</v>
      </c>
      <c r="L9" s="21"/>
      <c r="M9" s="21"/>
      <c r="N9" s="21"/>
      <c r="O9" s="21"/>
      <c r="P9" s="21"/>
      <c r="Q9" s="21"/>
      <c r="R9" s="21"/>
      <c r="S9" s="21"/>
      <c r="T9" s="21"/>
      <c r="U9" s="21"/>
      <c r="V9" s="21"/>
    </row>
    <row r="10" spans="1:22" ht="25.5">
      <c r="A10" s="494" t="s">
        <v>240</v>
      </c>
      <c r="B10" s="513">
        <v>2</v>
      </c>
      <c r="C10" s="513">
        <v>5</v>
      </c>
      <c r="D10" s="513">
        <v>233</v>
      </c>
      <c r="E10" s="513">
        <v>399</v>
      </c>
      <c r="F10" s="513">
        <v>409</v>
      </c>
      <c r="G10" s="513">
        <v>562</v>
      </c>
      <c r="H10" s="513">
        <v>246</v>
      </c>
      <c r="I10" s="513">
        <v>79</v>
      </c>
      <c r="J10" s="513">
        <v>28</v>
      </c>
      <c r="K10" s="513">
        <f>SUM(B10:J10)</f>
        <v>1963</v>
      </c>
      <c r="L10" s="21"/>
      <c r="M10" s="21"/>
      <c r="N10" s="21"/>
      <c r="O10" s="21"/>
      <c r="P10" s="21"/>
      <c r="Q10" s="21"/>
      <c r="R10" s="21"/>
      <c r="S10" s="21"/>
      <c r="T10" s="21"/>
      <c r="U10" s="21"/>
      <c r="V10" s="21"/>
    </row>
    <row r="11" spans="1:22">
      <c r="A11" s="495" t="s">
        <v>73</v>
      </c>
      <c r="B11" s="510">
        <f>SUM(B7:B10)</f>
        <v>79</v>
      </c>
      <c r="C11" s="510">
        <f t="shared" ref="C11:J11" si="1">SUM(C7:C10)</f>
        <v>563</v>
      </c>
      <c r="D11" s="510">
        <f t="shared" si="1"/>
        <v>1950</v>
      </c>
      <c r="E11" s="510">
        <f t="shared" si="1"/>
        <v>3215</v>
      </c>
      <c r="F11" s="510">
        <f t="shared" si="1"/>
        <v>3827</v>
      </c>
      <c r="G11" s="510">
        <f t="shared" si="1"/>
        <v>5957</v>
      </c>
      <c r="H11" s="510">
        <f t="shared" si="1"/>
        <v>3192</v>
      </c>
      <c r="I11" s="510">
        <f t="shared" si="1"/>
        <v>1436</v>
      </c>
      <c r="J11" s="510">
        <f t="shared" si="1"/>
        <v>696</v>
      </c>
      <c r="K11" s="510">
        <f>SUM(B11:J11)</f>
        <v>20915</v>
      </c>
      <c r="L11" s="21"/>
      <c r="M11" s="21"/>
      <c r="N11" s="21"/>
      <c r="O11" s="21"/>
      <c r="P11" s="21"/>
      <c r="Q11" s="21"/>
      <c r="R11" s="21"/>
      <c r="S11" s="21"/>
      <c r="T11" s="21"/>
      <c r="U11" s="21"/>
      <c r="V11" s="21"/>
    </row>
    <row r="12" spans="1:22">
      <c r="A12" s="504"/>
      <c r="B12" s="505"/>
      <c r="C12" s="505"/>
      <c r="D12" s="505"/>
      <c r="E12" s="505"/>
      <c r="F12" s="505"/>
      <c r="G12" s="505"/>
      <c r="H12" s="505"/>
      <c r="I12" s="505"/>
      <c r="J12" s="505"/>
      <c r="K12" s="505"/>
      <c r="L12" s="21"/>
      <c r="M12" s="21"/>
      <c r="N12" s="21"/>
      <c r="O12" s="21"/>
      <c r="P12" s="21"/>
      <c r="Q12" s="21"/>
      <c r="R12" s="21"/>
      <c r="S12" s="21"/>
      <c r="T12" s="21"/>
      <c r="U12" s="21"/>
      <c r="V12" s="21"/>
    </row>
    <row r="13" spans="1:22">
      <c r="A13" s="503" t="s">
        <v>142</v>
      </c>
      <c r="B13" s="506"/>
      <c r="C13" s="506"/>
      <c r="D13" s="506"/>
      <c r="E13" s="506"/>
      <c r="F13" s="506"/>
      <c r="G13" s="506"/>
      <c r="H13" s="506"/>
      <c r="I13" s="506"/>
      <c r="J13" s="506"/>
      <c r="K13" s="506"/>
      <c r="L13" s="21"/>
      <c r="M13" s="21"/>
      <c r="N13" s="21"/>
      <c r="O13" s="21"/>
      <c r="P13" s="21"/>
      <c r="Q13" s="21"/>
      <c r="R13" s="21"/>
      <c r="S13" s="21"/>
      <c r="T13" s="21"/>
      <c r="U13" s="21"/>
      <c r="V13" s="21"/>
    </row>
    <row r="14" spans="1:22">
      <c r="A14" s="496"/>
      <c r="B14" s="497"/>
      <c r="C14" s="497"/>
      <c r="D14" s="497"/>
      <c r="E14" s="497"/>
      <c r="F14" s="497"/>
      <c r="G14" s="497"/>
      <c r="H14" s="497"/>
      <c r="I14" s="497"/>
      <c r="J14" s="497"/>
      <c r="K14" s="497"/>
      <c r="L14" s="21"/>
      <c r="M14" s="21"/>
      <c r="N14" s="21"/>
      <c r="O14" s="21"/>
      <c r="P14" s="21"/>
      <c r="Q14" s="21"/>
      <c r="R14" s="21"/>
      <c r="S14" s="21"/>
      <c r="T14" s="21"/>
      <c r="U14" s="21"/>
      <c r="V14" s="21"/>
    </row>
    <row r="15" spans="1:22">
      <c r="A15" s="496" t="s">
        <v>74</v>
      </c>
      <c r="B15" s="497"/>
      <c r="C15" s="497"/>
      <c r="D15" s="497"/>
      <c r="E15" s="497"/>
      <c r="F15" s="497"/>
      <c r="G15" s="497"/>
      <c r="H15" s="497"/>
      <c r="I15" s="497"/>
      <c r="J15" s="497"/>
      <c r="K15" s="497"/>
      <c r="L15" s="21"/>
      <c r="M15" s="21"/>
      <c r="N15" s="21"/>
      <c r="O15" s="21"/>
      <c r="P15" s="21"/>
      <c r="Q15" s="21"/>
      <c r="R15" s="21"/>
      <c r="S15" s="21"/>
      <c r="T15" s="21"/>
      <c r="U15" s="21"/>
      <c r="V15" s="21"/>
    </row>
    <row r="16" spans="1:22">
      <c r="A16" s="493" t="s">
        <v>222</v>
      </c>
      <c r="B16" s="497">
        <v>11</v>
      </c>
      <c r="C16" s="497">
        <v>89</v>
      </c>
      <c r="D16" s="497">
        <v>1115</v>
      </c>
      <c r="E16" s="497">
        <v>2282</v>
      </c>
      <c r="F16" s="497">
        <v>2254</v>
      </c>
      <c r="G16" s="497">
        <v>3211</v>
      </c>
      <c r="H16" s="497">
        <v>1566</v>
      </c>
      <c r="I16" s="497">
        <v>486</v>
      </c>
      <c r="J16" s="497">
        <v>128</v>
      </c>
      <c r="K16" s="497">
        <f t="shared" ref="K16:K23" si="2">SUM(B16:J16)</f>
        <v>11142</v>
      </c>
      <c r="L16" s="21"/>
      <c r="M16" s="21"/>
      <c r="N16" s="21"/>
      <c r="O16" s="21"/>
      <c r="P16" s="21"/>
      <c r="Q16" s="21"/>
      <c r="R16" s="21"/>
      <c r="S16" s="21"/>
      <c r="T16" s="21"/>
      <c r="U16" s="21"/>
      <c r="V16" s="21"/>
    </row>
    <row r="17" spans="1:22">
      <c r="A17" s="493" t="s">
        <v>126</v>
      </c>
      <c r="B17" s="512">
        <v>4</v>
      </c>
      <c r="C17" s="512">
        <v>46</v>
      </c>
      <c r="D17" s="512">
        <v>819</v>
      </c>
      <c r="E17" s="512">
        <v>1898</v>
      </c>
      <c r="F17" s="512">
        <v>1940</v>
      </c>
      <c r="G17" s="512">
        <v>2813</v>
      </c>
      <c r="H17" s="512">
        <v>1302</v>
      </c>
      <c r="I17" s="512">
        <v>452</v>
      </c>
      <c r="J17" s="512">
        <v>105</v>
      </c>
      <c r="K17" s="512">
        <f t="shared" si="2"/>
        <v>9379</v>
      </c>
      <c r="L17" s="21"/>
      <c r="M17" s="21"/>
      <c r="N17" s="21"/>
      <c r="O17" s="21"/>
      <c r="P17" s="21"/>
      <c r="Q17" s="21"/>
      <c r="R17" s="21"/>
      <c r="S17" s="21"/>
      <c r="T17" s="21"/>
      <c r="U17" s="21"/>
      <c r="V17" s="21"/>
    </row>
    <row r="18" spans="1:22">
      <c r="A18" s="493" t="s">
        <v>127</v>
      </c>
      <c r="B18" s="512">
        <v>0</v>
      </c>
      <c r="C18" s="512">
        <v>13</v>
      </c>
      <c r="D18" s="512">
        <v>629</v>
      </c>
      <c r="E18" s="512">
        <v>1482</v>
      </c>
      <c r="F18" s="512">
        <v>1715</v>
      </c>
      <c r="G18" s="512">
        <v>2279</v>
      </c>
      <c r="H18" s="512">
        <v>1084</v>
      </c>
      <c r="I18" s="512">
        <v>439</v>
      </c>
      <c r="J18" s="512">
        <v>120</v>
      </c>
      <c r="K18" s="512">
        <f t="shared" si="2"/>
        <v>7761</v>
      </c>
      <c r="L18" s="21"/>
      <c r="M18" s="21"/>
      <c r="N18" s="21"/>
      <c r="O18" s="21"/>
      <c r="P18" s="21"/>
      <c r="Q18" s="21"/>
      <c r="R18" s="21"/>
      <c r="S18" s="21"/>
      <c r="T18" s="21"/>
      <c r="U18" s="21"/>
      <c r="V18" s="21"/>
    </row>
    <row r="19" spans="1:22">
      <c r="A19" s="493" t="s">
        <v>128</v>
      </c>
      <c r="B19" s="512">
        <v>-1</v>
      </c>
      <c r="C19" s="512">
        <v>7</v>
      </c>
      <c r="D19" s="512">
        <v>285</v>
      </c>
      <c r="E19" s="512">
        <v>1519</v>
      </c>
      <c r="F19" s="512">
        <v>2075</v>
      </c>
      <c r="G19" s="512">
        <v>3079</v>
      </c>
      <c r="H19" s="512">
        <v>1445</v>
      </c>
      <c r="I19" s="512">
        <v>772</v>
      </c>
      <c r="J19" s="512">
        <v>406</v>
      </c>
      <c r="K19" s="512">
        <f t="shared" si="2"/>
        <v>9587</v>
      </c>
      <c r="L19" s="21"/>
      <c r="M19" s="21"/>
      <c r="N19" s="21"/>
      <c r="O19" s="21"/>
      <c r="P19" s="21"/>
      <c r="Q19" s="21"/>
      <c r="R19" s="21"/>
      <c r="S19" s="21"/>
      <c r="T19" s="21"/>
      <c r="U19" s="21"/>
      <c r="V19" s="21"/>
    </row>
    <row r="20" spans="1:22">
      <c r="A20" s="493" t="s">
        <v>241</v>
      </c>
      <c r="B20" s="512">
        <v>0</v>
      </c>
      <c r="C20" s="512">
        <v>3</v>
      </c>
      <c r="D20" s="512">
        <v>34</v>
      </c>
      <c r="E20" s="512">
        <v>262</v>
      </c>
      <c r="F20" s="512">
        <v>455</v>
      </c>
      <c r="G20" s="512">
        <v>747</v>
      </c>
      <c r="H20" s="512">
        <v>367</v>
      </c>
      <c r="I20" s="512">
        <v>184</v>
      </c>
      <c r="J20" s="512">
        <v>118</v>
      </c>
      <c r="K20" s="512"/>
      <c r="L20" s="21"/>
      <c r="M20" s="21"/>
      <c r="N20" s="21"/>
      <c r="O20" s="21"/>
      <c r="P20" s="21"/>
      <c r="Q20" s="21"/>
      <c r="R20" s="21"/>
      <c r="S20" s="21"/>
      <c r="T20" s="21"/>
      <c r="U20" s="21"/>
      <c r="V20" s="21"/>
    </row>
    <row r="21" spans="1:22">
      <c r="A21" s="493" t="s">
        <v>242</v>
      </c>
      <c r="B21" s="512">
        <v>0</v>
      </c>
      <c r="C21" s="512">
        <v>0</v>
      </c>
      <c r="D21" s="512">
        <v>20</v>
      </c>
      <c r="E21" s="512">
        <v>170</v>
      </c>
      <c r="F21" s="512">
        <v>360</v>
      </c>
      <c r="G21" s="512">
        <v>576</v>
      </c>
      <c r="H21" s="512">
        <v>326</v>
      </c>
      <c r="I21" s="512">
        <v>208</v>
      </c>
      <c r="J21" s="512">
        <v>119</v>
      </c>
      <c r="K21" s="512">
        <f t="shared" ref="K21" si="3">SUM(B21:J21)</f>
        <v>1779</v>
      </c>
      <c r="L21" s="21"/>
      <c r="M21" s="21"/>
      <c r="N21" s="21"/>
      <c r="O21" s="21"/>
      <c r="P21" s="21"/>
      <c r="Q21" s="21"/>
      <c r="R21" s="21"/>
      <c r="S21" s="21"/>
      <c r="T21" s="21"/>
      <c r="U21" s="21"/>
      <c r="V21" s="21"/>
    </row>
    <row r="22" spans="1:22">
      <c r="A22" s="493" t="s">
        <v>246</v>
      </c>
      <c r="B22" s="512">
        <v>0</v>
      </c>
      <c r="C22" s="512">
        <v>0</v>
      </c>
      <c r="D22" s="512">
        <v>1</v>
      </c>
      <c r="E22" s="512">
        <v>18</v>
      </c>
      <c r="F22" s="512">
        <v>62</v>
      </c>
      <c r="G22" s="512">
        <v>129</v>
      </c>
      <c r="H22" s="512">
        <v>88</v>
      </c>
      <c r="I22" s="512">
        <v>70</v>
      </c>
      <c r="J22" s="512">
        <v>41</v>
      </c>
      <c r="K22" s="512">
        <f t="shared" si="2"/>
        <v>409</v>
      </c>
      <c r="L22" s="21"/>
      <c r="M22" s="21"/>
      <c r="N22" s="21"/>
      <c r="O22" s="21"/>
      <c r="P22" s="21"/>
      <c r="Q22" s="21"/>
      <c r="R22" s="21"/>
      <c r="S22" s="21"/>
      <c r="T22" s="21"/>
      <c r="U22" s="21"/>
      <c r="V22" s="21"/>
    </row>
    <row r="23" spans="1:22">
      <c r="A23" s="495" t="s">
        <v>75</v>
      </c>
      <c r="B23" s="514">
        <f>SUM(B16:B22)</f>
        <v>14</v>
      </c>
      <c r="C23" s="514">
        <f t="shared" ref="C23:J23" si="4">SUM(C16:C22)</f>
        <v>158</v>
      </c>
      <c r="D23" s="514">
        <f t="shared" si="4"/>
        <v>2903</v>
      </c>
      <c r="E23" s="514">
        <f t="shared" si="4"/>
        <v>7631</v>
      </c>
      <c r="F23" s="514">
        <f t="shared" si="4"/>
        <v>8861</v>
      </c>
      <c r="G23" s="514">
        <f t="shared" si="4"/>
        <v>12834</v>
      </c>
      <c r="H23" s="514">
        <f t="shared" si="4"/>
        <v>6178</v>
      </c>
      <c r="I23" s="514">
        <f t="shared" si="4"/>
        <v>2611</v>
      </c>
      <c r="J23" s="514">
        <f t="shared" si="4"/>
        <v>1037</v>
      </c>
      <c r="K23" s="514">
        <f t="shared" si="2"/>
        <v>42227</v>
      </c>
      <c r="L23" s="21"/>
      <c r="M23" s="21"/>
      <c r="N23" s="21"/>
      <c r="O23" s="21"/>
      <c r="P23" s="21"/>
      <c r="Q23" s="21"/>
      <c r="R23" s="21"/>
      <c r="S23" s="21"/>
      <c r="T23" s="21"/>
      <c r="U23" s="21"/>
      <c r="V23" s="21"/>
    </row>
    <row r="24" spans="1:22">
      <c r="A24" s="496"/>
      <c r="B24" s="497"/>
      <c r="C24" s="497"/>
      <c r="D24" s="497"/>
      <c r="E24" s="497"/>
      <c r="F24" s="497"/>
      <c r="G24" s="497"/>
      <c r="H24" s="497"/>
      <c r="I24" s="497"/>
      <c r="J24" s="497"/>
      <c r="K24" s="497"/>
      <c r="L24" s="21"/>
      <c r="M24" s="21"/>
      <c r="N24" s="21"/>
      <c r="O24" s="21"/>
      <c r="P24" s="21"/>
      <c r="Q24" s="21"/>
      <c r="R24" s="21"/>
      <c r="S24" s="21"/>
      <c r="T24" s="21"/>
      <c r="U24" s="21"/>
      <c r="V24" s="21"/>
    </row>
    <row r="25" spans="1:22">
      <c r="A25" s="496" t="s">
        <v>76</v>
      </c>
      <c r="B25" s="497"/>
      <c r="C25" s="497"/>
      <c r="D25" s="497"/>
      <c r="E25" s="497"/>
      <c r="F25" s="497"/>
      <c r="G25" s="497"/>
      <c r="H25" s="497"/>
      <c r="I25" s="497"/>
      <c r="J25" s="497"/>
      <c r="K25" s="497"/>
      <c r="L25" s="21"/>
      <c r="M25" s="21"/>
      <c r="N25" s="21"/>
      <c r="O25" s="21"/>
      <c r="P25" s="21"/>
      <c r="Q25" s="21"/>
      <c r="R25" s="21"/>
      <c r="S25" s="21"/>
      <c r="T25" s="21"/>
      <c r="U25" s="21"/>
      <c r="V25" s="21"/>
    </row>
    <row r="26" spans="1:22">
      <c r="A26" s="496" t="s">
        <v>77</v>
      </c>
      <c r="B26" s="497"/>
      <c r="C26" s="497"/>
      <c r="D26" s="497"/>
      <c r="E26" s="497"/>
      <c r="F26" s="497"/>
      <c r="G26" s="497"/>
      <c r="H26" s="497"/>
      <c r="I26" s="497"/>
      <c r="J26" s="497"/>
      <c r="K26" s="497"/>
      <c r="L26" s="21"/>
      <c r="M26" s="21"/>
      <c r="N26" s="21"/>
      <c r="O26" s="21"/>
      <c r="P26" s="21"/>
      <c r="Q26" s="21"/>
      <c r="R26" s="21"/>
      <c r="S26" s="21"/>
      <c r="T26" s="21"/>
      <c r="U26" s="21"/>
      <c r="V26" s="21"/>
    </row>
    <row r="27" spans="1:22">
      <c r="A27" s="493" t="s">
        <v>244</v>
      </c>
      <c r="B27" s="515">
        <v>0</v>
      </c>
      <c r="C27" s="515">
        <v>1</v>
      </c>
      <c r="D27" s="515">
        <v>7</v>
      </c>
      <c r="E27" s="515">
        <v>96</v>
      </c>
      <c r="F27" s="515">
        <v>195</v>
      </c>
      <c r="G27" s="515">
        <v>291</v>
      </c>
      <c r="H27" s="515">
        <v>205</v>
      </c>
      <c r="I27" s="515">
        <v>133</v>
      </c>
      <c r="J27" s="515">
        <v>97</v>
      </c>
      <c r="K27" s="515">
        <f t="shared" ref="K27:K31" si="5">SUM(B27:J27)</f>
        <v>1025</v>
      </c>
      <c r="L27" s="21"/>
      <c r="M27" s="21"/>
      <c r="N27" s="21"/>
      <c r="O27" s="21"/>
      <c r="P27" s="21"/>
      <c r="Q27" s="21"/>
      <c r="R27" s="21"/>
      <c r="S27" s="21"/>
      <c r="T27" s="21"/>
      <c r="U27" s="21"/>
      <c r="V27" s="21"/>
    </row>
    <row r="28" spans="1:22">
      <c r="A28" s="493" t="s">
        <v>124</v>
      </c>
      <c r="B28" s="512">
        <v>1</v>
      </c>
      <c r="C28" s="512">
        <v>0</v>
      </c>
      <c r="D28" s="512">
        <v>14</v>
      </c>
      <c r="E28" s="512">
        <v>161</v>
      </c>
      <c r="F28" s="512">
        <v>565</v>
      </c>
      <c r="G28" s="512">
        <v>1423</v>
      </c>
      <c r="H28" s="512">
        <v>1288</v>
      </c>
      <c r="I28" s="512">
        <v>965</v>
      </c>
      <c r="J28" s="512">
        <v>610</v>
      </c>
      <c r="K28" s="512">
        <f t="shared" si="5"/>
        <v>5027</v>
      </c>
      <c r="L28" s="21"/>
      <c r="M28" s="21"/>
      <c r="N28" s="21"/>
      <c r="O28" s="21"/>
      <c r="P28" s="21"/>
      <c r="Q28" s="21"/>
      <c r="R28" s="21"/>
      <c r="S28" s="21"/>
      <c r="T28" s="21"/>
      <c r="U28" s="21"/>
      <c r="V28" s="21"/>
    </row>
    <row r="29" spans="1:22">
      <c r="A29" s="493" t="s">
        <v>125</v>
      </c>
      <c r="B29" s="512">
        <v>0</v>
      </c>
      <c r="C29" s="512">
        <v>0</v>
      </c>
      <c r="D29" s="512">
        <v>0</v>
      </c>
      <c r="E29" s="512">
        <v>6</v>
      </c>
      <c r="F29" s="512">
        <v>49</v>
      </c>
      <c r="G29" s="512">
        <v>248</v>
      </c>
      <c r="H29" s="512">
        <v>340</v>
      </c>
      <c r="I29" s="512">
        <v>271</v>
      </c>
      <c r="J29" s="512">
        <v>129</v>
      </c>
      <c r="K29" s="512">
        <f t="shared" si="5"/>
        <v>1043</v>
      </c>
      <c r="L29" s="21"/>
      <c r="M29" s="21"/>
      <c r="N29" s="21"/>
      <c r="O29" s="21"/>
      <c r="P29" s="21"/>
      <c r="Q29" s="21"/>
      <c r="R29" s="21"/>
      <c r="S29" s="21"/>
      <c r="T29" s="21"/>
      <c r="U29" s="21"/>
      <c r="V29" s="21"/>
    </row>
    <row r="30" spans="1:22">
      <c r="A30" s="493" t="s">
        <v>78</v>
      </c>
      <c r="B30" s="512">
        <v>0</v>
      </c>
      <c r="C30" s="512">
        <v>0</v>
      </c>
      <c r="D30" s="512">
        <v>0</v>
      </c>
      <c r="E30" s="512">
        <v>2</v>
      </c>
      <c r="F30" s="512">
        <v>8</v>
      </c>
      <c r="G30" s="512">
        <v>52</v>
      </c>
      <c r="H30" s="512">
        <v>92</v>
      </c>
      <c r="I30" s="512">
        <v>164</v>
      </c>
      <c r="J30" s="512">
        <v>159</v>
      </c>
      <c r="K30" s="512">
        <f t="shared" si="5"/>
        <v>477</v>
      </c>
      <c r="L30" s="21"/>
      <c r="M30" s="21"/>
      <c r="N30" s="21"/>
      <c r="O30" s="21"/>
      <c r="P30" s="21"/>
      <c r="Q30" s="21"/>
      <c r="R30" s="21"/>
      <c r="S30" s="21"/>
      <c r="T30" s="21"/>
      <c r="U30" s="21"/>
      <c r="V30" s="21"/>
    </row>
    <row r="31" spans="1:22">
      <c r="A31" s="495" t="s">
        <v>79</v>
      </c>
      <c r="B31" s="514">
        <f>SUM(B27:B30)</f>
        <v>1</v>
      </c>
      <c r="C31" s="514">
        <f t="shared" ref="C31:J31" si="6">SUM(C27:C30)</f>
        <v>1</v>
      </c>
      <c r="D31" s="514">
        <f t="shared" si="6"/>
        <v>21</v>
      </c>
      <c r="E31" s="514">
        <f t="shared" si="6"/>
        <v>265</v>
      </c>
      <c r="F31" s="514">
        <f t="shared" si="6"/>
        <v>817</v>
      </c>
      <c r="G31" s="514">
        <f t="shared" si="6"/>
        <v>2014</v>
      </c>
      <c r="H31" s="514">
        <f t="shared" si="6"/>
        <v>1925</v>
      </c>
      <c r="I31" s="514">
        <f t="shared" si="6"/>
        <v>1533</v>
      </c>
      <c r="J31" s="514">
        <f t="shared" si="6"/>
        <v>995</v>
      </c>
      <c r="K31" s="514">
        <f t="shared" si="5"/>
        <v>7572</v>
      </c>
      <c r="L31" s="21"/>
      <c r="M31" s="21"/>
      <c r="N31" s="21"/>
      <c r="O31" s="21"/>
      <c r="P31" s="21"/>
      <c r="Q31" s="21"/>
      <c r="R31" s="21"/>
      <c r="S31" s="21"/>
      <c r="T31" s="21"/>
      <c r="U31" s="21"/>
      <c r="V31" s="21"/>
    </row>
    <row r="32" spans="1:22">
      <c r="A32" s="507"/>
      <c r="B32" s="511"/>
      <c r="C32" s="511"/>
      <c r="D32" s="511"/>
      <c r="E32" s="511"/>
      <c r="F32" s="511"/>
      <c r="G32" s="511"/>
      <c r="H32" s="511"/>
      <c r="I32" s="511"/>
      <c r="J32" s="511"/>
      <c r="K32" s="511"/>
      <c r="L32" s="161"/>
      <c r="M32" s="161"/>
      <c r="N32" s="21"/>
      <c r="O32" s="21"/>
      <c r="P32" s="21"/>
      <c r="Q32" s="21"/>
      <c r="R32" s="21"/>
      <c r="S32" s="21"/>
      <c r="T32" s="21"/>
      <c r="U32" s="21"/>
      <c r="V32" s="21"/>
    </row>
    <row r="33" spans="1:23">
      <c r="A33" s="508" t="s">
        <v>245</v>
      </c>
      <c r="B33" s="509">
        <f>B23+B31</f>
        <v>15</v>
      </c>
      <c r="C33" s="509">
        <f t="shared" ref="C33:K33" si="7">C23+C31</f>
        <v>159</v>
      </c>
      <c r="D33" s="509">
        <f t="shared" si="7"/>
        <v>2924</v>
      </c>
      <c r="E33" s="509">
        <f t="shared" si="7"/>
        <v>7896</v>
      </c>
      <c r="F33" s="509">
        <f t="shared" si="7"/>
        <v>9678</v>
      </c>
      <c r="G33" s="509">
        <f t="shared" si="7"/>
        <v>14848</v>
      </c>
      <c r="H33" s="509">
        <f t="shared" si="7"/>
        <v>8103</v>
      </c>
      <c r="I33" s="509">
        <f t="shared" si="7"/>
        <v>4144</v>
      </c>
      <c r="J33" s="509">
        <f t="shared" si="7"/>
        <v>2032</v>
      </c>
      <c r="K33" s="509">
        <f t="shared" si="7"/>
        <v>49799</v>
      </c>
      <c r="L33" s="161"/>
      <c r="M33" s="161"/>
      <c r="N33" s="21"/>
      <c r="O33" s="21"/>
      <c r="P33" s="21"/>
      <c r="Q33" s="21"/>
      <c r="R33" s="21"/>
      <c r="S33" s="21"/>
      <c r="T33" s="21"/>
      <c r="U33" s="21"/>
      <c r="V33" s="21"/>
    </row>
    <row r="34" spans="1:23">
      <c r="A34" s="498" t="s">
        <v>80</v>
      </c>
      <c r="B34" s="502">
        <f t="shared" ref="B34:K34" si="8">B11+B33</f>
        <v>94</v>
      </c>
      <c r="C34" s="502">
        <f t="shared" si="8"/>
        <v>722</v>
      </c>
      <c r="D34" s="502">
        <f t="shared" si="8"/>
        <v>4874</v>
      </c>
      <c r="E34" s="502">
        <f t="shared" si="8"/>
        <v>11111</v>
      </c>
      <c r="F34" s="502">
        <f t="shared" si="8"/>
        <v>13505</v>
      </c>
      <c r="G34" s="502">
        <f t="shared" si="8"/>
        <v>20805</v>
      </c>
      <c r="H34" s="502">
        <f t="shared" si="8"/>
        <v>11295</v>
      </c>
      <c r="I34" s="502">
        <f t="shared" si="8"/>
        <v>5580</v>
      </c>
      <c r="J34" s="502">
        <f t="shared" si="8"/>
        <v>2728</v>
      </c>
      <c r="K34" s="502">
        <f t="shared" si="8"/>
        <v>70714</v>
      </c>
      <c r="L34" s="161"/>
      <c r="M34" s="161"/>
      <c r="N34" s="21"/>
      <c r="O34" s="21"/>
      <c r="P34" s="21"/>
      <c r="Q34" s="21"/>
      <c r="R34" s="21"/>
      <c r="S34" s="21"/>
      <c r="T34" s="21"/>
      <c r="U34" s="21"/>
      <c r="V34" s="21"/>
    </row>
    <row r="35" spans="1:23">
      <c r="A35" s="164"/>
      <c r="B35" s="161"/>
      <c r="C35" s="161"/>
      <c r="D35" s="161"/>
      <c r="E35" s="161"/>
      <c r="F35" s="161"/>
      <c r="G35" s="161"/>
      <c r="H35" s="161"/>
      <c r="I35" s="161"/>
      <c r="J35" s="161"/>
      <c r="K35" s="161"/>
      <c r="L35" s="161"/>
      <c r="M35" s="161"/>
      <c r="N35" s="21"/>
      <c r="O35" s="21"/>
      <c r="P35" s="21"/>
      <c r="Q35" s="21"/>
      <c r="R35" s="21"/>
      <c r="S35" s="21"/>
      <c r="T35" s="21"/>
      <c r="U35" s="21"/>
      <c r="V35" s="21"/>
    </row>
    <row r="36" spans="1:23">
      <c r="A36" s="165"/>
      <c r="B36" s="161"/>
      <c r="C36" s="161"/>
      <c r="D36" s="161"/>
      <c r="E36" s="161"/>
      <c r="F36" s="161"/>
      <c r="G36" s="161"/>
      <c r="H36" s="161"/>
      <c r="I36" s="161"/>
      <c r="J36" s="161"/>
      <c r="K36" s="161"/>
      <c r="L36" s="161"/>
      <c r="M36" s="161"/>
      <c r="N36" s="21"/>
      <c r="O36" s="21"/>
      <c r="P36" s="21"/>
      <c r="Q36" s="21"/>
      <c r="R36" s="21"/>
      <c r="S36" s="21"/>
      <c r="T36" s="21"/>
      <c r="U36" s="21"/>
      <c r="V36" s="21"/>
    </row>
    <row r="37" spans="1:23">
      <c r="A37" s="161"/>
      <c r="B37" s="161"/>
      <c r="C37" s="161"/>
      <c r="D37" s="161"/>
      <c r="E37" s="161"/>
      <c r="F37" s="161"/>
      <c r="G37" s="161"/>
      <c r="H37" s="161"/>
      <c r="I37" s="161"/>
      <c r="J37" s="161"/>
      <c r="K37" s="161"/>
      <c r="L37" s="161"/>
      <c r="M37" s="161"/>
      <c r="N37" s="161"/>
      <c r="O37" s="161"/>
      <c r="P37" s="161"/>
      <c r="Q37" s="161"/>
      <c r="R37" s="161"/>
      <c r="S37" s="161"/>
      <c r="T37" s="161"/>
      <c r="U37" s="161"/>
      <c r="V37" s="161"/>
      <c r="W37" s="23"/>
    </row>
    <row r="38" spans="1:23">
      <c r="A38" s="23"/>
      <c r="B38" s="23"/>
      <c r="C38" s="23"/>
      <c r="D38" s="23"/>
      <c r="E38" s="23"/>
      <c r="F38" s="23"/>
      <c r="G38" s="23"/>
      <c r="H38" s="23"/>
      <c r="I38" s="23"/>
      <c r="J38" s="23"/>
      <c r="K38" s="23"/>
      <c r="L38" s="23"/>
      <c r="M38" s="23"/>
      <c r="N38" s="23"/>
      <c r="O38" s="23"/>
      <c r="P38" s="23"/>
      <c r="Q38" s="23"/>
      <c r="R38" s="23"/>
      <c r="S38" s="23"/>
      <c r="T38" s="23"/>
      <c r="U38" s="23"/>
      <c r="V38" s="23"/>
      <c r="W38" s="23"/>
    </row>
    <row r="39" spans="1:23">
      <c r="A39" s="23"/>
      <c r="B39" s="23"/>
      <c r="C39" s="23"/>
      <c r="D39" s="23"/>
      <c r="E39" s="23"/>
      <c r="F39" s="23"/>
      <c r="G39" s="23"/>
      <c r="H39" s="23"/>
      <c r="I39" s="23"/>
      <c r="J39" s="23"/>
      <c r="K39" s="23"/>
      <c r="L39" s="23"/>
      <c r="M39" s="23"/>
      <c r="N39" s="23"/>
      <c r="O39" s="23"/>
      <c r="P39" s="23"/>
      <c r="Q39" s="23"/>
      <c r="R39" s="23"/>
      <c r="S39" s="23"/>
      <c r="T39" s="23"/>
      <c r="U39" s="23"/>
      <c r="V39" s="23"/>
      <c r="W39" s="23"/>
    </row>
    <row r="40" spans="1:23">
      <c r="A40" s="23"/>
      <c r="B40" s="23"/>
      <c r="C40" s="23"/>
      <c r="D40" s="23"/>
      <c r="E40" s="23"/>
      <c r="F40" s="23"/>
      <c r="G40" s="23"/>
      <c r="H40" s="23"/>
      <c r="I40" s="23"/>
      <c r="J40" s="23"/>
      <c r="K40" s="23"/>
      <c r="L40" s="23"/>
      <c r="M40" s="23"/>
      <c r="N40" s="23"/>
      <c r="O40" s="23"/>
      <c r="P40" s="23"/>
      <c r="Q40" s="23"/>
      <c r="R40" s="23"/>
      <c r="S40" s="23"/>
      <c r="T40" s="23"/>
      <c r="U40" s="23"/>
      <c r="V40" s="23"/>
      <c r="W40" s="23"/>
    </row>
    <row r="41" spans="1:23">
      <c r="A41" s="23"/>
      <c r="B41" s="23"/>
      <c r="C41" s="23"/>
      <c r="D41" s="23"/>
      <c r="E41" s="23"/>
      <c r="F41" s="23"/>
      <c r="G41" s="23"/>
      <c r="H41" s="23"/>
      <c r="I41" s="23"/>
      <c r="J41" s="23"/>
      <c r="K41" s="23"/>
      <c r="L41" s="23"/>
      <c r="M41" s="23"/>
      <c r="N41" s="23"/>
      <c r="O41" s="23"/>
      <c r="P41" s="23"/>
      <c r="Q41" s="23"/>
      <c r="R41" s="23"/>
      <c r="S41" s="23"/>
      <c r="T41" s="23"/>
      <c r="U41" s="23"/>
      <c r="V41" s="23"/>
      <c r="W41" s="23"/>
    </row>
    <row r="42" spans="1:23">
      <c r="A42" s="23"/>
      <c r="B42" s="23"/>
      <c r="C42" s="23"/>
      <c r="D42" s="23"/>
      <c r="E42" s="23"/>
      <c r="F42" s="23"/>
      <c r="G42" s="23"/>
      <c r="H42" s="23"/>
      <c r="I42" s="23"/>
      <c r="J42" s="23"/>
      <c r="K42" s="23"/>
      <c r="L42" s="23"/>
      <c r="M42" s="23"/>
      <c r="N42" s="23"/>
      <c r="O42" s="23"/>
      <c r="P42" s="23"/>
      <c r="Q42" s="23"/>
      <c r="R42" s="23"/>
      <c r="S42" s="23"/>
      <c r="T42" s="23"/>
      <c r="U42" s="23"/>
      <c r="V42" s="23"/>
      <c r="W42" s="23"/>
    </row>
    <row r="43" spans="1:23">
      <c r="A43" s="23"/>
      <c r="B43" s="23"/>
      <c r="C43" s="23"/>
      <c r="D43" s="23"/>
      <c r="E43" s="23"/>
      <c r="F43" s="23"/>
      <c r="G43" s="23"/>
      <c r="H43" s="23"/>
      <c r="I43" s="23"/>
      <c r="J43" s="23"/>
      <c r="K43" s="23"/>
      <c r="L43" s="23"/>
      <c r="M43" s="23"/>
      <c r="N43" s="23"/>
      <c r="O43" s="23"/>
      <c r="P43" s="23"/>
      <c r="Q43" s="23"/>
      <c r="R43" s="23"/>
      <c r="S43" s="23"/>
      <c r="T43" s="23"/>
      <c r="U43" s="23"/>
      <c r="V43" s="23"/>
      <c r="W43" s="23"/>
    </row>
    <row r="44" spans="1:23">
      <c r="A44" s="23"/>
      <c r="B44" s="23"/>
      <c r="C44" s="23"/>
      <c r="D44" s="23"/>
      <c r="E44" s="23"/>
      <c r="F44" s="23"/>
      <c r="G44" s="23"/>
      <c r="H44" s="23"/>
      <c r="I44" s="23"/>
      <c r="J44" s="23"/>
      <c r="K44" s="23"/>
      <c r="L44" s="23"/>
      <c r="M44" s="23"/>
      <c r="N44" s="23"/>
      <c r="O44" s="23"/>
      <c r="P44" s="23"/>
      <c r="Q44" s="23"/>
      <c r="R44" s="23"/>
      <c r="S44" s="23"/>
      <c r="T44" s="23"/>
      <c r="U44" s="23"/>
      <c r="V44" s="23"/>
      <c r="W44" s="23"/>
    </row>
    <row r="45" spans="1:23">
      <c r="A45" s="23"/>
      <c r="B45" s="23"/>
      <c r="C45" s="23"/>
      <c r="D45" s="23"/>
      <c r="E45" s="23"/>
      <c r="F45" s="23"/>
      <c r="G45" s="23"/>
      <c r="H45" s="23"/>
      <c r="I45" s="23"/>
      <c r="J45" s="23"/>
      <c r="K45" s="23"/>
      <c r="L45" s="23"/>
      <c r="M45" s="23"/>
      <c r="N45" s="23"/>
      <c r="O45" s="23"/>
      <c r="P45" s="23"/>
      <c r="Q45" s="23"/>
      <c r="R45" s="23"/>
      <c r="S45" s="23"/>
      <c r="T45" s="23"/>
      <c r="U45" s="23"/>
      <c r="V45" s="23"/>
      <c r="W45" s="23"/>
    </row>
    <row r="46" spans="1:23">
      <c r="A46" s="23"/>
      <c r="B46" s="23"/>
      <c r="C46" s="23"/>
      <c r="D46" s="23"/>
      <c r="E46" s="23"/>
      <c r="F46" s="23"/>
      <c r="G46" s="23"/>
      <c r="H46" s="23"/>
      <c r="I46" s="23"/>
      <c r="J46" s="23"/>
      <c r="K46" s="23"/>
      <c r="L46" s="23"/>
      <c r="M46" s="23"/>
      <c r="N46" s="23"/>
      <c r="O46" s="23"/>
      <c r="P46" s="23"/>
      <c r="Q46" s="23"/>
      <c r="R46" s="23"/>
      <c r="S46" s="23"/>
      <c r="T46" s="23"/>
      <c r="U46" s="23"/>
      <c r="V46" s="23"/>
      <c r="W46" s="23"/>
    </row>
    <row r="47" spans="1:23">
      <c r="A47" s="23"/>
      <c r="B47" s="23"/>
      <c r="C47" s="23"/>
      <c r="D47" s="23"/>
      <c r="E47" s="23"/>
      <c r="F47" s="23"/>
      <c r="G47" s="23"/>
      <c r="H47" s="23"/>
      <c r="I47" s="23"/>
      <c r="J47" s="23"/>
      <c r="K47" s="23"/>
      <c r="L47" s="23"/>
      <c r="M47" s="23"/>
      <c r="N47" s="23"/>
      <c r="O47" s="23"/>
      <c r="P47" s="23"/>
      <c r="Q47" s="23"/>
      <c r="R47" s="23"/>
      <c r="S47" s="23"/>
      <c r="T47" s="23"/>
      <c r="U47" s="23"/>
      <c r="V47" s="23"/>
      <c r="W47" s="23"/>
    </row>
    <row r="48" spans="1:23">
      <c r="A48" s="23"/>
      <c r="B48" s="23"/>
      <c r="C48" s="23"/>
      <c r="D48" s="23"/>
      <c r="E48" s="23"/>
      <c r="F48" s="23"/>
      <c r="G48" s="23"/>
      <c r="H48" s="23"/>
      <c r="I48" s="23"/>
      <c r="J48" s="23"/>
      <c r="K48" s="23"/>
      <c r="L48" s="23"/>
      <c r="M48" s="23"/>
      <c r="N48" s="23"/>
      <c r="O48" s="23"/>
      <c r="P48" s="23"/>
      <c r="Q48" s="23"/>
      <c r="R48" s="23"/>
      <c r="S48" s="23"/>
      <c r="T48" s="23"/>
      <c r="U48" s="23"/>
      <c r="V48" s="23"/>
      <c r="W48" s="23"/>
    </row>
    <row r="49" spans="1:23">
      <c r="A49" s="23"/>
      <c r="B49" s="23"/>
      <c r="C49" s="23"/>
      <c r="D49" s="23"/>
      <c r="E49" s="23"/>
      <c r="F49" s="23"/>
      <c r="G49" s="23"/>
      <c r="H49" s="23"/>
      <c r="I49" s="23"/>
      <c r="J49" s="23"/>
      <c r="K49" s="23"/>
      <c r="L49" s="23"/>
      <c r="M49" s="23"/>
      <c r="N49" s="23"/>
      <c r="O49" s="23"/>
      <c r="P49" s="23"/>
      <c r="Q49" s="23"/>
      <c r="R49" s="23"/>
      <c r="S49" s="23"/>
      <c r="T49" s="23"/>
      <c r="U49" s="23"/>
      <c r="V49" s="23"/>
      <c r="W49" s="23"/>
    </row>
    <row r="50" spans="1:23">
      <c r="A50" s="23"/>
      <c r="B50" s="23"/>
      <c r="C50" s="23"/>
      <c r="D50" s="23"/>
      <c r="E50" s="23"/>
      <c r="F50" s="23"/>
      <c r="G50" s="23"/>
      <c r="H50" s="23"/>
      <c r="I50" s="23"/>
      <c r="J50" s="23"/>
      <c r="K50" s="23"/>
      <c r="L50" s="23"/>
      <c r="M50" s="23"/>
      <c r="N50" s="23"/>
      <c r="O50" s="23"/>
      <c r="P50" s="23"/>
      <c r="Q50" s="23"/>
      <c r="R50" s="23"/>
      <c r="S50" s="23"/>
      <c r="T50" s="23"/>
      <c r="U50" s="23"/>
      <c r="V50" s="23"/>
      <c r="W50" s="23"/>
    </row>
    <row r="51" spans="1:23">
      <c r="A51" s="23"/>
      <c r="B51" s="23"/>
      <c r="C51" s="23"/>
      <c r="D51" s="23"/>
      <c r="E51" s="23"/>
      <c r="F51" s="23"/>
      <c r="G51" s="23"/>
      <c r="H51" s="23"/>
      <c r="I51" s="23"/>
      <c r="J51" s="23"/>
      <c r="K51" s="23"/>
      <c r="L51" s="23"/>
      <c r="M51" s="23"/>
      <c r="N51" s="23"/>
      <c r="O51" s="23"/>
      <c r="P51" s="23"/>
      <c r="Q51" s="23"/>
      <c r="R51" s="23"/>
      <c r="S51" s="23"/>
      <c r="T51" s="23"/>
      <c r="U51" s="23"/>
      <c r="V51" s="23"/>
      <c r="W51" s="23"/>
    </row>
    <row r="52" spans="1:23">
      <c r="A52" s="23"/>
      <c r="B52" s="23"/>
      <c r="C52" s="23"/>
      <c r="D52" s="23"/>
      <c r="E52" s="23"/>
      <c r="F52" s="23"/>
      <c r="G52" s="23"/>
      <c r="H52" s="23"/>
      <c r="I52" s="23"/>
      <c r="J52" s="23"/>
      <c r="K52" s="23"/>
      <c r="L52" s="23"/>
      <c r="M52" s="23"/>
      <c r="N52" s="23"/>
      <c r="O52" s="23"/>
      <c r="P52" s="23"/>
      <c r="Q52" s="23"/>
      <c r="R52" s="23"/>
      <c r="S52" s="23"/>
      <c r="T52" s="23"/>
      <c r="U52" s="23"/>
      <c r="V52" s="23"/>
      <c r="W52" s="23"/>
    </row>
    <row r="53" spans="1:23">
      <c r="A53" s="23"/>
      <c r="B53" s="23"/>
      <c r="C53" s="23"/>
      <c r="D53" s="23"/>
      <c r="E53" s="23"/>
      <c r="F53" s="23"/>
      <c r="G53" s="23"/>
      <c r="H53" s="23"/>
      <c r="I53" s="23"/>
      <c r="J53" s="23"/>
      <c r="K53" s="23"/>
      <c r="L53" s="23"/>
      <c r="M53" s="23"/>
      <c r="N53" s="23"/>
      <c r="O53" s="23"/>
      <c r="P53" s="23"/>
      <c r="Q53" s="23"/>
      <c r="R53" s="23"/>
      <c r="S53" s="23"/>
      <c r="T53" s="23"/>
      <c r="U53" s="23"/>
      <c r="V53" s="23"/>
      <c r="W53" s="23"/>
    </row>
    <row r="54" spans="1:23">
      <c r="A54" s="23"/>
      <c r="B54" s="23"/>
      <c r="C54" s="23"/>
      <c r="D54" s="23"/>
      <c r="E54" s="23"/>
      <c r="F54" s="23"/>
      <c r="G54" s="23"/>
      <c r="H54" s="23"/>
      <c r="I54" s="23"/>
      <c r="J54" s="23"/>
      <c r="K54" s="23"/>
      <c r="L54" s="23"/>
      <c r="M54" s="23"/>
      <c r="N54" s="23"/>
      <c r="O54" s="23"/>
      <c r="P54" s="23"/>
      <c r="Q54" s="23"/>
      <c r="R54" s="23"/>
      <c r="S54" s="23"/>
      <c r="T54" s="23"/>
      <c r="U54" s="23"/>
      <c r="V54" s="23"/>
      <c r="W54" s="23"/>
    </row>
    <row r="55" spans="1:23">
      <c r="A55" s="23"/>
      <c r="B55" s="23"/>
      <c r="C55" s="23"/>
      <c r="D55" s="23"/>
      <c r="E55" s="23"/>
      <c r="F55" s="23"/>
      <c r="G55" s="23"/>
      <c r="H55" s="23"/>
      <c r="I55" s="23"/>
      <c r="J55" s="23"/>
      <c r="K55" s="23"/>
      <c r="L55" s="23"/>
      <c r="M55" s="23"/>
      <c r="N55" s="23"/>
      <c r="O55" s="23"/>
      <c r="P55" s="23"/>
      <c r="Q55" s="23"/>
      <c r="R55" s="23"/>
      <c r="S55" s="23"/>
      <c r="T55" s="23"/>
      <c r="U55" s="23"/>
      <c r="V55" s="23"/>
      <c r="W55" s="23"/>
    </row>
    <row r="56" spans="1:23">
      <c r="A56" s="23"/>
      <c r="B56" s="23"/>
      <c r="C56" s="23"/>
      <c r="D56" s="23"/>
      <c r="E56" s="23"/>
      <c r="F56" s="23"/>
      <c r="G56" s="23"/>
      <c r="H56" s="23"/>
      <c r="I56" s="23"/>
      <c r="J56" s="23"/>
      <c r="K56" s="23"/>
      <c r="L56" s="23"/>
      <c r="M56" s="23"/>
      <c r="N56" s="23"/>
      <c r="O56" s="23"/>
      <c r="P56" s="23"/>
      <c r="Q56" s="23"/>
      <c r="R56" s="23"/>
      <c r="S56" s="23"/>
      <c r="T56" s="23"/>
      <c r="U56" s="23"/>
      <c r="V56" s="23"/>
      <c r="W56" s="23"/>
    </row>
    <row r="57" spans="1:23">
      <c r="A57" s="23"/>
      <c r="B57" s="23"/>
      <c r="C57" s="23"/>
      <c r="D57" s="23"/>
      <c r="E57" s="23"/>
      <c r="F57" s="23"/>
      <c r="G57" s="23"/>
      <c r="H57" s="23"/>
      <c r="I57" s="23"/>
      <c r="J57" s="23"/>
      <c r="K57" s="23"/>
      <c r="L57" s="23"/>
      <c r="M57" s="23"/>
      <c r="N57" s="23"/>
      <c r="O57" s="23"/>
      <c r="P57" s="23"/>
      <c r="Q57" s="23"/>
      <c r="R57" s="23"/>
      <c r="S57" s="23"/>
      <c r="T57" s="23"/>
      <c r="U57" s="23"/>
      <c r="V57" s="23"/>
      <c r="W57" s="23"/>
    </row>
  </sheetData>
  <sheetProtection selectLockedCells="1" selectUnlockedCells="1"/>
  <printOptions horizontalCentered="1" verticalCentered="1"/>
  <pageMargins left="0.31874999999999998" right="0.38437500000000002" top="0.98425196850393704" bottom="0.98425196850393704" header="0.51181102362204722" footer="0.51181102362204722"/>
  <pageSetup paperSize="9" scale="90" firstPageNumber="2" orientation="portrait" useFirstPageNumber="1" r:id="rId1"/>
  <headerFooter alignWithMargins="0">
    <oddHeader>&amp;C&amp;"Verdana,Gras"&amp;20&amp;K002060Annexe 2
Récapitulatifs France entière</oddHeader>
    <oddFooter>&amp;C&amp;14page 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38"/>
  <sheetViews>
    <sheetView view="pageLayout" topLeftCell="A4" zoomScaleNormal="85" zoomScaleSheetLayoutView="100" workbookViewId="0">
      <selection activeCell="B30" sqref="B30"/>
    </sheetView>
  </sheetViews>
  <sheetFormatPr baseColWidth="10" defaultColWidth="7.75" defaultRowHeight="12.75"/>
  <cols>
    <col min="1" max="1" width="28.5" style="85" customWidth="1"/>
    <col min="2" max="11" width="6.125" style="85" customWidth="1"/>
    <col min="12" max="21" width="6.375" style="85" customWidth="1"/>
    <col min="22" max="22" width="11" style="85" customWidth="1"/>
    <col min="23" max="28" width="11" style="84" customWidth="1"/>
    <col min="29" max="16384" width="7.75" style="85"/>
  </cols>
  <sheetData>
    <row r="1" spans="1:22" ht="18.75">
      <c r="A1" s="173"/>
      <c r="B1" s="174"/>
      <c r="C1" s="83"/>
      <c r="D1" s="83"/>
      <c r="E1" s="83"/>
      <c r="F1" s="83"/>
      <c r="G1" s="83"/>
      <c r="H1" s="83"/>
      <c r="I1" s="83"/>
      <c r="J1" s="83"/>
      <c r="K1" s="83"/>
      <c r="L1" s="83"/>
      <c r="M1" s="83"/>
      <c r="N1" s="83"/>
      <c r="O1" s="83"/>
      <c r="P1" s="83"/>
      <c r="Q1" s="83"/>
      <c r="R1" s="83"/>
      <c r="S1" s="83"/>
      <c r="T1" s="83"/>
      <c r="U1" s="83"/>
      <c r="V1" s="84"/>
    </row>
    <row r="2" spans="1:22" ht="20.25">
      <c r="A2" s="960" t="s">
        <v>260</v>
      </c>
      <c r="B2" s="960"/>
      <c r="C2" s="960"/>
      <c r="D2" s="960"/>
      <c r="E2" s="960"/>
      <c r="F2" s="960"/>
      <c r="G2" s="960"/>
      <c r="H2" s="960"/>
      <c r="I2" s="960"/>
      <c r="J2" s="960"/>
      <c r="K2" s="960"/>
      <c r="L2" s="84"/>
      <c r="M2" s="84"/>
      <c r="N2" s="84"/>
      <c r="O2" s="84"/>
      <c r="P2" s="84"/>
      <c r="Q2" s="84"/>
      <c r="R2" s="84"/>
      <c r="S2" s="84"/>
      <c r="T2" s="84"/>
      <c r="U2" s="84"/>
      <c r="V2" s="84"/>
    </row>
    <row r="3" spans="1:22" ht="18.75">
      <c r="A3" s="175" t="str">
        <f>couverture!B26</f>
        <v>Situation au 1er octobre 2018</v>
      </c>
      <c r="B3" s="83"/>
      <c r="C3" s="83"/>
      <c r="D3" s="83"/>
      <c r="E3" s="83"/>
      <c r="F3" s="83"/>
      <c r="G3" s="83"/>
      <c r="H3" s="83"/>
      <c r="I3" s="83"/>
      <c r="J3" s="83"/>
      <c r="K3" s="83"/>
      <c r="L3" s="84"/>
      <c r="M3" s="84"/>
      <c r="N3" s="84"/>
      <c r="O3" s="84"/>
      <c r="P3" s="84"/>
      <c r="Q3" s="84"/>
      <c r="R3" s="84"/>
      <c r="S3" s="84"/>
      <c r="T3" s="84"/>
      <c r="U3" s="84"/>
      <c r="V3" s="84"/>
    </row>
    <row r="4" spans="1:22" ht="18.75">
      <c r="A4" s="86"/>
      <c r="B4" s="83"/>
      <c r="C4" s="83"/>
      <c r="D4" s="83"/>
      <c r="E4" s="83"/>
      <c r="F4" s="83"/>
      <c r="G4" s="83"/>
      <c r="H4" s="83"/>
      <c r="I4" s="83"/>
      <c r="J4" s="83"/>
      <c r="K4" s="83"/>
      <c r="L4" s="84"/>
      <c r="M4" s="84"/>
      <c r="N4" s="84"/>
      <c r="O4" s="84"/>
      <c r="P4" s="84"/>
      <c r="Q4" s="84"/>
      <c r="R4" s="84"/>
      <c r="S4" s="84"/>
      <c r="T4" s="84"/>
      <c r="U4" s="84"/>
      <c r="V4" s="84"/>
    </row>
    <row r="5" spans="1:22" ht="25.5">
      <c r="A5" s="87" t="s">
        <v>81</v>
      </c>
      <c r="B5" s="88" t="s">
        <v>62</v>
      </c>
      <c r="C5" s="89" t="s">
        <v>63</v>
      </c>
      <c r="D5" s="89" t="s">
        <v>64</v>
      </c>
      <c r="E5" s="89" t="s">
        <v>65</v>
      </c>
      <c r="F5" s="89" t="s">
        <v>66</v>
      </c>
      <c r="G5" s="89" t="s">
        <v>67</v>
      </c>
      <c r="H5" s="89" t="s">
        <v>68</v>
      </c>
      <c r="I5" s="89" t="s">
        <v>69</v>
      </c>
      <c r="J5" s="88" t="s">
        <v>70</v>
      </c>
      <c r="K5" s="89" t="s">
        <v>71</v>
      </c>
      <c r="L5" s="84"/>
      <c r="M5" s="84"/>
      <c r="N5" s="84"/>
      <c r="O5" s="84"/>
      <c r="P5" s="84"/>
      <c r="Q5" s="84"/>
      <c r="R5" s="84"/>
      <c r="S5" s="84"/>
      <c r="T5" s="84"/>
      <c r="U5" s="84"/>
      <c r="V5" s="84"/>
    </row>
    <row r="6" spans="1:22" ht="13.5">
      <c r="A6" s="90" t="s">
        <v>163</v>
      </c>
      <c r="B6" s="91"/>
      <c r="C6" s="91"/>
      <c r="D6" s="91"/>
      <c r="E6" s="91"/>
      <c r="F6" s="91"/>
      <c r="G6" s="91"/>
      <c r="H6" s="91"/>
      <c r="I6" s="91"/>
      <c r="J6" s="91"/>
      <c r="K6" s="91"/>
      <c r="L6" s="84"/>
      <c r="M6" s="84"/>
      <c r="N6" s="84"/>
      <c r="O6" s="84"/>
      <c r="P6" s="84"/>
      <c r="Q6" s="84"/>
      <c r="R6" s="84"/>
      <c r="S6" s="84"/>
      <c r="T6" s="84"/>
      <c r="U6" s="84"/>
      <c r="V6" s="84"/>
    </row>
    <row r="7" spans="1:22">
      <c r="A7" s="92"/>
      <c r="B7" s="93"/>
      <c r="C7" s="93"/>
      <c r="D7" s="93"/>
      <c r="E7" s="93"/>
      <c r="F7" s="93"/>
      <c r="G7" s="93"/>
      <c r="H7" s="93"/>
      <c r="I7" s="93"/>
      <c r="J7" s="93"/>
      <c r="K7" s="93"/>
      <c r="L7" s="84"/>
      <c r="M7" s="84"/>
      <c r="N7" s="84"/>
      <c r="O7" s="84"/>
      <c r="P7" s="84"/>
      <c r="Q7" s="84"/>
      <c r="R7" s="84"/>
      <c r="S7" s="84"/>
      <c r="T7" s="84"/>
      <c r="U7" s="84"/>
      <c r="V7" s="84"/>
    </row>
    <row r="8" spans="1:22" ht="24.75" customHeight="1">
      <c r="A8" s="94" t="s">
        <v>247</v>
      </c>
      <c r="B8" s="95">
        <v>1</v>
      </c>
      <c r="C8" s="95">
        <v>6</v>
      </c>
      <c r="D8" s="95">
        <v>51</v>
      </c>
      <c r="E8" s="95">
        <v>290</v>
      </c>
      <c r="F8" s="95">
        <v>719</v>
      </c>
      <c r="G8" s="95">
        <v>1450</v>
      </c>
      <c r="H8" s="95">
        <v>1156</v>
      </c>
      <c r="I8" s="95">
        <v>894</v>
      </c>
      <c r="J8" s="95">
        <v>527</v>
      </c>
      <c r="K8" s="95">
        <f>J8+I8+H8+G8+F8+E8+D8+C8+B8</f>
        <v>5094</v>
      </c>
      <c r="L8" s="84"/>
      <c r="M8" s="84"/>
      <c r="N8" s="84"/>
      <c r="O8" s="84"/>
      <c r="P8" s="84"/>
      <c r="Q8" s="84"/>
      <c r="R8" s="84"/>
      <c r="S8" s="84"/>
      <c r="T8" s="84"/>
      <c r="U8" s="84"/>
      <c r="V8" s="84"/>
    </row>
    <row r="9" spans="1:22">
      <c r="A9" s="96" t="s">
        <v>164</v>
      </c>
      <c r="B9" s="95">
        <v>0</v>
      </c>
      <c r="C9" s="95">
        <v>0</v>
      </c>
      <c r="D9" s="95">
        <v>17</v>
      </c>
      <c r="E9" s="95">
        <v>68</v>
      </c>
      <c r="F9" s="95">
        <v>90</v>
      </c>
      <c r="G9" s="95">
        <v>278</v>
      </c>
      <c r="H9" s="95">
        <v>423</v>
      </c>
      <c r="I9" s="95">
        <v>489</v>
      </c>
      <c r="J9" s="95">
        <v>399</v>
      </c>
      <c r="K9" s="95">
        <f t="shared" ref="K9:K15" si="0">J9+I9+H9+G9+F9+E9+D9+C9+B9</f>
        <v>1764</v>
      </c>
      <c r="L9" s="84"/>
      <c r="M9" s="84"/>
      <c r="N9" s="84"/>
      <c r="O9" s="84"/>
      <c r="P9" s="84"/>
      <c r="Q9" s="84"/>
      <c r="R9" s="84"/>
      <c r="S9" s="84"/>
      <c r="T9" s="84"/>
      <c r="U9" s="84"/>
      <c r="V9" s="84"/>
    </row>
    <row r="10" spans="1:22">
      <c r="A10" s="96" t="s">
        <v>165</v>
      </c>
      <c r="B10" s="95">
        <v>0</v>
      </c>
      <c r="C10" s="95">
        <v>4</v>
      </c>
      <c r="D10" s="95">
        <v>30</v>
      </c>
      <c r="E10" s="95">
        <v>156</v>
      </c>
      <c r="F10" s="95">
        <v>323</v>
      </c>
      <c r="G10" s="95">
        <v>682</v>
      </c>
      <c r="H10" s="95">
        <v>680</v>
      </c>
      <c r="I10" s="95">
        <v>496</v>
      </c>
      <c r="J10" s="95">
        <v>355</v>
      </c>
      <c r="K10" s="95">
        <f t="shared" si="0"/>
        <v>2726</v>
      </c>
      <c r="L10" s="84"/>
      <c r="M10" s="84"/>
      <c r="N10" s="84"/>
      <c r="O10" s="84"/>
      <c r="P10" s="84"/>
      <c r="Q10" s="84"/>
      <c r="R10" s="84"/>
      <c r="S10" s="84"/>
      <c r="T10" s="84"/>
      <c r="U10" s="84"/>
      <c r="V10" s="84"/>
    </row>
    <row r="11" spans="1:22">
      <c r="A11" s="96" t="s">
        <v>166</v>
      </c>
      <c r="B11" s="95">
        <v>0</v>
      </c>
      <c r="C11" s="95">
        <v>1</v>
      </c>
      <c r="D11" s="95">
        <v>8</v>
      </c>
      <c r="E11" s="95">
        <v>27</v>
      </c>
      <c r="F11" s="95">
        <v>68</v>
      </c>
      <c r="G11" s="95">
        <v>133</v>
      </c>
      <c r="H11" s="95">
        <v>193</v>
      </c>
      <c r="I11" s="95">
        <v>239</v>
      </c>
      <c r="J11" s="95">
        <v>211</v>
      </c>
      <c r="K11" s="95">
        <f t="shared" si="0"/>
        <v>880</v>
      </c>
      <c r="L11" s="84"/>
      <c r="M11" s="84"/>
      <c r="N11" s="84"/>
      <c r="O11" s="84"/>
      <c r="P11" s="84"/>
      <c r="Q11" s="84"/>
      <c r="R11" s="84"/>
      <c r="S11" s="84"/>
      <c r="T11" s="84"/>
      <c r="U11" s="84"/>
      <c r="V11" s="84"/>
    </row>
    <row r="12" spans="1:22">
      <c r="A12" s="96" t="s">
        <v>167</v>
      </c>
      <c r="B12" s="95">
        <v>0</v>
      </c>
      <c r="C12" s="95">
        <v>2</v>
      </c>
      <c r="D12" s="95">
        <v>12</v>
      </c>
      <c r="E12" s="95">
        <v>47</v>
      </c>
      <c r="F12" s="95">
        <v>100</v>
      </c>
      <c r="G12" s="95">
        <v>175</v>
      </c>
      <c r="H12" s="95">
        <v>156</v>
      </c>
      <c r="I12" s="95">
        <v>86</v>
      </c>
      <c r="J12" s="95">
        <v>56</v>
      </c>
      <c r="K12" s="95">
        <f t="shared" si="0"/>
        <v>634</v>
      </c>
      <c r="L12" s="84"/>
      <c r="M12" s="84"/>
      <c r="N12" s="84"/>
      <c r="O12" s="84"/>
      <c r="P12" s="84"/>
      <c r="Q12" s="84"/>
      <c r="R12" s="84"/>
      <c r="S12" s="84"/>
      <c r="T12" s="84"/>
      <c r="U12" s="84"/>
      <c r="V12" s="84"/>
    </row>
    <row r="13" spans="1:22">
      <c r="A13" s="96" t="s">
        <v>168</v>
      </c>
      <c r="B13" s="95">
        <v>3</v>
      </c>
      <c r="C13" s="95">
        <v>16</v>
      </c>
      <c r="D13" s="95">
        <v>428</v>
      </c>
      <c r="E13" s="95">
        <v>1373</v>
      </c>
      <c r="F13" s="95">
        <v>1813</v>
      </c>
      <c r="G13" s="95">
        <v>2944</v>
      </c>
      <c r="H13" s="95">
        <v>1397</v>
      </c>
      <c r="I13" s="95">
        <v>504</v>
      </c>
      <c r="J13" s="95">
        <v>138</v>
      </c>
      <c r="K13" s="95">
        <f t="shared" si="0"/>
        <v>8616</v>
      </c>
      <c r="L13" s="84"/>
      <c r="M13" s="84"/>
      <c r="N13" s="84"/>
      <c r="O13" s="84"/>
      <c r="P13" s="84"/>
      <c r="Q13" s="84"/>
      <c r="R13" s="84"/>
      <c r="S13" s="84"/>
      <c r="T13" s="84"/>
      <c r="U13" s="84"/>
      <c r="V13" s="84"/>
    </row>
    <row r="14" spans="1:22" ht="28.5" customHeight="1">
      <c r="A14" s="94" t="s">
        <v>250</v>
      </c>
      <c r="B14" s="95">
        <v>0</v>
      </c>
      <c r="C14" s="95">
        <v>0</v>
      </c>
      <c r="D14" s="95">
        <v>9</v>
      </c>
      <c r="E14" s="95">
        <v>79</v>
      </c>
      <c r="F14" s="95">
        <v>120</v>
      </c>
      <c r="G14" s="95">
        <v>221</v>
      </c>
      <c r="H14" s="95">
        <v>86</v>
      </c>
      <c r="I14" s="95">
        <v>34</v>
      </c>
      <c r="J14" s="95">
        <v>7</v>
      </c>
      <c r="K14" s="95">
        <f t="shared" si="0"/>
        <v>556</v>
      </c>
      <c r="L14" s="84"/>
      <c r="M14" s="84"/>
      <c r="N14" s="84"/>
      <c r="O14" s="84"/>
      <c r="P14" s="84"/>
      <c r="Q14" s="84"/>
      <c r="R14" s="84"/>
      <c r="S14" s="84"/>
      <c r="T14" s="84"/>
      <c r="U14" s="84"/>
      <c r="V14" s="84"/>
    </row>
    <row r="15" spans="1:22">
      <c r="A15" s="96" t="s">
        <v>169</v>
      </c>
      <c r="B15" s="95">
        <v>0</v>
      </c>
      <c r="C15" s="95">
        <v>3</v>
      </c>
      <c r="D15" s="95">
        <v>60</v>
      </c>
      <c r="E15" s="95">
        <v>248</v>
      </c>
      <c r="F15" s="95">
        <v>385</v>
      </c>
      <c r="G15" s="95">
        <v>781</v>
      </c>
      <c r="H15" s="95">
        <v>496</v>
      </c>
      <c r="I15" s="95">
        <v>283</v>
      </c>
      <c r="J15" s="95">
        <v>125</v>
      </c>
      <c r="K15" s="95">
        <f t="shared" si="0"/>
        <v>2381</v>
      </c>
      <c r="L15" s="84"/>
      <c r="M15" s="84"/>
      <c r="N15" s="84"/>
      <c r="O15" s="84"/>
      <c r="P15" s="84"/>
      <c r="Q15" s="84"/>
      <c r="R15" s="84"/>
      <c r="S15" s="84"/>
      <c r="T15" s="84"/>
      <c r="U15" s="84"/>
      <c r="V15" s="84"/>
    </row>
    <row r="16" spans="1:22">
      <c r="A16" s="96"/>
      <c r="B16" s="97"/>
      <c r="C16" s="97"/>
      <c r="D16" s="97"/>
      <c r="E16" s="97"/>
      <c r="F16" s="97"/>
      <c r="G16" s="97"/>
      <c r="H16" s="97"/>
      <c r="I16" s="97"/>
      <c r="J16" s="97"/>
      <c r="K16" s="97"/>
      <c r="L16" s="84"/>
      <c r="M16" s="84"/>
      <c r="N16" s="84"/>
      <c r="O16" s="84"/>
      <c r="P16" s="84"/>
      <c r="Q16" s="84"/>
      <c r="R16" s="84"/>
      <c r="S16" s="84"/>
      <c r="T16" s="84"/>
      <c r="U16" s="84"/>
      <c r="V16" s="84"/>
    </row>
    <row r="17" spans="1:22">
      <c r="A17" s="98" t="s">
        <v>75</v>
      </c>
      <c r="B17" s="99">
        <f>SUM(B8:B15)</f>
        <v>4</v>
      </c>
      <c r="C17" s="99">
        <f t="shared" ref="C17:K17" si="1">SUM(C8:C15)</f>
        <v>32</v>
      </c>
      <c r="D17" s="99">
        <f t="shared" si="1"/>
        <v>615</v>
      </c>
      <c r="E17" s="99">
        <f t="shared" si="1"/>
        <v>2288</v>
      </c>
      <c r="F17" s="99">
        <f t="shared" si="1"/>
        <v>3618</v>
      </c>
      <c r="G17" s="99">
        <f t="shared" si="1"/>
        <v>6664</v>
      </c>
      <c r="H17" s="99">
        <f t="shared" si="1"/>
        <v>4587</v>
      </c>
      <c r="I17" s="99">
        <f t="shared" si="1"/>
        <v>3025</v>
      </c>
      <c r="J17" s="99">
        <f t="shared" si="1"/>
        <v>1818</v>
      </c>
      <c r="K17" s="99">
        <f t="shared" si="1"/>
        <v>22651</v>
      </c>
      <c r="L17" s="84"/>
      <c r="M17" s="84"/>
      <c r="N17" s="84"/>
      <c r="O17" s="84"/>
      <c r="P17" s="84"/>
      <c r="Q17" s="84"/>
      <c r="R17" s="84"/>
      <c r="S17" s="84"/>
      <c r="T17" s="84"/>
      <c r="U17" s="84"/>
      <c r="V17" s="84"/>
    </row>
    <row r="18" spans="1:22" ht="13.5">
      <c r="A18" s="100" t="s">
        <v>174</v>
      </c>
      <c r="B18" s="208"/>
      <c r="C18" s="208"/>
      <c r="D18" s="208"/>
      <c r="E18" s="208"/>
      <c r="F18" s="208"/>
      <c r="G18" s="208"/>
      <c r="H18" s="208"/>
      <c r="I18" s="208"/>
      <c r="J18" s="208"/>
      <c r="K18" s="208"/>
      <c r="L18" s="84"/>
      <c r="M18" s="84"/>
      <c r="N18" s="84"/>
      <c r="O18" s="84"/>
      <c r="P18" s="84"/>
      <c r="Q18" s="84"/>
      <c r="R18" s="84"/>
      <c r="S18" s="84"/>
      <c r="T18" s="84"/>
      <c r="U18" s="84"/>
      <c r="V18" s="84"/>
    </row>
    <row r="19" spans="1:22">
      <c r="A19" s="93"/>
      <c r="B19" s="209"/>
      <c r="C19" s="209"/>
      <c r="D19" s="209"/>
      <c r="E19" s="209"/>
      <c r="F19" s="209"/>
      <c r="G19" s="209"/>
      <c r="H19" s="209"/>
      <c r="I19" s="209"/>
      <c r="J19" s="209"/>
      <c r="K19" s="209"/>
      <c r="L19" s="84"/>
      <c r="M19" s="84"/>
      <c r="N19" s="84"/>
      <c r="O19" s="84"/>
      <c r="P19" s="84"/>
      <c r="Q19" s="84"/>
      <c r="R19" s="84"/>
      <c r="S19" s="84"/>
      <c r="T19" s="84"/>
      <c r="U19" s="84"/>
      <c r="V19" s="84"/>
    </row>
    <row r="20" spans="1:22">
      <c r="A20" s="96" t="s">
        <v>170</v>
      </c>
      <c r="B20" s="95">
        <v>0</v>
      </c>
      <c r="C20" s="95">
        <v>4</v>
      </c>
      <c r="D20" s="95">
        <v>53</v>
      </c>
      <c r="E20" s="95">
        <v>346</v>
      </c>
      <c r="F20" s="95">
        <v>452</v>
      </c>
      <c r="G20" s="95">
        <v>591</v>
      </c>
      <c r="H20" s="95">
        <v>231</v>
      </c>
      <c r="I20" s="95">
        <v>103</v>
      </c>
      <c r="J20" s="95">
        <v>31</v>
      </c>
      <c r="K20" s="95">
        <f>J20+I20+H20+G20+F20+E20+D20+C20+B20</f>
        <v>1811</v>
      </c>
      <c r="L20" s="84"/>
      <c r="M20" s="84"/>
      <c r="N20" s="84"/>
      <c r="O20" s="84"/>
      <c r="P20" s="84"/>
      <c r="Q20" s="84"/>
      <c r="R20" s="84"/>
      <c r="S20" s="84"/>
      <c r="T20" s="84"/>
      <c r="U20" s="84"/>
      <c r="V20" s="84"/>
    </row>
    <row r="21" spans="1:22">
      <c r="A21" s="96" t="s">
        <v>171</v>
      </c>
      <c r="B21" s="95">
        <v>8</v>
      </c>
      <c r="C21" s="95">
        <v>89</v>
      </c>
      <c r="D21" s="95">
        <v>1135</v>
      </c>
      <c r="E21" s="95">
        <v>2516</v>
      </c>
      <c r="F21" s="95">
        <v>2500</v>
      </c>
      <c r="G21" s="95">
        <v>2940</v>
      </c>
      <c r="H21" s="95">
        <v>1377</v>
      </c>
      <c r="I21" s="95">
        <v>421</v>
      </c>
      <c r="J21" s="95">
        <v>93</v>
      </c>
      <c r="K21" s="95">
        <f t="shared" ref="K21:K22" si="2">J21+I21+H21+G21+F21+E21+D21+C21+B21</f>
        <v>11079</v>
      </c>
      <c r="L21" s="84"/>
      <c r="M21" s="84"/>
      <c r="N21" s="84"/>
      <c r="O21" s="84"/>
      <c r="P21" s="84"/>
      <c r="Q21" s="84"/>
      <c r="R21" s="84"/>
      <c r="S21" s="84"/>
      <c r="T21" s="84"/>
      <c r="U21" s="84"/>
      <c r="V21" s="84"/>
    </row>
    <row r="22" spans="1:22">
      <c r="A22" s="96" t="s">
        <v>177</v>
      </c>
      <c r="B22" s="95">
        <v>0</v>
      </c>
      <c r="C22" s="95">
        <v>19</v>
      </c>
      <c r="D22" s="95">
        <v>339</v>
      </c>
      <c r="E22" s="95">
        <v>880</v>
      </c>
      <c r="F22" s="95">
        <v>957</v>
      </c>
      <c r="G22" s="95">
        <v>1387</v>
      </c>
      <c r="H22" s="95">
        <v>713</v>
      </c>
      <c r="I22" s="95">
        <v>335</v>
      </c>
      <c r="J22" s="95">
        <v>136</v>
      </c>
      <c r="K22" s="95">
        <f t="shared" si="2"/>
        <v>4766</v>
      </c>
      <c r="L22" s="84"/>
      <c r="M22" s="84"/>
      <c r="N22" s="84"/>
      <c r="O22" s="84"/>
      <c r="P22" s="84"/>
      <c r="Q22" s="84"/>
      <c r="R22" s="84"/>
      <c r="S22" s="84"/>
      <c r="T22" s="84"/>
      <c r="U22" s="84"/>
      <c r="V22" s="84"/>
    </row>
    <row r="23" spans="1:22">
      <c r="A23" s="236"/>
      <c r="B23" s="210"/>
      <c r="C23" s="210"/>
      <c r="D23" s="210"/>
      <c r="E23" s="210"/>
      <c r="F23" s="210"/>
      <c r="G23" s="210"/>
      <c r="H23" s="210"/>
      <c r="I23" s="210"/>
      <c r="J23" s="210"/>
      <c r="K23" s="210"/>
      <c r="L23" s="101"/>
      <c r="M23" s="84"/>
      <c r="N23" s="84"/>
      <c r="O23" s="84"/>
      <c r="P23" s="84"/>
      <c r="Q23" s="84"/>
      <c r="R23" s="84"/>
      <c r="S23" s="84"/>
      <c r="T23" s="84"/>
      <c r="U23" s="84"/>
      <c r="V23" s="84"/>
    </row>
    <row r="24" spans="1:22">
      <c r="A24" s="98" t="s">
        <v>79</v>
      </c>
      <c r="B24" s="211">
        <f>SUM(B20:B22)</f>
        <v>8</v>
      </c>
      <c r="C24" s="211">
        <f t="shared" ref="C24:K24" si="3">SUM(C20:C22)</f>
        <v>112</v>
      </c>
      <c r="D24" s="211">
        <f t="shared" si="3"/>
        <v>1527</v>
      </c>
      <c r="E24" s="211">
        <f t="shared" si="3"/>
        <v>3742</v>
      </c>
      <c r="F24" s="211">
        <f t="shared" si="3"/>
        <v>3909</v>
      </c>
      <c r="G24" s="211">
        <f t="shared" si="3"/>
        <v>4918</v>
      </c>
      <c r="H24" s="211">
        <f t="shared" si="3"/>
        <v>2321</v>
      </c>
      <c r="I24" s="211">
        <f t="shared" si="3"/>
        <v>859</v>
      </c>
      <c r="J24" s="211">
        <f t="shared" si="3"/>
        <v>260</v>
      </c>
      <c r="K24" s="211">
        <f t="shared" si="3"/>
        <v>17656</v>
      </c>
      <c r="L24" s="84"/>
      <c r="M24" s="84"/>
      <c r="N24" s="84"/>
      <c r="O24" s="84"/>
      <c r="P24" s="84"/>
      <c r="Q24" s="84"/>
      <c r="R24" s="84"/>
      <c r="S24" s="84"/>
      <c r="T24" s="84"/>
      <c r="U24" s="84"/>
      <c r="V24" s="84"/>
    </row>
    <row r="25" spans="1:22" ht="13.5">
      <c r="A25" s="102" t="s">
        <v>83</v>
      </c>
      <c r="B25" s="212"/>
      <c r="C25" s="212"/>
      <c r="D25" s="212"/>
      <c r="E25" s="212"/>
      <c r="F25" s="212"/>
      <c r="G25" s="212"/>
      <c r="H25" s="212"/>
      <c r="I25" s="212"/>
      <c r="J25" s="212"/>
      <c r="K25" s="212"/>
      <c r="L25" s="84"/>
      <c r="M25" s="84"/>
      <c r="N25" s="84"/>
      <c r="O25" s="84"/>
      <c r="P25" s="84"/>
      <c r="Q25" s="84"/>
      <c r="R25" s="84"/>
      <c r="S25" s="84"/>
      <c r="T25" s="84"/>
      <c r="U25" s="84"/>
      <c r="V25" s="84"/>
    </row>
    <row r="26" spans="1:22">
      <c r="A26" s="96"/>
      <c r="B26" s="209"/>
      <c r="C26" s="209"/>
      <c r="D26" s="209"/>
      <c r="E26" s="209"/>
      <c r="F26" s="209"/>
      <c r="G26" s="209"/>
      <c r="H26" s="209"/>
      <c r="I26" s="209"/>
      <c r="J26" s="209"/>
      <c r="K26" s="209"/>
      <c r="L26" s="101"/>
      <c r="M26" s="84"/>
      <c r="N26" s="84"/>
      <c r="O26" s="84"/>
      <c r="P26" s="84"/>
      <c r="Q26" s="84"/>
      <c r="R26" s="84"/>
      <c r="S26" s="84"/>
      <c r="T26" s="84"/>
      <c r="U26" s="84"/>
      <c r="V26" s="84"/>
    </row>
    <row r="27" spans="1:22">
      <c r="A27" s="96" t="s">
        <v>248</v>
      </c>
      <c r="B27" s="95">
        <v>2</v>
      </c>
      <c r="C27" s="95">
        <v>23</v>
      </c>
      <c r="D27" s="95">
        <v>849</v>
      </c>
      <c r="E27" s="95">
        <v>2316</v>
      </c>
      <c r="F27" s="95">
        <v>2640</v>
      </c>
      <c r="G27" s="95">
        <v>3653</v>
      </c>
      <c r="H27" s="95">
        <v>1281</v>
      </c>
      <c r="I27" s="95">
        <v>437</v>
      </c>
      <c r="J27" s="95">
        <v>130</v>
      </c>
      <c r="K27" s="95">
        <f>J27+I27+H27+G27+F27+E27+D27+C27+B27</f>
        <v>11331</v>
      </c>
      <c r="L27" s="84"/>
      <c r="M27" s="84"/>
      <c r="N27" s="84"/>
      <c r="O27" s="84"/>
      <c r="P27" s="84"/>
      <c r="Q27" s="84"/>
      <c r="R27" s="84"/>
      <c r="S27" s="84"/>
      <c r="T27" s="84"/>
      <c r="U27" s="84"/>
      <c r="V27" s="84"/>
    </row>
    <row r="28" spans="1:22">
      <c r="A28" s="96" t="s">
        <v>249</v>
      </c>
      <c r="B28" s="95">
        <v>3</v>
      </c>
      <c r="C28" s="95">
        <v>3</v>
      </c>
      <c r="D28" s="95">
        <v>1</v>
      </c>
      <c r="E28" s="95">
        <v>7</v>
      </c>
      <c r="F28" s="95">
        <v>27</v>
      </c>
      <c r="G28" s="95">
        <v>63</v>
      </c>
      <c r="H28" s="95">
        <v>39</v>
      </c>
      <c r="I28" s="95">
        <v>11</v>
      </c>
      <c r="J28" s="95">
        <v>10</v>
      </c>
      <c r="K28" s="95">
        <f t="shared" ref="K28:K30" si="4">J28+I28+H28+G28+F28+E28+D28+C28+B28</f>
        <v>164</v>
      </c>
      <c r="L28" s="84"/>
      <c r="M28" s="84"/>
      <c r="N28" s="84"/>
      <c r="O28" s="84"/>
      <c r="P28" s="84"/>
      <c r="Q28" s="84"/>
      <c r="R28" s="84"/>
      <c r="S28" s="84"/>
      <c r="T28" s="84"/>
      <c r="U28" s="84"/>
      <c r="V28" s="84"/>
    </row>
    <row r="29" spans="1:22">
      <c r="A29" s="96" t="s">
        <v>172</v>
      </c>
      <c r="B29" s="95">
        <v>0</v>
      </c>
      <c r="C29" s="95">
        <v>4</v>
      </c>
      <c r="D29" s="95">
        <v>133</v>
      </c>
      <c r="E29" s="95">
        <v>469</v>
      </c>
      <c r="F29" s="95">
        <v>645</v>
      </c>
      <c r="G29" s="95">
        <v>958</v>
      </c>
      <c r="H29" s="95">
        <v>502</v>
      </c>
      <c r="I29" s="95">
        <v>228</v>
      </c>
      <c r="J29" s="95">
        <v>88</v>
      </c>
      <c r="K29" s="95">
        <f t="shared" si="4"/>
        <v>3027</v>
      </c>
      <c r="L29" s="84"/>
      <c r="M29" s="84"/>
      <c r="N29" s="84"/>
      <c r="O29" s="84"/>
      <c r="P29" s="84"/>
      <c r="Q29" s="84"/>
      <c r="R29" s="84"/>
      <c r="S29" s="84"/>
      <c r="T29" s="84"/>
      <c r="U29" s="84"/>
      <c r="V29" s="84"/>
    </row>
    <row r="30" spans="1:22">
      <c r="A30" s="96" t="s">
        <v>82</v>
      </c>
      <c r="B30" s="95">
        <v>0</v>
      </c>
      <c r="C30" s="95">
        <v>5</v>
      </c>
      <c r="D30" s="95">
        <v>146</v>
      </c>
      <c r="E30" s="95">
        <v>699</v>
      </c>
      <c r="F30" s="95">
        <v>1055</v>
      </c>
      <c r="G30" s="95">
        <v>1957</v>
      </c>
      <c r="H30" s="95">
        <v>969</v>
      </c>
      <c r="I30" s="95">
        <v>459</v>
      </c>
      <c r="J30" s="95">
        <v>124</v>
      </c>
      <c r="K30" s="95">
        <f t="shared" si="4"/>
        <v>5414</v>
      </c>
      <c r="L30" s="84"/>
      <c r="M30" s="84"/>
      <c r="N30" s="84"/>
      <c r="O30" s="84"/>
      <c r="P30" s="84"/>
      <c r="Q30" s="84"/>
      <c r="R30" s="84"/>
      <c r="S30" s="84"/>
      <c r="T30" s="84"/>
      <c r="U30" s="84"/>
      <c r="V30" s="84"/>
    </row>
    <row r="31" spans="1:22">
      <c r="A31" s="96"/>
      <c r="B31" s="97"/>
      <c r="C31" s="97"/>
      <c r="D31" s="97"/>
      <c r="E31" s="97"/>
      <c r="F31" s="97"/>
      <c r="G31" s="97"/>
      <c r="H31" s="97"/>
      <c r="I31" s="97"/>
      <c r="J31" s="97"/>
      <c r="K31" s="97"/>
      <c r="L31" s="101"/>
      <c r="M31" s="84"/>
      <c r="N31" s="84"/>
      <c r="O31" s="84"/>
      <c r="P31" s="84"/>
      <c r="Q31" s="84"/>
      <c r="R31" s="84"/>
      <c r="S31" s="84"/>
      <c r="T31" s="84"/>
      <c r="U31" s="84"/>
      <c r="V31" s="84"/>
    </row>
    <row r="32" spans="1:22">
      <c r="A32" s="98" t="s">
        <v>238</v>
      </c>
      <c r="B32" s="211">
        <f>SUM(B27:B30)</f>
        <v>5</v>
      </c>
      <c r="C32" s="211">
        <f t="shared" ref="C32:K32" si="5">SUM(C27:C30)</f>
        <v>35</v>
      </c>
      <c r="D32" s="211">
        <f t="shared" si="5"/>
        <v>1129</v>
      </c>
      <c r="E32" s="211">
        <f t="shared" si="5"/>
        <v>3491</v>
      </c>
      <c r="F32" s="211">
        <f t="shared" si="5"/>
        <v>4367</v>
      </c>
      <c r="G32" s="211">
        <f t="shared" si="5"/>
        <v>6631</v>
      </c>
      <c r="H32" s="211">
        <f t="shared" si="5"/>
        <v>2791</v>
      </c>
      <c r="I32" s="211">
        <f t="shared" si="5"/>
        <v>1135</v>
      </c>
      <c r="J32" s="211">
        <f t="shared" si="5"/>
        <v>352</v>
      </c>
      <c r="K32" s="211">
        <f t="shared" si="5"/>
        <v>19936</v>
      </c>
      <c r="L32" s="84"/>
      <c r="M32" s="84"/>
      <c r="N32" s="84"/>
      <c r="O32" s="84"/>
      <c r="P32" s="84"/>
      <c r="Q32" s="84"/>
      <c r="R32" s="84"/>
      <c r="S32" s="84"/>
      <c r="T32" s="84"/>
      <c r="U32" s="84"/>
      <c r="V32" s="84"/>
    </row>
    <row r="33" spans="1:22" s="85" customFormat="1">
      <c r="A33" s="237" t="s">
        <v>237</v>
      </c>
      <c r="B33" s="99">
        <f>B17+B24+B32</f>
        <v>17</v>
      </c>
      <c r="C33" s="99">
        <f t="shared" ref="C33:K33" si="6">C17+C24+C32</f>
        <v>179</v>
      </c>
      <c r="D33" s="99">
        <f t="shared" si="6"/>
        <v>3271</v>
      </c>
      <c r="E33" s="99">
        <f t="shared" si="6"/>
        <v>9521</v>
      </c>
      <c r="F33" s="99">
        <f t="shared" si="6"/>
        <v>11894</v>
      </c>
      <c r="G33" s="99">
        <f t="shared" si="6"/>
        <v>18213</v>
      </c>
      <c r="H33" s="99">
        <f t="shared" si="6"/>
        <v>9699</v>
      </c>
      <c r="I33" s="99">
        <f t="shared" si="6"/>
        <v>5019</v>
      </c>
      <c r="J33" s="99">
        <f t="shared" si="6"/>
        <v>2430</v>
      </c>
      <c r="K33" s="99">
        <f t="shared" si="6"/>
        <v>60243</v>
      </c>
      <c r="L33" s="84"/>
      <c r="M33" s="84"/>
      <c r="N33" s="84"/>
      <c r="O33" s="84"/>
      <c r="P33" s="84"/>
      <c r="Q33" s="84"/>
      <c r="R33" s="84"/>
      <c r="S33" s="84"/>
      <c r="T33" s="84"/>
      <c r="U33" s="84"/>
      <c r="V33" s="84"/>
    </row>
    <row r="34" spans="1:22" s="85" customFormat="1">
      <c r="A34" s="238" t="s">
        <v>178</v>
      </c>
      <c r="B34" s="101"/>
      <c r="C34" s="101"/>
      <c r="D34" s="84"/>
      <c r="E34" s="84"/>
      <c r="F34" s="84"/>
      <c r="G34" s="84"/>
      <c r="H34" s="84"/>
      <c r="I34" s="84"/>
      <c r="J34" s="84"/>
      <c r="K34" s="84"/>
      <c r="L34" s="84"/>
      <c r="M34" s="84"/>
      <c r="N34" s="84"/>
      <c r="O34" s="84"/>
      <c r="P34" s="84"/>
      <c r="Q34" s="84"/>
      <c r="R34" s="84"/>
      <c r="S34" s="84"/>
      <c r="T34" s="84"/>
      <c r="U34" s="84"/>
      <c r="V34" s="84"/>
    </row>
    <row r="35" spans="1:22" s="85" customFormat="1">
      <c r="A35" s="112" t="s">
        <v>179</v>
      </c>
      <c r="B35" s="84"/>
      <c r="C35" s="84"/>
      <c r="D35" s="84"/>
      <c r="E35" s="84"/>
      <c r="F35" s="84"/>
      <c r="G35" s="84"/>
      <c r="H35" s="84"/>
      <c r="I35" s="84"/>
      <c r="J35" s="84"/>
      <c r="K35" s="84"/>
      <c r="L35" s="84"/>
      <c r="M35" s="84"/>
      <c r="N35" s="84"/>
      <c r="O35" s="84"/>
      <c r="P35" s="84"/>
      <c r="Q35" s="84"/>
      <c r="R35" s="84"/>
      <c r="S35" s="84"/>
      <c r="T35" s="84"/>
      <c r="U35" s="84"/>
      <c r="V35" s="84"/>
    </row>
    <row r="36" spans="1:22" s="85" customFormat="1">
      <c r="A36" s="103"/>
      <c r="B36" s="84"/>
      <c r="C36" s="84"/>
      <c r="D36" s="84"/>
      <c r="E36" s="84"/>
      <c r="F36" s="84"/>
      <c r="G36" s="84"/>
      <c r="H36" s="84"/>
      <c r="I36" s="84"/>
      <c r="J36" s="84"/>
      <c r="K36" s="84"/>
      <c r="L36" s="84"/>
      <c r="M36" s="84"/>
      <c r="N36" s="84"/>
      <c r="O36" s="84"/>
      <c r="P36" s="84"/>
      <c r="Q36" s="84"/>
      <c r="R36" s="84"/>
      <c r="S36" s="84"/>
      <c r="T36" s="84"/>
      <c r="U36" s="84"/>
      <c r="V36" s="84"/>
    </row>
    <row r="37" spans="1:22" s="85" customFormat="1">
      <c r="A37" s="104"/>
      <c r="B37" s="84"/>
      <c r="C37" s="84"/>
      <c r="D37" s="84"/>
      <c r="E37" s="84"/>
      <c r="F37" s="84"/>
      <c r="G37" s="84"/>
      <c r="H37" s="84"/>
      <c r="I37" s="84"/>
      <c r="J37" s="84"/>
      <c r="K37" s="84"/>
      <c r="L37" s="84"/>
      <c r="M37" s="84"/>
      <c r="N37" s="84"/>
      <c r="O37" s="84"/>
      <c r="P37" s="84"/>
      <c r="Q37" s="84"/>
      <c r="R37" s="84"/>
      <c r="S37" s="84"/>
      <c r="T37" s="84"/>
      <c r="U37" s="84"/>
      <c r="V37" s="84"/>
    </row>
    <row r="38" spans="1:22" s="85" customFormat="1">
      <c r="A38" s="84"/>
    </row>
  </sheetData>
  <sheetProtection selectLockedCells="1" selectUnlockedCells="1"/>
  <mergeCells count="1">
    <mergeCell ref="A2:K2"/>
  </mergeCells>
  <printOptions horizontalCentered="1" verticalCentered="1"/>
  <pageMargins left="0.31874999999999998" right="0.38437500000000002" top="0.98425196850393704" bottom="0.98425196850393704" header="0.51181102362204722" footer="0.51181102362204722"/>
  <pageSetup paperSize="9" scale="90" firstPageNumber="2" orientation="portrait" useFirstPageNumber="1" r:id="rId1"/>
  <headerFooter alignWithMargins="0">
    <oddHeader>&amp;C&amp;"Verdana,Gras"&amp;20&amp;K002060Annexe 3
Récapitulatifs France entière</oddHeader>
    <oddFooter>&amp;C&amp;14page 28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53"/>
  <sheetViews>
    <sheetView view="pageLayout" zoomScaleNormal="85" zoomScaleSheetLayoutView="100" workbookViewId="0">
      <selection activeCell="B30" sqref="B30"/>
    </sheetView>
  </sheetViews>
  <sheetFormatPr baseColWidth="10" defaultColWidth="7.75" defaultRowHeight="12.75"/>
  <cols>
    <col min="1" max="1" width="28.5" style="85" customWidth="1"/>
    <col min="2" max="11" width="6.125" style="85" customWidth="1"/>
    <col min="12" max="21" width="6.375" style="85" customWidth="1"/>
    <col min="22" max="22" width="11" style="85" customWidth="1"/>
    <col min="23" max="28" width="11" style="84" customWidth="1"/>
    <col min="29" max="16384" width="7.75" style="85"/>
  </cols>
  <sheetData>
    <row r="1" spans="1:22" ht="18.75">
      <c r="A1" s="173"/>
      <c r="B1" s="174"/>
      <c r="C1" s="83"/>
      <c r="D1" s="83"/>
      <c r="E1" s="83"/>
      <c r="F1" s="83"/>
      <c r="G1" s="83"/>
      <c r="H1" s="83"/>
      <c r="I1" s="83"/>
      <c r="J1" s="83"/>
      <c r="K1" s="83"/>
      <c r="L1" s="83"/>
      <c r="M1" s="83"/>
      <c r="N1" s="83"/>
      <c r="O1" s="83"/>
      <c r="P1" s="83"/>
      <c r="Q1" s="83"/>
      <c r="R1" s="83"/>
      <c r="S1" s="83"/>
      <c r="T1" s="83"/>
      <c r="U1" s="83"/>
      <c r="V1" s="84"/>
    </row>
    <row r="2" spans="1:22" ht="36.75" customHeight="1">
      <c r="A2" s="961" t="s">
        <v>294</v>
      </c>
      <c r="B2" s="961"/>
      <c r="C2" s="961"/>
      <c r="D2" s="961"/>
      <c r="E2" s="961"/>
      <c r="F2" s="961"/>
      <c r="G2" s="961"/>
      <c r="H2" s="961"/>
      <c r="I2" s="961"/>
      <c r="J2" s="961"/>
      <c r="K2" s="961"/>
      <c r="L2" s="84"/>
      <c r="M2" s="84"/>
      <c r="N2" s="84"/>
      <c r="O2" s="84"/>
      <c r="P2" s="84"/>
      <c r="Q2" s="84"/>
      <c r="R2" s="84"/>
      <c r="S2" s="84"/>
      <c r="T2" s="84"/>
      <c r="U2" s="84"/>
      <c r="V2" s="84"/>
    </row>
    <row r="3" spans="1:22" ht="18.75">
      <c r="A3" s="175" t="str">
        <f>couverture!B26</f>
        <v>Situation au 1er octobre 2018</v>
      </c>
      <c r="B3" s="83"/>
      <c r="C3" s="83"/>
      <c r="D3" s="83"/>
      <c r="E3" s="83"/>
      <c r="F3" s="83"/>
      <c r="G3" s="83"/>
      <c r="H3" s="83"/>
      <c r="I3" s="83"/>
      <c r="J3" s="83"/>
      <c r="K3" s="83"/>
      <c r="L3" s="84"/>
      <c r="M3" s="84"/>
      <c r="N3" s="84"/>
      <c r="O3" s="84"/>
      <c r="P3" s="84"/>
      <c r="Q3" s="84"/>
      <c r="R3" s="84"/>
      <c r="S3" s="84"/>
      <c r="T3" s="84"/>
      <c r="U3" s="84"/>
      <c r="V3" s="84"/>
    </row>
    <row r="4" spans="1:22" ht="18.75">
      <c r="A4" s="86"/>
      <c r="B4" s="83"/>
      <c r="C4" s="83"/>
      <c r="D4" s="83"/>
      <c r="E4" s="83"/>
      <c r="F4" s="83"/>
      <c r="G4" s="83"/>
      <c r="H4" s="83"/>
      <c r="I4" s="83"/>
      <c r="J4" s="83"/>
      <c r="K4" s="83"/>
      <c r="L4" s="84"/>
      <c r="M4" s="84"/>
      <c r="N4" s="84"/>
      <c r="O4" s="84"/>
      <c r="P4" s="84"/>
      <c r="Q4" s="84"/>
      <c r="R4" s="84"/>
      <c r="S4" s="84"/>
      <c r="T4" s="84"/>
      <c r="U4" s="84"/>
      <c r="V4" s="84"/>
    </row>
    <row r="5" spans="1:22" ht="25.5">
      <c r="A5" s="488" t="s">
        <v>81</v>
      </c>
      <c r="B5" s="489" t="s">
        <v>62</v>
      </c>
      <c r="C5" s="490" t="s">
        <v>63</v>
      </c>
      <c r="D5" s="490" t="s">
        <v>64</v>
      </c>
      <c r="E5" s="490" t="s">
        <v>65</v>
      </c>
      <c r="F5" s="490" t="s">
        <v>66</v>
      </c>
      <c r="G5" s="490" t="s">
        <v>67</v>
      </c>
      <c r="H5" s="490" t="s">
        <v>68</v>
      </c>
      <c r="I5" s="490" t="s">
        <v>69</v>
      </c>
      <c r="J5" s="489" t="s">
        <v>70</v>
      </c>
      <c r="K5" s="490" t="s">
        <v>71</v>
      </c>
      <c r="L5" s="84"/>
      <c r="M5" s="84"/>
      <c r="N5" s="84"/>
      <c r="O5" s="84"/>
      <c r="P5" s="84"/>
      <c r="Q5" s="84"/>
      <c r="R5" s="84"/>
      <c r="S5" s="84"/>
      <c r="T5" s="84"/>
      <c r="U5" s="84"/>
      <c r="V5" s="84"/>
    </row>
    <row r="6" spans="1:22" ht="13.5">
      <c r="A6" s="480" t="s">
        <v>163</v>
      </c>
      <c r="B6" s="962">
        <v>1</v>
      </c>
      <c r="C6" s="962">
        <v>5</v>
      </c>
      <c r="D6" s="962">
        <v>49</v>
      </c>
      <c r="E6" s="962">
        <v>277</v>
      </c>
      <c r="F6" s="962">
        <v>687</v>
      </c>
      <c r="G6" s="962">
        <v>1382</v>
      </c>
      <c r="H6" s="962">
        <v>1117</v>
      </c>
      <c r="I6" s="962">
        <v>856</v>
      </c>
      <c r="J6" s="962">
        <v>505</v>
      </c>
      <c r="K6" s="962">
        <f>J6+I6+H6+G6+F6+E6+D6+C6+B6</f>
        <v>4879</v>
      </c>
      <c r="L6" s="84"/>
      <c r="M6" s="84"/>
      <c r="N6" s="84"/>
      <c r="O6" s="84"/>
      <c r="P6" s="84"/>
      <c r="Q6" s="84"/>
      <c r="R6" s="84"/>
      <c r="S6" s="84"/>
      <c r="T6" s="84"/>
      <c r="U6" s="84"/>
      <c r="V6" s="84"/>
    </row>
    <row r="7" spans="1:22">
      <c r="A7" s="481"/>
      <c r="B7" s="963"/>
      <c r="C7" s="963"/>
      <c r="D7" s="963"/>
      <c r="E7" s="963"/>
      <c r="F7" s="963"/>
      <c r="G7" s="963"/>
      <c r="H7" s="963"/>
      <c r="I7" s="963"/>
      <c r="J7" s="963"/>
      <c r="K7" s="963"/>
      <c r="L7" s="84"/>
      <c r="M7" s="84"/>
      <c r="N7" s="84"/>
      <c r="O7" s="84"/>
      <c r="P7" s="84"/>
      <c r="Q7" s="84"/>
      <c r="R7" s="84"/>
      <c r="S7" s="84"/>
      <c r="T7" s="84"/>
      <c r="U7" s="84"/>
      <c r="V7" s="84"/>
    </row>
    <row r="8" spans="1:22" ht="24.75" customHeight="1">
      <c r="A8" s="482" t="s">
        <v>247</v>
      </c>
      <c r="B8" s="963"/>
      <c r="C8" s="963"/>
      <c r="D8" s="963"/>
      <c r="E8" s="963"/>
      <c r="F8" s="963"/>
      <c r="G8" s="963"/>
      <c r="H8" s="963"/>
      <c r="I8" s="963"/>
      <c r="J8" s="963"/>
      <c r="K8" s="963"/>
      <c r="L8" s="84"/>
      <c r="M8" s="84"/>
      <c r="N8" s="84"/>
      <c r="O8" s="84"/>
      <c r="P8" s="84"/>
      <c r="Q8" s="84"/>
      <c r="R8" s="84"/>
      <c r="S8" s="84"/>
      <c r="T8" s="84"/>
      <c r="U8" s="84"/>
      <c r="V8" s="84"/>
    </row>
    <row r="9" spans="1:22">
      <c r="A9" s="483" t="s">
        <v>164</v>
      </c>
      <c r="B9" s="475">
        <v>0</v>
      </c>
      <c r="C9" s="475">
        <v>0</v>
      </c>
      <c r="D9" s="475">
        <v>16</v>
      </c>
      <c r="E9" s="475">
        <v>62</v>
      </c>
      <c r="F9" s="475">
        <v>82</v>
      </c>
      <c r="G9" s="475">
        <v>262</v>
      </c>
      <c r="H9" s="475">
        <v>394</v>
      </c>
      <c r="I9" s="475">
        <v>465</v>
      </c>
      <c r="J9" s="475">
        <v>382</v>
      </c>
      <c r="K9" s="475">
        <f t="shared" ref="K9:K15" si="0">J9+I9+H9+G9+F9+E9+D9+C9+B9</f>
        <v>1663</v>
      </c>
      <c r="L9" s="84"/>
      <c r="M9" s="84"/>
      <c r="N9" s="84"/>
      <c r="O9" s="84"/>
      <c r="P9" s="84"/>
      <c r="Q9" s="84"/>
      <c r="R9" s="84"/>
      <c r="S9" s="84"/>
      <c r="T9" s="84"/>
      <c r="U9" s="84"/>
      <c r="V9" s="84"/>
    </row>
    <row r="10" spans="1:22">
      <c r="A10" s="483" t="s">
        <v>165</v>
      </c>
      <c r="B10" s="475">
        <v>0</v>
      </c>
      <c r="C10" s="475">
        <v>3</v>
      </c>
      <c r="D10" s="475">
        <v>27</v>
      </c>
      <c r="E10" s="475">
        <v>143</v>
      </c>
      <c r="F10" s="475">
        <v>304</v>
      </c>
      <c r="G10" s="475">
        <v>653</v>
      </c>
      <c r="H10" s="475">
        <v>652</v>
      </c>
      <c r="I10" s="475">
        <v>477</v>
      </c>
      <c r="J10" s="475">
        <v>341</v>
      </c>
      <c r="K10" s="475">
        <f t="shared" si="0"/>
        <v>2600</v>
      </c>
      <c r="L10" s="84"/>
      <c r="M10" s="84"/>
      <c r="N10" s="84"/>
      <c r="O10" s="84"/>
      <c r="P10" s="84"/>
      <c r="Q10" s="84"/>
      <c r="R10" s="84"/>
      <c r="S10" s="84"/>
      <c r="T10" s="84"/>
      <c r="U10" s="84"/>
      <c r="V10" s="84"/>
    </row>
    <row r="11" spans="1:22">
      <c r="A11" s="483" t="s">
        <v>166</v>
      </c>
      <c r="B11" s="475">
        <v>0</v>
      </c>
      <c r="C11" s="475">
        <v>1</v>
      </c>
      <c r="D11" s="475">
        <v>7</v>
      </c>
      <c r="E11" s="475">
        <v>22</v>
      </c>
      <c r="F11" s="475">
        <v>53</v>
      </c>
      <c r="G11" s="475">
        <v>95</v>
      </c>
      <c r="H11" s="475">
        <v>140</v>
      </c>
      <c r="I11" s="475">
        <v>169</v>
      </c>
      <c r="J11" s="475">
        <v>136</v>
      </c>
      <c r="K11" s="475">
        <f t="shared" si="0"/>
        <v>623</v>
      </c>
      <c r="L11" s="84"/>
      <c r="M11" s="84"/>
      <c r="N11" s="84"/>
      <c r="O11" s="84"/>
      <c r="P11" s="84"/>
      <c r="Q11" s="84"/>
      <c r="R11" s="84"/>
      <c r="S11" s="84"/>
      <c r="T11" s="84"/>
      <c r="U11" s="84"/>
      <c r="V11" s="84"/>
    </row>
    <row r="12" spans="1:22">
      <c r="A12" s="483" t="s">
        <v>167</v>
      </c>
      <c r="B12" s="475">
        <v>0</v>
      </c>
      <c r="C12" s="475">
        <v>1</v>
      </c>
      <c r="D12" s="475">
        <v>11</v>
      </c>
      <c r="E12" s="475">
        <v>40</v>
      </c>
      <c r="F12" s="475">
        <v>74</v>
      </c>
      <c r="G12" s="475">
        <v>139</v>
      </c>
      <c r="H12" s="475">
        <v>108</v>
      </c>
      <c r="I12" s="475">
        <v>59</v>
      </c>
      <c r="J12" s="475">
        <v>29</v>
      </c>
      <c r="K12" s="475">
        <f t="shared" si="0"/>
        <v>461</v>
      </c>
      <c r="L12" s="84"/>
      <c r="M12" s="84"/>
      <c r="N12" s="84"/>
      <c r="O12" s="84"/>
      <c r="P12" s="84"/>
      <c r="Q12" s="84"/>
      <c r="R12" s="84"/>
      <c r="S12" s="84"/>
      <c r="T12" s="84"/>
      <c r="U12" s="84"/>
      <c r="V12" s="84"/>
    </row>
    <row r="13" spans="1:22">
      <c r="A13" s="483" t="s">
        <v>168</v>
      </c>
      <c r="B13" s="475">
        <v>2</v>
      </c>
      <c r="C13" s="475">
        <v>13</v>
      </c>
      <c r="D13" s="475">
        <v>370</v>
      </c>
      <c r="E13" s="475">
        <v>1124</v>
      </c>
      <c r="F13" s="475">
        <v>1425</v>
      </c>
      <c r="G13" s="475">
        <v>2345</v>
      </c>
      <c r="H13" s="475">
        <v>1110</v>
      </c>
      <c r="I13" s="475">
        <v>371</v>
      </c>
      <c r="J13" s="475">
        <v>103</v>
      </c>
      <c r="K13" s="475">
        <f t="shared" si="0"/>
        <v>6863</v>
      </c>
      <c r="L13" s="84"/>
      <c r="M13" s="84"/>
      <c r="N13" s="84"/>
      <c r="O13" s="84"/>
      <c r="P13" s="84"/>
      <c r="Q13" s="84"/>
      <c r="R13" s="84"/>
      <c r="S13" s="84"/>
      <c r="T13" s="84"/>
      <c r="U13" s="84"/>
      <c r="V13" s="84"/>
    </row>
    <row r="14" spans="1:22" ht="28.5" customHeight="1">
      <c r="A14" s="482" t="s">
        <v>250</v>
      </c>
      <c r="B14" s="475">
        <v>0</v>
      </c>
      <c r="C14" s="475">
        <v>0</v>
      </c>
      <c r="D14" s="475">
        <v>2</v>
      </c>
      <c r="E14" s="475">
        <v>36</v>
      </c>
      <c r="F14" s="475">
        <v>74</v>
      </c>
      <c r="G14" s="475">
        <v>137</v>
      </c>
      <c r="H14" s="475">
        <v>45</v>
      </c>
      <c r="I14" s="475">
        <v>17</v>
      </c>
      <c r="J14" s="475">
        <v>2</v>
      </c>
      <c r="K14" s="475">
        <f t="shared" si="0"/>
        <v>313</v>
      </c>
      <c r="L14" s="84"/>
      <c r="M14" s="84"/>
      <c r="N14" s="84"/>
      <c r="O14" s="84"/>
      <c r="P14" s="84"/>
      <c r="Q14" s="84"/>
      <c r="R14" s="84"/>
      <c r="S14" s="84"/>
      <c r="T14" s="84"/>
      <c r="U14" s="84"/>
      <c r="V14" s="84"/>
    </row>
    <row r="15" spans="1:22">
      <c r="A15" s="483" t="s">
        <v>169</v>
      </c>
      <c r="B15" s="475">
        <v>0</v>
      </c>
      <c r="C15" s="475">
        <v>3</v>
      </c>
      <c r="D15" s="475">
        <v>53</v>
      </c>
      <c r="E15" s="475">
        <v>206</v>
      </c>
      <c r="F15" s="475">
        <v>310</v>
      </c>
      <c r="G15" s="475">
        <v>641</v>
      </c>
      <c r="H15" s="475">
        <v>397</v>
      </c>
      <c r="I15" s="475">
        <v>227</v>
      </c>
      <c r="J15" s="475">
        <v>80</v>
      </c>
      <c r="K15" s="475">
        <f t="shared" si="0"/>
        <v>1917</v>
      </c>
      <c r="L15" s="84"/>
      <c r="M15" s="84"/>
      <c r="N15" s="84"/>
      <c r="O15" s="84"/>
      <c r="P15" s="84"/>
      <c r="Q15" s="84"/>
      <c r="R15" s="84"/>
      <c r="S15" s="84"/>
      <c r="T15" s="84"/>
      <c r="U15" s="84"/>
      <c r="V15" s="84"/>
    </row>
    <row r="16" spans="1:22">
      <c r="A16" s="483"/>
      <c r="B16" s="478"/>
      <c r="C16" s="478"/>
      <c r="D16" s="478"/>
      <c r="E16" s="478"/>
      <c r="F16" s="478"/>
      <c r="G16" s="478"/>
      <c r="H16" s="478"/>
      <c r="I16" s="478"/>
      <c r="J16" s="478"/>
      <c r="K16" s="478"/>
      <c r="L16" s="84"/>
      <c r="M16" s="84"/>
      <c r="N16" s="84"/>
      <c r="O16" s="84"/>
      <c r="P16" s="84"/>
      <c r="Q16" s="84"/>
      <c r="R16" s="84"/>
      <c r="S16" s="84"/>
      <c r="T16" s="84"/>
      <c r="U16" s="84"/>
      <c r="V16" s="84"/>
    </row>
    <row r="17" spans="1:22">
      <c r="A17" s="484" t="s">
        <v>75</v>
      </c>
      <c r="B17" s="478">
        <f t="shared" ref="B17:K17" si="1">SUM(B6:B15)</f>
        <v>3</v>
      </c>
      <c r="C17" s="478">
        <f t="shared" si="1"/>
        <v>26</v>
      </c>
      <c r="D17" s="478">
        <f t="shared" si="1"/>
        <v>535</v>
      </c>
      <c r="E17" s="478">
        <f t="shared" si="1"/>
        <v>1910</v>
      </c>
      <c r="F17" s="478">
        <f t="shared" si="1"/>
        <v>3009</v>
      </c>
      <c r="G17" s="478">
        <f t="shared" si="1"/>
        <v>5654</v>
      </c>
      <c r="H17" s="478">
        <f t="shared" si="1"/>
        <v>3963</v>
      </c>
      <c r="I17" s="478">
        <f t="shared" si="1"/>
        <v>2641</v>
      </c>
      <c r="J17" s="478">
        <f t="shared" si="1"/>
        <v>1578</v>
      </c>
      <c r="K17" s="478">
        <f t="shared" si="1"/>
        <v>19319</v>
      </c>
      <c r="L17" s="84"/>
      <c r="M17" s="84"/>
      <c r="N17" s="84"/>
      <c r="O17" s="84"/>
      <c r="P17" s="84"/>
      <c r="Q17" s="84"/>
      <c r="R17" s="84"/>
      <c r="S17" s="84"/>
      <c r="T17" s="84"/>
      <c r="U17" s="84"/>
      <c r="V17" s="84"/>
    </row>
    <row r="18" spans="1:22" ht="13.5">
      <c r="A18" s="480" t="s">
        <v>174</v>
      </c>
      <c r="B18" s="476"/>
      <c r="C18" s="476"/>
      <c r="D18" s="476"/>
      <c r="E18" s="476"/>
      <c r="F18" s="476"/>
      <c r="G18" s="476"/>
      <c r="H18" s="476"/>
      <c r="I18" s="476"/>
      <c r="J18" s="476"/>
      <c r="K18" s="476"/>
      <c r="L18" s="84"/>
      <c r="M18" s="84"/>
      <c r="N18" s="84"/>
      <c r="O18" s="84"/>
      <c r="P18" s="84"/>
      <c r="Q18" s="84"/>
      <c r="R18" s="84"/>
      <c r="S18" s="84"/>
      <c r="T18" s="84"/>
      <c r="U18" s="84"/>
      <c r="V18" s="84"/>
    </row>
    <row r="19" spans="1:22">
      <c r="A19" s="485"/>
      <c r="B19" s="477"/>
      <c r="C19" s="477"/>
      <c r="D19" s="477"/>
      <c r="E19" s="477"/>
      <c r="F19" s="477"/>
      <c r="G19" s="477"/>
      <c r="H19" s="477"/>
      <c r="I19" s="477"/>
      <c r="J19" s="477"/>
      <c r="K19" s="477"/>
      <c r="L19" s="84"/>
      <c r="M19" s="84"/>
      <c r="N19" s="84"/>
      <c r="O19" s="84"/>
      <c r="P19" s="84"/>
      <c r="Q19" s="84"/>
      <c r="R19" s="84"/>
      <c r="S19" s="84"/>
      <c r="T19" s="84"/>
      <c r="U19" s="84"/>
      <c r="V19" s="84"/>
    </row>
    <row r="20" spans="1:22">
      <c r="A20" s="483" t="s">
        <v>170</v>
      </c>
      <c r="B20" s="477">
        <v>0</v>
      </c>
      <c r="C20" s="477">
        <v>4</v>
      </c>
      <c r="D20" s="477">
        <v>51</v>
      </c>
      <c r="E20" s="477">
        <v>317</v>
      </c>
      <c r="F20" s="477">
        <v>420</v>
      </c>
      <c r="G20" s="477">
        <v>545</v>
      </c>
      <c r="H20" s="477">
        <v>211</v>
      </c>
      <c r="I20" s="477">
        <v>92</v>
      </c>
      <c r="J20" s="477">
        <v>31</v>
      </c>
      <c r="K20" s="477">
        <f>J20+I20+H20+G20+F20+E20+D20+C20+B20</f>
        <v>1671</v>
      </c>
      <c r="L20" s="84"/>
      <c r="M20" s="84"/>
      <c r="N20" s="84"/>
      <c r="O20" s="84"/>
      <c r="P20" s="84"/>
      <c r="Q20" s="84"/>
      <c r="R20" s="84"/>
      <c r="S20" s="84"/>
      <c r="T20" s="84"/>
      <c r="U20" s="84"/>
      <c r="V20" s="84"/>
    </row>
    <row r="21" spans="1:22">
      <c r="A21" s="483" t="s">
        <v>171</v>
      </c>
      <c r="B21" s="475">
        <v>8</v>
      </c>
      <c r="C21" s="475">
        <v>82</v>
      </c>
      <c r="D21" s="475">
        <v>1039</v>
      </c>
      <c r="E21" s="475">
        <v>2148</v>
      </c>
      <c r="F21" s="475">
        <v>2150</v>
      </c>
      <c r="G21" s="475">
        <v>2524</v>
      </c>
      <c r="H21" s="475">
        <v>1220</v>
      </c>
      <c r="I21" s="475">
        <v>346</v>
      </c>
      <c r="J21" s="475">
        <v>67</v>
      </c>
      <c r="K21" s="475">
        <f t="shared" ref="K21:K22" si="2">J21+I21+H21+G21+F21+E21+D21+C21+B21</f>
        <v>9584</v>
      </c>
      <c r="L21" s="84"/>
      <c r="M21" s="84"/>
      <c r="N21" s="84"/>
      <c r="O21" s="84"/>
      <c r="P21" s="84"/>
      <c r="Q21" s="84"/>
      <c r="R21" s="84"/>
      <c r="S21" s="84"/>
      <c r="T21" s="84"/>
      <c r="U21" s="84"/>
      <c r="V21" s="84"/>
    </row>
    <row r="22" spans="1:22">
      <c r="A22" s="483" t="s">
        <v>177</v>
      </c>
      <c r="B22" s="475">
        <v>0</v>
      </c>
      <c r="C22" s="475">
        <v>17</v>
      </c>
      <c r="D22" s="475">
        <v>304</v>
      </c>
      <c r="E22" s="475">
        <v>734</v>
      </c>
      <c r="F22" s="475">
        <v>756</v>
      </c>
      <c r="G22" s="475">
        <v>1075</v>
      </c>
      <c r="H22" s="475">
        <v>549</v>
      </c>
      <c r="I22" s="475">
        <v>227</v>
      </c>
      <c r="J22" s="475">
        <v>74</v>
      </c>
      <c r="K22" s="475">
        <f t="shared" si="2"/>
        <v>3736</v>
      </c>
      <c r="L22" s="84"/>
      <c r="M22" s="84"/>
      <c r="N22" s="84"/>
      <c r="O22" s="84"/>
      <c r="P22" s="84"/>
      <c r="Q22" s="84"/>
      <c r="R22" s="84"/>
      <c r="S22" s="84"/>
      <c r="T22" s="84"/>
      <c r="U22" s="84"/>
      <c r="V22" s="84"/>
    </row>
    <row r="23" spans="1:22">
      <c r="A23" s="486"/>
      <c r="B23" s="477"/>
      <c r="C23" s="477"/>
      <c r="D23" s="477"/>
      <c r="E23" s="477"/>
      <c r="F23" s="477"/>
      <c r="G23" s="477"/>
      <c r="H23" s="477"/>
      <c r="I23" s="477"/>
      <c r="J23" s="477"/>
      <c r="K23" s="477"/>
      <c r="L23" s="101"/>
      <c r="M23" s="84"/>
      <c r="N23" s="84"/>
      <c r="O23" s="84"/>
      <c r="P23" s="84"/>
      <c r="Q23" s="84"/>
      <c r="R23" s="84"/>
      <c r="S23" s="84"/>
      <c r="T23" s="84"/>
      <c r="U23" s="84"/>
      <c r="V23" s="84"/>
    </row>
    <row r="24" spans="1:22">
      <c r="A24" s="484" t="s">
        <v>79</v>
      </c>
      <c r="B24" s="479">
        <f>SUM(B20:B22)</f>
        <v>8</v>
      </c>
      <c r="C24" s="479">
        <f t="shared" ref="C24:K24" si="3">SUM(C20:C22)</f>
        <v>103</v>
      </c>
      <c r="D24" s="479">
        <f t="shared" si="3"/>
        <v>1394</v>
      </c>
      <c r="E24" s="479">
        <f t="shared" si="3"/>
        <v>3199</v>
      </c>
      <c r="F24" s="479">
        <f t="shared" si="3"/>
        <v>3326</v>
      </c>
      <c r="G24" s="479">
        <f t="shared" si="3"/>
        <v>4144</v>
      </c>
      <c r="H24" s="479">
        <f t="shared" si="3"/>
        <v>1980</v>
      </c>
      <c r="I24" s="479">
        <f t="shared" si="3"/>
        <v>665</v>
      </c>
      <c r="J24" s="479">
        <f t="shared" si="3"/>
        <v>172</v>
      </c>
      <c r="K24" s="479">
        <f t="shared" si="3"/>
        <v>14991</v>
      </c>
      <c r="L24" s="84"/>
      <c r="M24" s="84"/>
      <c r="N24" s="84"/>
      <c r="O24" s="84"/>
      <c r="P24" s="84"/>
      <c r="Q24" s="84"/>
      <c r="R24" s="84"/>
      <c r="S24" s="84"/>
      <c r="T24" s="84"/>
      <c r="U24" s="84"/>
      <c r="V24" s="84"/>
    </row>
    <row r="25" spans="1:22" ht="13.5">
      <c r="A25" s="487" t="s">
        <v>83</v>
      </c>
      <c r="B25" s="476"/>
      <c r="C25" s="476"/>
      <c r="D25" s="476"/>
      <c r="E25" s="476"/>
      <c r="F25" s="476"/>
      <c r="G25" s="476"/>
      <c r="H25" s="476"/>
      <c r="I25" s="476"/>
      <c r="J25" s="476"/>
      <c r="K25" s="476"/>
      <c r="L25" s="84"/>
      <c r="M25" s="84"/>
      <c r="N25" s="84"/>
      <c r="O25" s="84"/>
      <c r="P25" s="84"/>
      <c r="Q25" s="84"/>
      <c r="R25" s="84"/>
      <c r="S25" s="84"/>
      <c r="T25" s="84"/>
      <c r="U25" s="84"/>
      <c r="V25" s="84"/>
    </row>
    <row r="26" spans="1:22">
      <c r="A26" s="483"/>
      <c r="B26" s="477"/>
      <c r="C26" s="477"/>
      <c r="D26" s="477"/>
      <c r="E26" s="477"/>
      <c r="F26" s="477"/>
      <c r="G26" s="477"/>
      <c r="H26" s="477"/>
      <c r="I26" s="477"/>
      <c r="J26" s="477"/>
      <c r="K26" s="477"/>
      <c r="L26" s="101"/>
      <c r="M26" s="84"/>
      <c r="N26" s="84"/>
      <c r="O26" s="84"/>
      <c r="P26" s="84"/>
      <c r="Q26" s="84"/>
      <c r="R26" s="84"/>
      <c r="S26" s="84"/>
      <c r="T26" s="84"/>
      <c r="U26" s="84"/>
      <c r="V26" s="84"/>
    </row>
    <row r="27" spans="1:22">
      <c r="A27" s="483" t="s">
        <v>248</v>
      </c>
      <c r="B27" s="477">
        <v>2</v>
      </c>
      <c r="C27" s="477">
        <v>21</v>
      </c>
      <c r="D27" s="477">
        <v>746</v>
      </c>
      <c r="E27" s="477">
        <v>1866</v>
      </c>
      <c r="F27" s="477">
        <v>2070</v>
      </c>
      <c r="G27" s="477">
        <v>2875</v>
      </c>
      <c r="H27" s="477">
        <v>1046</v>
      </c>
      <c r="I27" s="477">
        <v>353</v>
      </c>
      <c r="J27" s="477">
        <v>113</v>
      </c>
      <c r="K27" s="477">
        <f>J27+I27+H27+G27+F27+E27+D27+C27+B27</f>
        <v>9092</v>
      </c>
      <c r="L27" s="84"/>
      <c r="M27" s="84"/>
      <c r="N27" s="84"/>
      <c r="O27" s="84"/>
      <c r="P27" s="84"/>
      <c r="Q27" s="84"/>
      <c r="R27" s="84"/>
      <c r="S27" s="84"/>
      <c r="T27" s="84"/>
      <c r="U27" s="84"/>
      <c r="V27" s="84"/>
    </row>
    <row r="28" spans="1:22">
      <c r="A28" s="483" t="s">
        <v>249</v>
      </c>
      <c r="B28" s="475">
        <v>3</v>
      </c>
      <c r="C28" s="475">
        <v>2</v>
      </c>
      <c r="D28" s="475">
        <v>1</v>
      </c>
      <c r="E28" s="475">
        <v>5</v>
      </c>
      <c r="F28" s="475">
        <v>21</v>
      </c>
      <c r="G28" s="475">
        <v>52</v>
      </c>
      <c r="H28" s="475">
        <v>37</v>
      </c>
      <c r="I28" s="475">
        <v>10</v>
      </c>
      <c r="J28" s="475">
        <v>9</v>
      </c>
      <c r="K28" s="475">
        <f t="shared" ref="K28:K30" si="4">J28+I28+H28+G28+F28+E28+D28+C28+B28</f>
        <v>140</v>
      </c>
      <c r="L28" s="84"/>
      <c r="M28" s="84"/>
      <c r="N28" s="84"/>
      <c r="O28" s="84"/>
      <c r="P28" s="84"/>
      <c r="Q28" s="84"/>
      <c r="R28" s="84"/>
      <c r="S28" s="84"/>
      <c r="T28" s="84"/>
      <c r="U28" s="84"/>
      <c r="V28" s="84"/>
    </row>
    <row r="29" spans="1:22">
      <c r="A29" s="483" t="s">
        <v>251</v>
      </c>
      <c r="B29" s="475">
        <v>0</v>
      </c>
      <c r="C29" s="475">
        <v>3</v>
      </c>
      <c r="D29" s="475">
        <v>115</v>
      </c>
      <c r="E29" s="475">
        <v>392</v>
      </c>
      <c r="F29" s="475">
        <v>508</v>
      </c>
      <c r="G29" s="475">
        <v>746</v>
      </c>
      <c r="H29" s="475">
        <v>369</v>
      </c>
      <c r="I29" s="475">
        <v>162</v>
      </c>
      <c r="J29" s="475">
        <v>61</v>
      </c>
      <c r="K29" s="475">
        <f t="shared" si="4"/>
        <v>2356</v>
      </c>
      <c r="L29" s="84"/>
      <c r="M29" s="84"/>
      <c r="N29" s="84"/>
      <c r="O29" s="84"/>
      <c r="P29" s="84"/>
      <c r="Q29" s="84"/>
      <c r="R29" s="84"/>
      <c r="S29" s="84"/>
      <c r="T29" s="84"/>
      <c r="U29" s="84"/>
      <c r="V29" s="84"/>
    </row>
    <row r="30" spans="1:22">
      <c r="A30" s="483" t="s">
        <v>82</v>
      </c>
      <c r="B30" s="475">
        <v>0</v>
      </c>
      <c r="C30" s="475">
        <v>4</v>
      </c>
      <c r="D30" s="475">
        <v>125</v>
      </c>
      <c r="E30" s="475">
        <v>496</v>
      </c>
      <c r="F30" s="475">
        <v>664</v>
      </c>
      <c r="G30" s="475">
        <v>1239</v>
      </c>
      <c r="H30" s="475">
        <v>613</v>
      </c>
      <c r="I30" s="475">
        <v>245</v>
      </c>
      <c r="J30" s="475">
        <v>65</v>
      </c>
      <c r="K30" s="475">
        <f t="shared" si="4"/>
        <v>3451</v>
      </c>
      <c r="L30" s="84"/>
      <c r="M30" s="84"/>
      <c r="N30" s="84"/>
      <c r="O30" s="84"/>
      <c r="P30" s="84"/>
      <c r="Q30" s="84"/>
      <c r="R30" s="84"/>
      <c r="S30" s="84"/>
      <c r="T30" s="84"/>
      <c r="U30" s="84"/>
      <c r="V30" s="84"/>
    </row>
    <row r="31" spans="1:22">
      <c r="A31" s="483"/>
      <c r="B31" s="478"/>
      <c r="C31" s="478"/>
      <c r="D31" s="478"/>
      <c r="E31" s="478"/>
      <c r="F31" s="478"/>
      <c r="G31" s="478"/>
      <c r="H31" s="478"/>
      <c r="I31" s="478"/>
      <c r="J31" s="478"/>
      <c r="K31" s="478"/>
      <c r="L31" s="101"/>
      <c r="M31" s="84"/>
      <c r="N31" s="84"/>
      <c r="O31" s="84"/>
      <c r="P31" s="84"/>
      <c r="Q31" s="84"/>
      <c r="R31" s="84"/>
      <c r="S31" s="84"/>
      <c r="T31" s="84"/>
      <c r="U31" s="84"/>
      <c r="V31" s="84"/>
    </row>
    <row r="32" spans="1:22">
      <c r="A32" s="484" t="s">
        <v>238</v>
      </c>
      <c r="B32" s="479">
        <f>SUM(B27:B30)</f>
        <v>5</v>
      </c>
      <c r="C32" s="479">
        <f t="shared" ref="C32:K32" si="5">SUM(C27:C30)</f>
        <v>30</v>
      </c>
      <c r="D32" s="479">
        <f t="shared" si="5"/>
        <v>987</v>
      </c>
      <c r="E32" s="479">
        <f t="shared" si="5"/>
        <v>2759</v>
      </c>
      <c r="F32" s="479">
        <f t="shared" si="5"/>
        <v>3263</v>
      </c>
      <c r="G32" s="479">
        <f t="shared" si="5"/>
        <v>4912</v>
      </c>
      <c r="H32" s="479">
        <f t="shared" si="5"/>
        <v>2065</v>
      </c>
      <c r="I32" s="479">
        <f t="shared" si="5"/>
        <v>770</v>
      </c>
      <c r="J32" s="479">
        <f t="shared" si="5"/>
        <v>248</v>
      </c>
      <c r="K32" s="479">
        <f t="shared" si="5"/>
        <v>15039</v>
      </c>
      <c r="L32" s="84"/>
      <c r="M32" s="84"/>
      <c r="N32" s="84"/>
      <c r="O32" s="84"/>
      <c r="P32" s="84"/>
      <c r="Q32" s="84"/>
      <c r="R32" s="84"/>
      <c r="S32" s="84"/>
      <c r="T32" s="84"/>
      <c r="U32" s="84"/>
      <c r="V32" s="84"/>
    </row>
    <row r="33" spans="1:22">
      <c r="A33" s="491" t="s">
        <v>237</v>
      </c>
      <c r="B33" s="479">
        <f>B17+B24+B32</f>
        <v>16</v>
      </c>
      <c r="C33" s="479">
        <f t="shared" ref="C33:K33" si="6">C17+C24+C32</f>
        <v>159</v>
      </c>
      <c r="D33" s="479">
        <f t="shared" si="6"/>
        <v>2916</v>
      </c>
      <c r="E33" s="479">
        <f t="shared" si="6"/>
        <v>7868</v>
      </c>
      <c r="F33" s="479">
        <f t="shared" si="6"/>
        <v>9598</v>
      </c>
      <c r="G33" s="479">
        <f t="shared" si="6"/>
        <v>14710</v>
      </c>
      <c r="H33" s="479">
        <f t="shared" si="6"/>
        <v>8008</v>
      </c>
      <c r="I33" s="479">
        <f t="shared" si="6"/>
        <v>4076</v>
      </c>
      <c r="J33" s="479">
        <f t="shared" si="6"/>
        <v>1998</v>
      </c>
      <c r="K33" s="479">
        <f t="shared" si="6"/>
        <v>49349</v>
      </c>
      <c r="L33" s="84"/>
      <c r="M33" s="84"/>
      <c r="N33" s="84"/>
      <c r="O33" s="84"/>
      <c r="P33" s="84"/>
      <c r="Q33" s="84"/>
      <c r="R33" s="84"/>
      <c r="S33" s="84"/>
      <c r="T33" s="84"/>
      <c r="U33" s="84"/>
      <c r="V33" s="84"/>
    </row>
    <row r="34" spans="1:22">
      <c r="A34" s="474" t="s">
        <v>178</v>
      </c>
      <c r="B34" s="239"/>
      <c r="C34" s="239"/>
      <c r="D34" s="169"/>
      <c r="E34" s="169"/>
      <c r="F34" s="169"/>
      <c r="G34" s="169"/>
      <c r="H34" s="169"/>
      <c r="I34" s="169"/>
      <c r="J34" s="169"/>
      <c r="K34" s="169"/>
      <c r="L34" s="84"/>
      <c r="M34" s="84"/>
      <c r="N34" s="84"/>
      <c r="O34" s="84"/>
      <c r="P34" s="84"/>
      <c r="Q34" s="84"/>
      <c r="R34" s="84"/>
      <c r="S34" s="84"/>
      <c r="T34" s="84"/>
      <c r="U34" s="84"/>
      <c r="V34" s="84"/>
    </row>
    <row r="35" spans="1:22">
      <c r="A35" s="170" t="s">
        <v>179</v>
      </c>
      <c r="B35" s="169"/>
      <c r="C35" s="169"/>
      <c r="D35" s="169"/>
      <c r="E35" s="169"/>
      <c r="F35" s="169"/>
      <c r="G35" s="169"/>
      <c r="H35" s="169"/>
      <c r="I35" s="169"/>
      <c r="J35" s="169"/>
      <c r="K35" s="169"/>
      <c r="L35" s="84"/>
      <c r="M35" s="84"/>
      <c r="N35" s="84"/>
      <c r="O35" s="84"/>
      <c r="P35" s="84"/>
      <c r="Q35" s="84"/>
      <c r="R35" s="84"/>
      <c r="S35" s="84"/>
      <c r="T35" s="84"/>
      <c r="U35" s="84"/>
      <c r="V35" s="84"/>
    </row>
    <row r="36" spans="1:22">
      <c r="A36" s="171"/>
      <c r="B36" s="169"/>
      <c r="C36" s="169"/>
      <c r="D36" s="169"/>
      <c r="E36" s="169"/>
      <c r="F36" s="169"/>
      <c r="G36" s="169"/>
      <c r="H36" s="169"/>
      <c r="I36" s="169"/>
      <c r="J36" s="169"/>
      <c r="K36" s="169"/>
      <c r="L36" s="84"/>
      <c r="M36" s="84"/>
      <c r="N36" s="84"/>
      <c r="O36" s="84"/>
      <c r="P36" s="84"/>
      <c r="Q36" s="84"/>
      <c r="R36" s="84"/>
      <c r="S36" s="84"/>
      <c r="T36" s="84"/>
      <c r="U36" s="84"/>
      <c r="V36" s="84"/>
    </row>
    <row r="37" spans="1:22">
      <c r="A37" s="172"/>
      <c r="B37" s="169"/>
      <c r="C37" s="169"/>
      <c r="D37" s="169"/>
      <c r="E37" s="169"/>
      <c r="F37" s="169"/>
      <c r="G37" s="169"/>
      <c r="H37" s="169"/>
      <c r="I37" s="169"/>
      <c r="J37" s="169"/>
      <c r="K37" s="169"/>
      <c r="L37" s="84"/>
      <c r="M37" s="84"/>
      <c r="N37" s="84"/>
      <c r="O37" s="84"/>
      <c r="P37" s="84"/>
      <c r="Q37" s="84"/>
      <c r="R37" s="84"/>
      <c r="S37" s="84"/>
      <c r="T37" s="84"/>
      <c r="U37" s="84"/>
      <c r="V37" s="84"/>
    </row>
    <row r="38" spans="1:22">
      <c r="A38" s="169"/>
      <c r="B38" s="169"/>
      <c r="C38" s="169"/>
      <c r="D38" s="169"/>
      <c r="E38" s="169"/>
      <c r="F38" s="169"/>
      <c r="G38" s="169"/>
      <c r="H38" s="169"/>
      <c r="I38" s="169"/>
      <c r="J38" s="169"/>
      <c r="K38" s="169"/>
    </row>
    <row r="39" spans="1:22">
      <c r="A39" s="169"/>
      <c r="B39" s="169"/>
      <c r="C39" s="169"/>
      <c r="D39" s="169"/>
      <c r="E39" s="169"/>
      <c r="F39" s="169"/>
      <c r="G39" s="169"/>
      <c r="H39" s="169"/>
      <c r="I39" s="169"/>
      <c r="J39" s="169"/>
      <c r="K39" s="169"/>
    </row>
    <row r="40" spans="1:22">
      <c r="A40" s="169"/>
      <c r="B40" s="169"/>
      <c r="C40" s="169"/>
      <c r="D40" s="169"/>
      <c r="E40" s="169"/>
      <c r="F40" s="169"/>
      <c r="G40" s="169"/>
      <c r="H40" s="169"/>
      <c r="I40" s="169"/>
      <c r="J40" s="169"/>
      <c r="K40" s="169"/>
    </row>
    <row r="41" spans="1:22">
      <c r="A41" s="169"/>
      <c r="B41" s="169"/>
      <c r="C41" s="169"/>
      <c r="D41" s="169"/>
      <c r="E41" s="169"/>
      <c r="F41" s="169"/>
      <c r="G41" s="169"/>
      <c r="H41" s="169"/>
      <c r="I41" s="169"/>
      <c r="J41" s="169"/>
      <c r="K41" s="169"/>
    </row>
    <row r="42" spans="1:22">
      <c r="A42" s="169"/>
      <c r="B42" s="169"/>
      <c r="C42" s="169"/>
      <c r="D42" s="169"/>
      <c r="E42" s="169"/>
      <c r="F42" s="169"/>
      <c r="G42" s="169"/>
      <c r="H42" s="169"/>
      <c r="I42" s="169"/>
      <c r="J42" s="169"/>
      <c r="K42" s="169"/>
    </row>
    <row r="43" spans="1:22">
      <c r="A43" s="169"/>
      <c r="B43" s="169"/>
      <c r="C43" s="169"/>
      <c r="D43" s="169"/>
      <c r="E43" s="169"/>
      <c r="F43" s="169"/>
      <c r="G43" s="169"/>
      <c r="H43" s="169"/>
      <c r="I43" s="169"/>
      <c r="J43" s="169"/>
      <c r="K43" s="169"/>
    </row>
    <row r="44" spans="1:22">
      <c r="A44" s="169"/>
      <c r="B44" s="169"/>
      <c r="C44" s="169"/>
      <c r="D44" s="169"/>
      <c r="E44" s="169"/>
      <c r="F44" s="169"/>
      <c r="G44" s="169"/>
      <c r="H44" s="169"/>
      <c r="I44" s="169"/>
      <c r="J44" s="169"/>
      <c r="K44" s="169"/>
    </row>
    <row r="45" spans="1:22">
      <c r="A45" s="169"/>
      <c r="B45" s="169"/>
      <c r="C45" s="169"/>
      <c r="D45" s="169"/>
      <c r="E45" s="169"/>
      <c r="F45" s="169"/>
      <c r="G45" s="169"/>
      <c r="H45" s="169"/>
      <c r="I45" s="169"/>
      <c r="J45" s="169"/>
      <c r="K45" s="169"/>
    </row>
    <row r="46" spans="1:22">
      <c r="A46" s="169"/>
      <c r="B46" s="169"/>
      <c r="C46" s="169"/>
      <c r="D46" s="169"/>
      <c r="E46" s="169"/>
      <c r="F46" s="169"/>
      <c r="G46" s="169"/>
      <c r="H46" s="169"/>
      <c r="I46" s="169"/>
      <c r="J46" s="169"/>
      <c r="K46" s="169"/>
    </row>
    <row r="47" spans="1:22">
      <c r="A47" s="169"/>
      <c r="B47" s="169"/>
      <c r="C47" s="169"/>
      <c r="D47" s="169"/>
      <c r="E47" s="169"/>
      <c r="F47" s="169"/>
      <c r="G47" s="169"/>
      <c r="H47" s="169"/>
      <c r="I47" s="169"/>
      <c r="J47" s="169"/>
      <c r="K47" s="169"/>
    </row>
    <row r="48" spans="1:22">
      <c r="A48" s="169"/>
      <c r="B48" s="169"/>
      <c r="C48" s="169"/>
      <c r="D48" s="169"/>
      <c r="E48" s="169"/>
      <c r="F48" s="169"/>
      <c r="G48" s="169"/>
      <c r="H48" s="169"/>
      <c r="I48" s="169"/>
      <c r="J48" s="169"/>
      <c r="K48" s="169"/>
    </row>
    <row r="49" spans="1:11">
      <c r="A49" s="169"/>
      <c r="B49" s="169"/>
      <c r="C49" s="169"/>
      <c r="D49" s="169"/>
      <c r="E49" s="169"/>
      <c r="F49" s="169"/>
      <c r="G49" s="169"/>
      <c r="H49" s="169"/>
      <c r="I49" s="169"/>
      <c r="J49" s="169"/>
      <c r="K49" s="169"/>
    </row>
    <row r="50" spans="1:11">
      <c r="A50" s="169"/>
      <c r="B50" s="169"/>
      <c r="C50" s="169"/>
      <c r="D50" s="169"/>
      <c r="E50" s="169"/>
      <c r="F50" s="169"/>
      <c r="G50" s="169"/>
      <c r="H50" s="169"/>
      <c r="I50" s="169"/>
      <c r="J50" s="169"/>
      <c r="K50" s="169"/>
    </row>
    <row r="51" spans="1:11">
      <c r="A51" s="169"/>
      <c r="B51" s="169"/>
      <c r="C51" s="169"/>
      <c r="D51" s="169"/>
      <c r="E51" s="169"/>
      <c r="F51" s="169"/>
      <c r="G51" s="169"/>
      <c r="H51" s="169"/>
      <c r="I51" s="169"/>
      <c r="J51" s="169"/>
      <c r="K51" s="169"/>
    </row>
    <row r="52" spans="1:11">
      <c r="A52" s="169"/>
      <c r="B52" s="169"/>
      <c r="C52" s="169"/>
      <c r="D52" s="169"/>
      <c r="E52" s="169"/>
      <c r="F52" s="169"/>
      <c r="G52" s="169"/>
      <c r="H52" s="169"/>
      <c r="I52" s="169"/>
      <c r="J52" s="169"/>
      <c r="K52" s="169"/>
    </row>
    <row r="53" spans="1:11">
      <c r="A53" s="169"/>
      <c r="B53" s="169"/>
      <c r="C53" s="169"/>
      <c r="D53" s="169"/>
      <c r="E53" s="169"/>
      <c r="F53" s="169"/>
      <c r="G53" s="169"/>
      <c r="H53" s="169"/>
      <c r="I53" s="169"/>
      <c r="J53" s="169"/>
      <c r="K53" s="169"/>
    </row>
  </sheetData>
  <sheetProtection selectLockedCells="1" selectUnlockedCells="1"/>
  <mergeCells count="11">
    <mergeCell ref="A2:K2"/>
    <mergeCell ref="K6:K8"/>
    <mergeCell ref="J6:J8"/>
    <mergeCell ref="I6:I8"/>
    <mergeCell ref="H6:H8"/>
    <mergeCell ref="G6:G8"/>
    <mergeCell ref="F6:F8"/>
    <mergeCell ref="E6:E8"/>
    <mergeCell ref="D6:D8"/>
    <mergeCell ref="C6:C8"/>
    <mergeCell ref="B6:B8"/>
  </mergeCells>
  <printOptions horizontalCentered="1" verticalCentered="1"/>
  <pageMargins left="0.31874999999999998" right="0.38437500000000002" top="0.98425196850393704" bottom="0.98425196850393704" header="0.51181102362204722" footer="0.51181102362204722"/>
  <pageSetup paperSize="9" scale="90" firstPageNumber="2" orientation="portrait" useFirstPageNumber="1" r:id="rId1"/>
  <headerFooter alignWithMargins="0">
    <oddHeader>&amp;C&amp;"Verdana,Gras"&amp;20&amp;K002060Annexe 4
Récapitulatifs France entière</oddHeader>
    <oddFooter>&amp;C&amp;14page 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tabSelected="1" showWhiteSpace="0" view="pageBreakPreview" topLeftCell="A28" zoomScale="75" zoomScaleNormal="55" zoomScaleSheetLayoutView="75" zoomScalePageLayoutView="70" workbookViewId="0">
      <selection activeCell="C40" sqref="C40:J40"/>
    </sheetView>
  </sheetViews>
  <sheetFormatPr baseColWidth="10" defaultRowHeight="12.75"/>
  <cols>
    <col min="1" max="1" width="4" style="23" customWidth="1"/>
    <col min="2" max="2" width="10.25" style="23" customWidth="1"/>
    <col min="3" max="7" width="11" style="23"/>
    <col min="8" max="8" width="28.75" style="23" customWidth="1"/>
    <col min="9" max="9" width="11" style="23"/>
    <col min="10" max="10" width="15.625" style="23" customWidth="1"/>
    <col min="11" max="16384" width="11" style="23"/>
  </cols>
  <sheetData>
    <row r="1" spans="1:10">
      <c r="A1" s="24"/>
      <c r="B1" s="24"/>
      <c r="C1" s="24"/>
      <c r="D1" s="24"/>
      <c r="E1" s="24"/>
      <c r="F1" s="24"/>
      <c r="G1" s="24"/>
      <c r="H1" s="24"/>
    </row>
    <row r="2" spans="1:10">
      <c r="A2" s="24"/>
      <c r="B2" s="24"/>
      <c r="C2" s="24"/>
      <c r="D2" s="24"/>
      <c r="E2" s="24"/>
      <c r="F2" s="24"/>
      <c r="G2" s="24"/>
      <c r="H2" s="24"/>
    </row>
    <row r="3" spans="1:10" ht="12.75" customHeight="1">
      <c r="A3" s="876" t="s">
        <v>98</v>
      </c>
      <c r="B3" s="876"/>
      <c r="C3" s="876"/>
      <c r="D3" s="876"/>
      <c r="E3" s="876"/>
      <c r="F3" s="876"/>
      <c r="G3" s="876"/>
      <c r="H3" s="876"/>
      <c r="I3" s="876"/>
      <c r="J3" s="876"/>
    </row>
    <row r="4" spans="1:10" ht="12.75" customHeight="1">
      <c r="A4" s="876"/>
      <c r="B4" s="876"/>
      <c r="C4" s="876"/>
      <c r="D4" s="876"/>
      <c r="E4" s="876"/>
      <c r="F4" s="876"/>
      <c r="G4" s="876"/>
      <c r="H4" s="876"/>
      <c r="I4" s="876"/>
      <c r="J4" s="876"/>
    </row>
    <row r="5" spans="1:10" ht="12.75" customHeight="1">
      <c r="A5" s="876"/>
      <c r="B5" s="876"/>
      <c r="C5" s="876"/>
      <c r="D5" s="876"/>
      <c r="E5" s="876"/>
      <c r="F5" s="876"/>
      <c r="G5" s="876"/>
      <c r="H5" s="876"/>
      <c r="I5" s="876"/>
      <c r="J5" s="876"/>
    </row>
    <row r="6" spans="1:10" ht="12.75" customHeight="1">
      <c r="A6" s="876"/>
      <c r="B6" s="876"/>
      <c r="C6" s="876"/>
      <c r="D6" s="876"/>
      <c r="E6" s="876"/>
      <c r="F6" s="876"/>
      <c r="G6" s="876"/>
      <c r="H6" s="876"/>
      <c r="I6" s="876"/>
      <c r="J6" s="876"/>
    </row>
    <row r="7" spans="1:10" ht="12.75" customHeight="1">
      <c r="A7" s="876"/>
      <c r="B7" s="876"/>
      <c r="C7" s="876"/>
      <c r="D7" s="876"/>
      <c r="E7" s="876"/>
      <c r="F7" s="876"/>
      <c r="G7" s="876"/>
      <c r="H7" s="876"/>
      <c r="I7" s="876"/>
      <c r="J7" s="876"/>
    </row>
    <row r="8" spans="1:10">
      <c r="A8" s="24"/>
      <c r="B8" s="24"/>
      <c r="C8" s="24"/>
      <c r="D8" s="24"/>
      <c r="E8" s="24"/>
      <c r="F8" s="24"/>
      <c r="G8" s="24"/>
      <c r="H8" s="24"/>
    </row>
    <row r="9" spans="1:10">
      <c r="A9" s="24"/>
      <c r="B9" s="24"/>
      <c r="C9" s="24"/>
      <c r="D9" s="24"/>
      <c r="E9" s="24"/>
      <c r="F9" s="24"/>
      <c r="G9" s="24"/>
      <c r="H9" s="24"/>
    </row>
    <row r="10" spans="1:10" ht="12.75" customHeight="1">
      <c r="A10" s="873" t="s">
        <v>99</v>
      </c>
      <c r="B10" s="873"/>
      <c r="C10" s="873"/>
      <c r="D10" s="873"/>
      <c r="E10" s="873"/>
      <c r="F10" s="873"/>
      <c r="G10" s="873"/>
      <c r="H10" s="873"/>
      <c r="I10" s="873"/>
      <c r="J10" s="873"/>
    </row>
    <row r="11" spans="1:10" ht="12.75" customHeight="1">
      <c r="A11" s="873"/>
      <c r="B11" s="873"/>
      <c r="C11" s="873"/>
      <c r="D11" s="873"/>
      <c r="E11" s="873"/>
      <c r="F11" s="873"/>
      <c r="G11" s="873"/>
      <c r="H11" s="873"/>
      <c r="I11" s="873"/>
      <c r="J11" s="873"/>
    </row>
    <row r="12" spans="1:10">
      <c r="A12" s="24"/>
      <c r="B12" s="24"/>
      <c r="C12" s="24"/>
      <c r="D12" s="24"/>
      <c r="E12" s="24"/>
      <c r="F12" s="24"/>
      <c r="G12" s="24"/>
      <c r="H12" s="24"/>
    </row>
    <row r="13" spans="1:10" ht="20.25">
      <c r="A13" s="870" t="s">
        <v>350</v>
      </c>
      <c r="B13" s="870"/>
      <c r="C13" s="870"/>
      <c r="D13" s="870"/>
      <c r="E13" s="870"/>
      <c r="F13" s="870"/>
      <c r="G13" s="870"/>
      <c r="H13" s="870"/>
    </row>
    <row r="14" spans="1:10" ht="20.25">
      <c r="A14" s="34"/>
      <c r="B14" s="24"/>
      <c r="C14" s="24"/>
      <c r="D14" s="24"/>
      <c r="E14" s="24"/>
      <c r="F14" s="24"/>
      <c r="G14" s="24"/>
      <c r="H14" s="24"/>
    </row>
    <row r="15" spans="1:10" ht="19.7" customHeight="1">
      <c r="A15" s="24"/>
      <c r="B15" s="55" t="s">
        <v>100</v>
      </c>
      <c r="C15" s="55" t="str">
        <f>'T1'!A1&amp;'T1'!B1</f>
        <v>Tableau 1 : Personnes écrouées* par direction interrégionale, selon la catégorie pénale</v>
      </c>
      <c r="D15" s="24"/>
      <c r="E15" s="24"/>
      <c r="F15" s="24"/>
      <c r="G15" s="24"/>
      <c r="H15" s="24"/>
    </row>
    <row r="16" spans="1:10" ht="19.7" customHeight="1">
      <c r="A16" s="24"/>
      <c r="B16" s="55" t="s">
        <v>102</v>
      </c>
      <c r="C16" s="55" t="str">
        <f>T2_3!A1&amp;T2_3!B1</f>
        <v>Tableau 2 : Structure par âges des personnes écrouées, selon la catégorie pénale</v>
      </c>
      <c r="D16" s="24"/>
      <c r="E16" s="24"/>
      <c r="F16" s="24"/>
      <c r="G16" s="24"/>
      <c r="H16" s="24"/>
    </row>
    <row r="17" spans="1:10" ht="19.7" customHeight="1">
      <c r="A17" s="24"/>
      <c r="B17" s="55" t="s">
        <v>102</v>
      </c>
      <c r="C17" s="55" t="str">
        <f>T2_3!A20&amp;T2_3!B20</f>
        <v>Tableau 3 : Structure par âges des personnes détenues*, selon la catégorie pénale</v>
      </c>
      <c r="D17" s="24"/>
      <c r="E17" s="24"/>
      <c r="F17" s="24"/>
      <c r="G17" s="24"/>
      <c r="H17" s="24"/>
    </row>
    <row r="18" spans="1:10" ht="19.7" customHeight="1">
      <c r="A18" s="36"/>
      <c r="B18" s="55" t="s">
        <v>265</v>
      </c>
      <c r="C18" s="55" t="str">
        <f>'T4a-4b'!A1&amp;'T4a-4b'!B1</f>
        <v>Tableau 4a : Personnes écrouées, selon la nationalité</v>
      </c>
      <c r="D18" s="36"/>
      <c r="E18" s="36"/>
      <c r="F18" s="36"/>
      <c r="G18" s="36"/>
      <c r="H18" s="36"/>
    </row>
    <row r="19" spans="1:10" ht="19.7" customHeight="1">
      <c r="A19" s="36"/>
      <c r="B19" s="55" t="s">
        <v>265</v>
      </c>
      <c r="C19" s="55" t="str">
        <f>'T4a-4b'!A24&amp;'T4a-4b'!B24</f>
        <v>Tableau 4b : Personnes étrangères écrouées, selon la nationalité</v>
      </c>
      <c r="D19" s="36"/>
      <c r="E19" s="36"/>
      <c r="F19" s="36"/>
      <c r="G19" s="36"/>
      <c r="H19" s="36"/>
    </row>
    <row r="20" spans="1:10" ht="19.7" customHeight="1">
      <c r="A20" s="36"/>
      <c r="B20" s="231" t="s">
        <v>307</v>
      </c>
      <c r="C20" s="231" t="str">
        <f>'T5'!A1&amp;'T5'!B1</f>
        <v>Tableau 5 : Personnes écrouées, par niveau d'instruction</v>
      </c>
      <c r="D20" s="36"/>
      <c r="E20" s="36"/>
      <c r="F20" s="36"/>
      <c r="G20" s="36"/>
      <c r="H20" s="36"/>
    </row>
    <row r="21" spans="1:10">
      <c r="A21" s="24"/>
      <c r="B21" s="24"/>
      <c r="C21" s="24"/>
      <c r="D21" s="24"/>
      <c r="E21" s="24"/>
      <c r="F21" s="24"/>
      <c r="G21" s="24"/>
      <c r="H21" s="24"/>
    </row>
    <row r="22" spans="1:10" ht="12.75" customHeight="1">
      <c r="A22" s="873" t="s">
        <v>101</v>
      </c>
      <c r="B22" s="873"/>
      <c r="C22" s="873"/>
      <c r="D22" s="873"/>
      <c r="E22" s="873"/>
      <c r="F22" s="873"/>
      <c r="G22" s="873"/>
      <c r="H22" s="873"/>
      <c r="I22" s="873"/>
      <c r="J22" s="873"/>
    </row>
    <row r="23" spans="1:10" ht="12.75" customHeight="1">
      <c r="A23" s="873"/>
      <c r="B23" s="873"/>
      <c r="C23" s="873"/>
      <c r="D23" s="873"/>
      <c r="E23" s="873"/>
      <c r="F23" s="873"/>
      <c r="G23" s="873"/>
      <c r="H23" s="873"/>
      <c r="I23" s="873"/>
      <c r="J23" s="873"/>
    </row>
    <row r="24" spans="1:10" ht="12" customHeight="1">
      <c r="A24" s="228"/>
      <c r="B24" s="228"/>
      <c r="C24" s="228"/>
      <c r="D24" s="228"/>
      <c r="E24" s="228"/>
      <c r="F24" s="228"/>
      <c r="G24" s="228"/>
      <c r="H24" s="228"/>
    </row>
    <row r="25" spans="1:10" ht="20.25">
      <c r="A25" s="870" t="s">
        <v>187</v>
      </c>
      <c r="B25" s="870"/>
      <c r="C25" s="870"/>
      <c r="D25" s="870"/>
      <c r="E25" s="870"/>
      <c r="F25" s="870"/>
      <c r="G25" s="870"/>
      <c r="H25" s="870"/>
      <c r="I25" s="870"/>
      <c r="J25" s="870"/>
    </row>
    <row r="26" spans="1:10">
      <c r="A26" s="24"/>
      <c r="B26" s="24"/>
      <c r="C26" s="24"/>
      <c r="D26" s="24"/>
      <c r="E26" s="24"/>
      <c r="F26" s="24"/>
      <c r="G26" s="24"/>
      <c r="H26" s="24"/>
    </row>
    <row r="27" spans="1:10" ht="19.7" customHeight="1">
      <c r="A27" s="24"/>
      <c r="B27" s="55" t="s">
        <v>104</v>
      </c>
      <c r="C27" s="875" t="str">
        <f>'T6'!B3&amp;'T6'!C3</f>
        <v>Tableau 6 : Evolution au cours des 2 dernières années du nombre de personnes écrouées</v>
      </c>
      <c r="D27" s="875"/>
      <c r="E27" s="875"/>
      <c r="F27" s="875"/>
      <c r="G27" s="875"/>
      <c r="H27" s="875"/>
      <c r="I27" s="875"/>
      <c r="J27" s="875"/>
    </row>
    <row r="28" spans="1:10" ht="19.7" customHeight="1">
      <c r="A28" s="24"/>
      <c r="B28" s="55" t="s">
        <v>105</v>
      </c>
      <c r="C28" s="875" t="str">
        <f>'T7'!B3&amp;'T7'!C3</f>
        <v>Tableau 7 : Evolution au cours des 2 dernières années du nombre de personnes écrouées, par groupe d'âge</v>
      </c>
      <c r="D28" s="875"/>
      <c r="E28" s="875"/>
      <c r="F28" s="875"/>
      <c r="G28" s="875"/>
      <c r="H28" s="875"/>
      <c r="I28" s="875"/>
      <c r="J28" s="875"/>
    </row>
    <row r="29" spans="1:10" ht="19.7" customHeight="1">
      <c r="A29" s="24"/>
      <c r="B29" s="55" t="s">
        <v>106</v>
      </c>
      <c r="C29" s="875" t="str">
        <f>'T8'!B3&amp;'T8'!C3</f>
        <v>Tableau 8 : Evolution au cours des 2 dernières années du nombre de personnes détenues, par groupe d'âge</v>
      </c>
      <c r="D29" s="875"/>
      <c r="E29" s="875"/>
      <c r="F29" s="875"/>
      <c r="G29" s="875"/>
      <c r="H29" s="875"/>
      <c r="I29" s="875"/>
      <c r="J29" s="875"/>
    </row>
    <row r="30" spans="1:10" ht="19.7" customHeight="1">
      <c r="A30" s="24"/>
      <c r="B30" s="55" t="s">
        <v>107</v>
      </c>
      <c r="C30" s="875" t="str">
        <f>T9_10!B2&amp;T9_10!C2</f>
        <v>Tableau 9 : Evolution au cours des 2 dernières années du nombre de personnes écrouées, selon la nationalité</v>
      </c>
      <c r="D30" s="875"/>
      <c r="E30" s="875"/>
      <c r="F30" s="875"/>
      <c r="G30" s="875"/>
      <c r="H30" s="875"/>
      <c r="I30" s="875"/>
      <c r="J30" s="875"/>
    </row>
    <row r="31" spans="1:10" ht="19.7" customHeight="1">
      <c r="A31" s="24"/>
      <c r="B31" s="55" t="s">
        <v>107</v>
      </c>
      <c r="C31" s="229" t="str">
        <f>T9_10!B21&amp;T9_10!C21</f>
        <v>Tableau 10 : Evolution au cours des 2 dernières années du nombre de personnes détenues, selon la nationalité</v>
      </c>
      <c r="D31" s="24"/>
      <c r="E31" s="24"/>
      <c r="F31" s="24"/>
      <c r="G31" s="24"/>
      <c r="H31" s="24"/>
    </row>
    <row r="32" spans="1:10" ht="19.7" customHeight="1">
      <c r="A32" s="24"/>
      <c r="B32" s="55" t="s">
        <v>108</v>
      </c>
      <c r="C32" s="871" t="str">
        <f>T11_12!B3&amp;T11_12!C3</f>
        <v>Tableau 11 : Evolution au cours des 2 dernières années du nombre de personnes écrouées, selon la catégorie pénale</v>
      </c>
      <c r="D32" s="871"/>
      <c r="E32" s="871"/>
      <c r="F32" s="871"/>
      <c r="G32" s="871"/>
      <c r="H32" s="871"/>
      <c r="I32" s="871"/>
      <c r="J32" s="871"/>
    </row>
    <row r="33" spans="1:10" ht="19.7" customHeight="1">
      <c r="A33" s="24"/>
      <c r="B33" s="55" t="s">
        <v>108</v>
      </c>
      <c r="C33" s="232" t="str">
        <f>T11_12!B23&amp;T11_12!C23</f>
        <v>Tableau 12 : Evolution au cours des 2 dernières années du nombre de personnes détenues, selon la catégorie pénale</v>
      </c>
      <c r="D33" s="232"/>
      <c r="E33" s="232"/>
      <c r="F33" s="232"/>
      <c r="G33" s="232"/>
      <c r="H33" s="232"/>
      <c r="I33" s="232"/>
      <c r="J33" s="232"/>
    </row>
    <row r="34" spans="1:10" ht="19.7" customHeight="1">
      <c r="A34" s="24"/>
      <c r="B34" s="240" t="s">
        <v>109</v>
      </c>
      <c r="C34" s="871" t="str">
        <f>'T13'!B3&amp;'T13'!C3</f>
        <v>Tableau 13 : Evolution au cours des 2 dernières années des personnes prévenues, selon la situation pénale détaillée</v>
      </c>
      <c r="D34" s="871"/>
      <c r="E34" s="871"/>
      <c r="F34" s="871"/>
      <c r="G34" s="871"/>
      <c r="H34" s="871"/>
      <c r="I34" s="871"/>
      <c r="J34" s="871"/>
    </row>
    <row r="35" spans="1:10" ht="19.7" customHeight="1">
      <c r="A35" s="24"/>
      <c r="B35" s="240" t="s">
        <v>110</v>
      </c>
      <c r="C35" s="871" t="str">
        <f>T14_15!B2&amp;T14_15!C2</f>
        <v>Tableau 14 : Evolution au cours des 2 dernières années des personnes condamnées selon le mode de jugement</v>
      </c>
      <c r="D35" s="871"/>
      <c r="E35" s="871"/>
      <c r="F35" s="871"/>
      <c r="G35" s="871"/>
      <c r="H35" s="871"/>
      <c r="I35" s="871"/>
      <c r="J35" s="871"/>
    </row>
    <row r="36" spans="1:10" ht="41.25" customHeight="1">
      <c r="A36" s="24"/>
      <c r="B36" s="240" t="s">
        <v>110</v>
      </c>
      <c r="C36" s="871" t="str">
        <f>T14_15!B31&amp;T14_15!C31</f>
        <v>Tableau 15 : Evolution au cours des 2 dernières années des personnes condamnées, détenues uniquement, selon le mode de jugement</v>
      </c>
      <c r="D36" s="871"/>
      <c r="E36" s="871"/>
      <c r="F36" s="871"/>
      <c r="G36" s="871"/>
      <c r="H36" s="871"/>
      <c r="I36" s="871"/>
      <c r="J36" s="871"/>
    </row>
    <row r="37" spans="1:10" ht="38.25" customHeight="1">
      <c r="A37" s="24"/>
      <c r="B37" s="56" t="s">
        <v>111</v>
      </c>
      <c r="C37" s="871" t="str">
        <f>T16_17!B1&amp;T16_17!C1</f>
        <v>Tableau 16 : Evolution de la durée de peine prononcée pour les personnes condamnées à une peine correctionnelle (Affaire en cours)</v>
      </c>
      <c r="D37" s="871"/>
      <c r="E37" s="871"/>
      <c r="F37" s="871"/>
      <c r="G37" s="871"/>
      <c r="H37" s="871"/>
      <c r="I37" s="871"/>
      <c r="J37" s="871"/>
    </row>
    <row r="38" spans="1:10" ht="40.5" customHeight="1">
      <c r="A38" s="24"/>
      <c r="B38" s="56" t="s">
        <v>111</v>
      </c>
      <c r="C38" s="871" t="str">
        <f>T16_17!B31&amp;T16_17!C31</f>
        <v>Tableau 17 : Evolution de la durée de peine prononcée pour les personnes condamnées, détenues uniquement, à une peine correctionnelle (Affaire en cours)</v>
      </c>
      <c r="D38" s="871"/>
      <c r="E38" s="871"/>
      <c r="F38" s="871"/>
      <c r="G38" s="871"/>
      <c r="H38" s="871"/>
      <c r="I38" s="871"/>
      <c r="J38" s="871"/>
    </row>
    <row r="39" spans="1:10" ht="39.75" customHeight="1">
      <c r="A39" s="24"/>
      <c r="B39" s="56" t="s">
        <v>112</v>
      </c>
      <c r="C39" s="871" t="str">
        <f>T18_19!B1&amp;T18_19!C1</f>
        <v>Tableau 18 : Evolution de la durée de peine prononcée pour les personnes condamnées à une peine de réclusion ou de détention criminelle (Affaire en cours)</v>
      </c>
      <c r="D39" s="871"/>
      <c r="E39" s="871"/>
      <c r="F39" s="871"/>
      <c r="G39" s="871"/>
      <c r="H39" s="871"/>
      <c r="I39" s="871"/>
      <c r="J39" s="871"/>
    </row>
    <row r="40" spans="1:10" ht="37.5" customHeight="1">
      <c r="A40" s="24"/>
      <c r="B40" s="56" t="s">
        <v>112</v>
      </c>
      <c r="C40" s="871" t="str">
        <f>T18_19!B31&amp;T18_19!C31&amp;T18_19!C32</f>
        <v>Tableau 19 : Evolution de la durée de peine prononcée pour les personnes condamnées, détenues uniquement, à une peine de réclusion ou de détention criminelle (Affaire en cours)</v>
      </c>
      <c r="D40" s="871"/>
      <c r="E40" s="871"/>
      <c r="F40" s="871"/>
      <c r="G40" s="871"/>
      <c r="H40" s="871"/>
      <c r="I40" s="871"/>
      <c r="J40" s="871"/>
    </row>
    <row r="41" spans="1:10" ht="19.7" customHeight="1">
      <c r="A41" s="24"/>
      <c r="B41" s="55" t="s">
        <v>113</v>
      </c>
      <c r="C41" s="872" t="str">
        <f>T20_21!B2&amp;T20_21!C2</f>
        <v>Tableau 20 : Répartition selon la durée de peine prononcée pour les personnes condamnées (Toutes affaires confondues)</v>
      </c>
      <c r="D41" s="872"/>
      <c r="E41" s="872"/>
      <c r="F41" s="872"/>
      <c r="G41" s="872"/>
      <c r="H41" s="872"/>
      <c r="I41" s="872"/>
      <c r="J41" s="872"/>
    </row>
    <row r="42" spans="1:10" ht="19.7" customHeight="1">
      <c r="A42" s="24"/>
      <c r="B42" s="55"/>
      <c r="C42" s="872"/>
      <c r="D42" s="872"/>
      <c r="E42" s="872"/>
      <c r="F42" s="872"/>
      <c r="G42" s="872"/>
      <c r="H42" s="872"/>
      <c r="I42" s="872"/>
      <c r="J42" s="872"/>
    </row>
    <row r="43" spans="1:10" ht="19.7" customHeight="1">
      <c r="A43" s="24"/>
      <c r="B43" s="55" t="s">
        <v>113</v>
      </c>
      <c r="C43" s="872" t="s">
        <v>351</v>
      </c>
      <c r="D43" s="872"/>
      <c r="E43" s="872"/>
      <c r="F43" s="872"/>
      <c r="G43" s="872"/>
      <c r="H43" s="872"/>
      <c r="I43" s="872"/>
      <c r="J43" s="872"/>
    </row>
    <row r="44" spans="1:10" ht="19.7" customHeight="1">
      <c r="A44" s="24"/>
      <c r="B44" s="55"/>
      <c r="C44" s="872"/>
      <c r="D44" s="872"/>
      <c r="E44" s="872"/>
      <c r="F44" s="872"/>
      <c r="G44" s="872"/>
      <c r="H44" s="872"/>
      <c r="I44" s="872"/>
      <c r="J44" s="872"/>
    </row>
    <row r="45" spans="1:10" ht="15.75" customHeight="1">
      <c r="A45" s="24"/>
      <c r="B45" s="55" t="s">
        <v>266</v>
      </c>
      <c r="C45" s="229" t="str">
        <f>T22_23!B2&amp;T22_23!C2</f>
        <v>Tableau 22 : Répartition selon le reliquat de peine pour les personnes condamnées</v>
      </c>
      <c r="D45" s="24"/>
      <c r="E45" s="24"/>
      <c r="F45" s="24"/>
      <c r="G45" s="24"/>
      <c r="H45" s="24"/>
    </row>
    <row r="46" spans="1:10" ht="17.25" customHeight="1">
      <c r="A46" s="24"/>
      <c r="B46" s="55" t="s">
        <v>266</v>
      </c>
      <c r="C46" s="229" t="str">
        <f>T22_23!B32&amp;T22_23!C32</f>
        <v>Tableau 23 : Répartition selon le reliquat de peine pour les personnes condamnées, détenues uniquement</v>
      </c>
      <c r="D46" s="24"/>
      <c r="E46" s="24"/>
      <c r="F46" s="24"/>
      <c r="G46" s="24"/>
      <c r="H46" s="24"/>
    </row>
    <row r="47" spans="1:10" ht="19.5" customHeight="1">
      <c r="A47" s="24"/>
      <c r="B47" s="55" t="s">
        <v>308</v>
      </c>
      <c r="C47" s="229" t="str">
        <f>T24_25!B3&amp;T24_25!C3</f>
        <v>Tableau 24 : Répartition selon l'infraction principale pour les personnes condamnées</v>
      </c>
      <c r="D47" s="24"/>
      <c r="E47" s="24"/>
      <c r="F47" s="24"/>
      <c r="G47" s="24"/>
      <c r="H47" s="24"/>
    </row>
    <row r="48" spans="1:10" ht="18.75">
      <c r="A48" s="24"/>
      <c r="B48" s="55" t="s">
        <v>308</v>
      </c>
      <c r="C48" s="229" t="str">
        <f>T24_25!B33&amp;T24_25!C33</f>
        <v>Tableau 25 : Répartition selon l'infraction principale pour les personnes condamnées, détenues uniquement</v>
      </c>
      <c r="D48" s="24"/>
      <c r="E48" s="24"/>
      <c r="F48" s="24"/>
      <c r="G48" s="24"/>
      <c r="H48" s="24"/>
    </row>
    <row r="49" spans="1:10" ht="18.75">
      <c r="A49" s="24"/>
      <c r="B49" s="33"/>
      <c r="C49" s="24"/>
      <c r="D49" s="24"/>
      <c r="E49" s="24"/>
      <c r="F49" s="24"/>
      <c r="G49" s="24"/>
      <c r="H49" s="24"/>
    </row>
    <row r="50" spans="1:10" ht="19.7" customHeight="1">
      <c r="A50" s="873" t="s">
        <v>103</v>
      </c>
      <c r="B50" s="873"/>
      <c r="C50" s="873"/>
      <c r="D50" s="873"/>
      <c r="E50" s="873"/>
      <c r="F50" s="873"/>
      <c r="G50" s="873"/>
      <c r="H50" s="873"/>
      <c r="I50" s="873"/>
      <c r="J50" s="873"/>
    </row>
    <row r="51" spans="1:10" ht="19.7" customHeight="1">
      <c r="A51" s="873"/>
      <c r="B51" s="873"/>
      <c r="C51" s="873"/>
      <c r="D51" s="873"/>
      <c r="E51" s="873"/>
      <c r="F51" s="873"/>
      <c r="G51" s="873"/>
      <c r="H51" s="873"/>
      <c r="I51" s="873"/>
      <c r="J51" s="873"/>
    </row>
    <row r="52" spans="1:10" ht="19.7" customHeight="1">
      <c r="A52" s="228"/>
      <c r="B52" s="228"/>
      <c r="C52" s="228"/>
      <c r="D52" s="228"/>
      <c r="E52" s="228"/>
      <c r="F52" s="228"/>
      <c r="G52" s="228"/>
      <c r="H52" s="228"/>
    </row>
    <row r="53" spans="1:10" ht="19.7" customHeight="1">
      <c r="A53" s="870" t="s">
        <v>188</v>
      </c>
      <c r="B53" s="870"/>
      <c r="C53" s="870"/>
      <c r="D53" s="870"/>
      <c r="E53" s="870"/>
      <c r="F53" s="870"/>
      <c r="G53" s="870"/>
      <c r="H53" s="870"/>
      <c r="I53" s="870"/>
      <c r="J53" s="870"/>
    </row>
    <row r="54" spans="1:10" ht="19.7" customHeight="1">
      <c r="A54" s="24"/>
      <c r="B54" s="24"/>
      <c r="C54" s="24"/>
      <c r="D54" s="24"/>
      <c r="E54" s="24"/>
      <c r="F54" s="24"/>
      <c r="G54" s="24"/>
      <c r="H54" s="24"/>
    </row>
    <row r="55" spans="1:10" ht="19.7" customHeight="1">
      <c r="A55" s="24"/>
      <c r="B55" s="55" t="s">
        <v>114</v>
      </c>
      <c r="C55" s="55" t="str">
        <f>'T26'!B1&amp;'T26'!C1</f>
        <v>Tableau 26 : Nouveaux placements sous écrou, et levées d'écrou au cours des 3 dernières années</v>
      </c>
      <c r="D55" s="24"/>
      <c r="E55" s="24"/>
      <c r="F55" s="24"/>
      <c r="G55" s="24"/>
      <c r="H55" s="24"/>
    </row>
    <row r="56" spans="1:10" ht="19.7" customHeight="1">
      <c r="A56" s="24"/>
      <c r="B56" s="55" t="s">
        <v>115</v>
      </c>
      <c r="C56" s="56" t="str">
        <f>'T27'!B2&amp;'T27'!C2</f>
        <v>Tableau 27 : Répartition des personnes écrouées selon la modalité de nouvelle mise sous écrou</v>
      </c>
      <c r="D56" s="35"/>
      <c r="E56" s="35"/>
      <c r="F56" s="35"/>
      <c r="G56" s="35"/>
      <c r="H56" s="35"/>
    </row>
    <row r="57" spans="1:10" ht="19.7" customHeight="1">
      <c r="A57" s="24"/>
      <c r="B57" s="55" t="s">
        <v>309</v>
      </c>
      <c r="C57" s="56" t="str">
        <f>'T28'!B2&amp;'T28'!C2</f>
        <v>Tableau 28 : Répartition des personnes détenues selon la modalité de nouvelle mise sous écrou</v>
      </c>
      <c r="D57" s="35"/>
      <c r="E57" s="35"/>
      <c r="F57" s="35"/>
      <c r="G57" s="35"/>
      <c r="H57" s="35"/>
    </row>
    <row r="58" spans="1:10" ht="19.7" customHeight="1">
      <c r="A58" s="24"/>
      <c r="B58" s="33"/>
      <c r="C58" s="24"/>
      <c r="D58" s="24"/>
      <c r="E58" s="24"/>
      <c r="F58" s="24"/>
      <c r="G58" s="24"/>
      <c r="H58" s="24"/>
    </row>
    <row r="59" spans="1:10" ht="19.7" customHeight="1">
      <c r="A59" s="24"/>
      <c r="B59" s="33"/>
      <c r="C59" s="24"/>
      <c r="D59" s="24"/>
      <c r="E59" s="24"/>
      <c r="F59" s="24"/>
      <c r="G59" s="24"/>
      <c r="H59" s="24"/>
    </row>
    <row r="60" spans="1:10" ht="20.25">
      <c r="A60" s="874" t="s">
        <v>138</v>
      </c>
      <c r="B60" s="874"/>
      <c r="C60" s="874"/>
      <c r="D60" s="874"/>
      <c r="E60" s="874"/>
      <c r="F60" s="874"/>
      <c r="G60" s="874"/>
      <c r="H60" s="874"/>
    </row>
    <row r="61" spans="1:10" ht="18.75">
      <c r="A61" s="24"/>
      <c r="B61" s="55" t="s">
        <v>310</v>
      </c>
      <c r="D61" s="55"/>
      <c r="E61" s="24"/>
      <c r="F61" s="24"/>
      <c r="G61" s="24"/>
      <c r="H61" s="24"/>
    </row>
    <row r="62" spans="1:10" ht="18.75">
      <c r="A62" s="24"/>
      <c r="B62" s="54"/>
      <c r="C62" s="24"/>
      <c r="D62" s="24"/>
      <c r="E62" s="24"/>
      <c r="F62" s="24"/>
      <c r="G62" s="24"/>
      <c r="H62" s="24"/>
    </row>
    <row r="63" spans="1:10" ht="18.75">
      <c r="A63" s="24"/>
      <c r="B63" s="54"/>
      <c r="C63" s="24"/>
      <c r="D63" s="24"/>
      <c r="E63" s="24"/>
      <c r="F63" s="24"/>
      <c r="G63" s="24"/>
      <c r="H63" s="24"/>
    </row>
    <row r="64" spans="1:10">
      <c r="A64" s="24"/>
      <c r="B64" s="24"/>
      <c r="C64" s="24"/>
      <c r="D64" s="24"/>
      <c r="E64" s="24"/>
      <c r="F64" s="24"/>
      <c r="G64" s="24"/>
      <c r="H64" s="24"/>
    </row>
    <row r="65" spans="1:8">
      <c r="A65" s="24"/>
      <c r="B65" s="24"/>
      <c r="C65" s="24"/>
      <c r="D65" s="24"/>
      <c r="E65" s="24"/>
      <c r="F65" s="24"/>
      <c r="G65" s="24"/>
      <c r="H65" s="24"/>
    </row>
    <row r="66" spans="1:8">
      <c r="A66" s="24"/>
      <c r="B66" s="24"/>
      <c r="C66" s="24"/>
      <c r="D66" s="24"/>
      <c r="E66" s="24"/>
      <c r="F66" s="24"/>
      <c r="G66" s="24"/>
      <c r="H66" s="24"/>
    </row>
    <row r="67" spans="1:8">
      <c r="A67" s="24"/>
      <c r="B67" s="24"/>
      <c r="C67" s="24"/>
      <c r="D67" s="24"/>
      <c r="E67" s="24"/>
      <c r="F67" s="24"/>
      <c r="G67" s="24"/>
      <c r="H67" s="24"/>
    </row>
    <row r="68" spans="1:8">
      <c r="A68" s="24"/>
      <c r="B68" s="24"/>
      <c r="C68" s="24"/>
      <c r="D68" s="24"/>
      <c r="E68" s="24"/>
      <c r="F68" s="24"/>
      <c r="G68" s="24"/>
      <c r="H68" s="24"/>
    </row>
    <row r="69" spans="1:8">
      <c r="A69" s="24"/>
      <c r="B69" s="24"/>
      <c r="C69" s="24"/>
      <c r="D69" s="24"/>
      <c r="E69" s="24"/>
      <c r="F69" s="24"/>
      <c r="G69" s="24"/>
      <c r="H69" s="24"/>
    </row>
    <row r="70" spans="1:8">
      <c r="A70" s="24"/>
      <c r="B70" s="24"/>
      <c r="C70" s="24"/>
      <c r="D70" s="24"/>
      <c r="E70" s="24"/>
      <c r="F70" s="24"/>
      <c r="G70" s="24"/>
      <c r="H70" s="24"/>
    </row>
    <row r="71" spans="1:8">
      <c r="A71" s="24"/>
      <c r="B71" s="24"/>
      <c r="C71" s="24"/>
      <c r="D71" s="24"/>
      <c r="E71" s="24"/>
      <c r="F71" s="24"/>
      <c r="G71" s="24"/>
      <c r="H71" s="24"/>
    </row>
    <row r="72" spans="1:8">
      <c r="A72" s="24"/>
      <c r="B72" s="24"/>
      <c r="C72" s="24"/>
      <c r="D72" s="24"/>
      <c r="E72" s="24"/>
      <c r="F72" s="24"/>
      <c r="G72" s="24"/>
      <c r="H72" s="24"/>
    </row>
    <row r="73" spans="1:8" ht="20.25">
      <c r="A73" s="851"/>
      <c r="B73" s="851"/>
      <c r="C73" s="851"/>
      <c r="D73" s="851"/>
      <c r="E73" s="851"/>
      <c r="F73" s="851"/>
      <c r="G73" s="851"/>
      <c r="H73" s="851"/>
    </row>
    <row r="74" spans="1:8" ht="20.25">
      <c r="A74" s="25"/>
      <c r="B74" s="25"/>
      <c r="C74" s="25"/>
      <c r="D74" s="25"/>
      <c r="E74" s="25"/>
      <c r="F74" s="25"/>
      <c r="G74" s="25"/>
      <c r="H74" s="25"/>
    </row>
    <row r="75" spans="1:8" ht="20.25">
      <c r="A75" s="852"/>
      <c r="B75" s="852"/>
      <c r="C75" s="852"/>
      <c r="D75" s="852"/>
      <c r="E75" s="852"/>
      <c r="F75" s="852"/>
      <c r="G75" s="852"/>
      <c r="H75" s="852"/>
    </row>
    <row r="76" spans="1:8">
      <c r="A76" s="24"/>
      <c r="B76" s="24"/>
      <c r="C76" s="24"/>
      <c r="D76" s="24"/>
      <c r="E76" s="24"/>
      <c r="F76" s="24"/>
      <c r="G76" s="24"/>
      <c r="H76" s="24"/>
    </row>
    <row r="77" spans="1:8">
      <c r="A77" s="24"/>
      <c r="B77" s="24"/>
      <c r="C77" s="24"/>
      <c r="D77" s="24"/>
      <c r="E77" s="24"/>
      <c r="F77" s="24"/>
      <c r="G77" s="24"/>
      <c r="H77" s="24"/>
    </row>
    <row r="78" spans="1:8">
      <c r="A78" s="24"/>
      <c r="B78" s="24"/>
      <c r="C78" s="24"/>
      <c r="D78" s="24"/>
      <c r="E78" s="24"/>
      <c r="F78" s="24"/>
      <c r="G78" s="24"/>
      <c r="H78" s="24"/>
    </row>
    <row r="79" spans="1:8">
      <c r="A79" s="24"/>
      <c r="B79" s="24"/>
      <c r="C79" s="24"/>
      <c r="D79" s="24"/>
      <c r="E79" s="24"/>
      <c r="F79" s="24"/>
      <c r="G79" s="24"/>
      <c r="H79" s="24"/>
    </row>
    <row r="80" spans="1:8">
      <c r="A80" s="24"/>
      <c r="B80" s="24"/>
      <c r="C80" s="24"/>
      <c r="D80" s="24"/>
      <c r="E80" s="24"/>
      <c r="F80" s="24"/>
      <c r="G80" s="24"/>
      <c r="H80" s="24"/>
    </row>
    <row r="81" spans="1:8">
      <c r="A81" s="24"/>
      <c r="B81" s="24"/>
      <c r="C81" s="24"/>
      <c r="D81" s="24"/>
      <c r="E81" s="24"/>
      <c r="F81" s="24"/>
      <c r="G81" s="24"/>
      <c r="H81" s="24"/>
    </row>
  </sheetData>
  <mergeCells count="24">
    <mergeCell ref="C32:J32"/>
    <mergeCell ref="C34:J34"/>
    <mergeCell ref="C35:J35"/>
    <mergeCell ref="A3:J7"/>
    <mergeCell ref="A10:J11"/>
    <mergeCell ref="A22:J23"/>
    <mergeCell ref="A25:J25"/>
    <mergeCell ref="C27:J27"/>
    <mergeCell ref="A73:H73"/>
    <mergeCell ref="A75:H75"/>
    <mergeCell ref="A13:H13"/>
    <mergeCell ref="C36:J36"/>
    <mergeCell ref="C38:J38"/>
    <mergeCell ref="C39:J39"/>
    <mergeCell ref="C40:J40"/>
    <mergeCell ref="C41:J42"/>
    <mergeCell ref="C43:J44"/>
    <mergeCell ref="A50:J51"/>
    <mergeCell ref="A53:J53"/>
    <mergeCell ref="A60:H60"/>
    <mergeCell ref="C28:J28"/>
    <mergeCell ref="C29:J29"/>
    <mergeCell ref="C30:J30"/>
    <mergeCell ref="C37:J37"/>
  </mergeCells>
  <printOptions horizontalCentered="1" verticalCentered="1"/>
  <pageMargins left="0" right="0" top="0" bottom="1.2878787878787878E-2" header="0" footer="0"/>
  <pageSetup paperSize="9" scale="66" firstPageNumber="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1:I33"/>
  <sheetViews>
    <sheetView view="pageLayout" zoomScale="55" zoomScaleNormal="75" zoomScalePageLayoutView="55" workbookViewId="0">
      <selection activeCell="B30" sqref="B30"/>
    </sheetView>
  </sheetViews>
  <sheetFormatPr baseColWidth="10" defaultColWidth="11" defaultRowHeight="12.75"/>
  <cols>
    <col min="1" max="1" width="9" style="23" customWidth="1"/>
    <col min="2" max="2" width="5.125" style="23" customWidth="1"/>
    <col min="3" max="3" width="23.25" style="23" customWidth="1"/>
    <col min="4" max="7" width="11" style="23"/>
    <col min="8" max="8" width="8.875" style="23" customWidth="1"/>
    <col min="9" max="9" width="36.375" style="23" customWidth="1"/>
    <col min="10" max="16384" width="11" style="23"/>
  </cols>
  <sheetData>
    <row r="11" spans="1:9">
      <c r="A11" s="30"/>
      <c r="B11" s="30"/>
      <c r="C11" s="30"/>
      <c r="D11" s="30"/>
      <c r="E11" s="30"/>
      <c r="F11" s="30"/>
      <c r="G11" s="30"/>
      <c r="H11" s="30"/>
      <c r="I11" s="30"/>
    </row>
    <row r="12" spans="1:9">
      <c r="A12" s="30"/>
      <c r="B12" s="30"/>
      <c r="C12" s="30"/>
      <c r="D12" s="30"/>
      <c r="E12" s="30"/>
      <c r="F12" s="30"/>
      <c r="G12" s="30"/>
      <c r="H12" s="30"/>
      <c r="I12" s="30"/>
    </row>
    <row r="13" spans="1:9" ht="33">
      <c r="A13" s="881" t="s">
        <v>44</v>
      </c>
      <c r="B13" s="881"/>
      <c r="C13" s="881"/>
      <c r="D13" s="881"/>
      <c r="E13" s="881"/>
      <c r="F13" s="881"/>
      <c r="G13" s="881"/>
      <c r="H13" s="881"/>
      <c r="I13" s="881"/>
    </row>
    <row r="14" spans="1:9" ht="22.5">
      <c r="A14" s="30"/>
      <c r="B14" s="26"/>
      <c r="C14" s="26"/>
      <c r="D14" s="29"/>
      <c r="E14" s="31"/>
      <c r="F14" s="31"/>
      <c r="G14" s="26"/>
      <c r="H14" s="26"/>
      <c r="I14" s="26"/>
    </row>
    <row r="15" spans="1:9" ht="22.5" customHeight="1" thickBot="1">
      <c r="A15" s="877"/>
      <c r="B15" s="877"/>
      <c r="C15" s="877"/>
      <c r="D15" s="877"/>
      <c r="E15" s="877"/>
      <c r="F15" s="877"/>
      <c r="G15" s="877"/>
      <c r="H15" s="877"/>
      <c r="I15" s="877"/>
    </row>
    <row r="16" spans="1:9" ht="13.5" thickTop="1">
      <c r="A16" s="30"/>
      <c r="B16" s="26"/>
      <c r="C16" s="26"/>
      <c r="D16" s="32"/>
      <c r="E16" s="32"/>
      <c r="F16" s="32"/>
      <c r="G16" s="32"/>
      <c r="H16" s="32"/>
      <c r="I16" s="26"/>
    </row>
    <row r="17" spans="1:9">
      <c r="A17" s="30"/>
      <c r="B17" s="26"/>
      <c r="C17" s="26"/>
      <c r="D17" s="26"/>
      <c r="E17" s="26"/>
      <c r="F17" s="26"/>
      <c r="G17" s="26"/>
      <c r="H17" s="26"/>
      <c r="I17" s="26"/>
    </row>
    <row r="18" spans="1:9">
      <c r="A18" s="30"/>
      <c r="B18" s="30"/>
      <c r="C18" s="30"/>
      <c r="D18" s="30"/>
      <c r="E18" s="30"/>
      <c r="F18" s="30"/>
      <c r="G18" s="30"/>
      <c r="H18" s="30"/>
      <c r="I18" s="30"/>
    </row>
    <row r="19" spans="1:9">
      <c r="A19" s="30"/>
      <c r="B19" s="30"/>
      <c r="C19" s="30"/>
      <c r="D19" s="30"/>
      <c r="E19" s="30"/>
      <c r="F19" s="30"/>
      <c r="G19" s="30"/>
      <c r="H19" s="30"/>
      <c r="I19" s="30"/>
    </row>
    <row r="20" spans="1:9">
      <c r="A20" s="30"/>
      <c r="B20" s="30"/>
      <c r="C20" s="30"/>
      <c r="D20" s="30"/>
      <c r="E20" s="30"/>
      <c r="F20" s="30"/>
      <c r="G20" s="30"/>
      <c r="H20" s="30"/>
      <c r="I20" s="30"/>
    </row>
    <row r="21" spans="1:9" ht="30.75">
      <c r="A21" s="878" t="s">
        <v>45</v>
      </c>
      <c r="B21" s="878"/>
      <c r="C21" s="878"/>
      <c r="D21" s="878"/>
      <c r="E21" s="878"/>
      <c r="F21" s="878"/>
      <c r="G21" s="878"/>
      <c r="H21" s="878"/>
      <c r="I21" s="878"/>
    </row>
    <row r="22" spans="1:9">
      <c r="A22" s="30"/>
      <c r="B22" s="30"/>
      <c r="C22" s="30"/>
      <c r="D22" s="30"/>
      <c r="E22" s="30"/>
      <c r="F22" s="30"/>
      <c r="G22" s="30"/>
      <c r="H22" s="30"/>
      <c r="I22" s="30"/>
    </row>
    <row r="23" spans="1:9">
      <c r="A23" s="30"/>
      <c r="B23" s="30"/>
      <c r="C23" s="30"/>
      <c r="D23" s="30"/>
      <c r="E23" s="30"/>
      <c r="F23" s="30"/>
      <c r="G23" s="30"/>
      <c r="H23" s="30"/>
      <c r="I23" s="30"/>
    </row>
    <row r="24" spans="1:9">
      <c r="A24" s="30"/>
      <c r="B24" s="30"/>
      <c r="C24" s="30"/>
      <c r="D24" s="30"/>
      <c r="E24" s="30"/>
      <c r="F24" s="30"/>
      <c r="G24" s="30"/>
      <c r="H24" s="30"/>
      <c r="I24" s="30"/>
    </row>
    <row r="25" spans="1:9">
      <c r="A25" s="30"/>
      <c r="B25" s="30"/>
      <c r="C25" s="30"/>
      <c r="D25" s="30"/>
      <c r="E25" s="30"/>
      <c r="F25" s="30"/>
      <c r="G25" s="30"/>
      <c r="H25" s="30"/>
      <c r="I25" s="30"/>
    </row>
    <row r="26" spans="1:9">
      <c r="A26" s="30"/>
      <c r="B26" s="30"/>
      <c r="C26" s="30"/>
      <c r="D26" s="30"/>
      <c r="E26" s="30"/>
      <c r="F26" s="30"/>
      <c r="G26" s="30"/>
      <c r="H26" s="30"/>
      <c r="I26" s="30"/>
    </row>
    <row r="27" spans="1:9">
      <c r="A27" s="30"/>
      <c r="B27" s="30"/>
      <c r="C27" s="30"/>
      <c r="D27" s="30"/>
      <c r="E27" s="30"/>
      <c r="F27" s="30"/>
      <c r="G27" s="30"/>
      <c r="H27" s="30"/>
      <c r="I27" s="30"/>
    </row>
    <row r="28" spans="1:9">
      <c r="A28" s="30"/>
      <c r="B28" s="30"/>
      <c r="C28" s="30"/>
      <c r="D28" s="30"/>
      <c r="E28" s="30"/>
      <c r="F28" s="30"/>
      <c r="G28" s="30"/>
      <c r="H28" s="30"/>
      <c r="I28" s="30"/>
    </row>
    <row r="29" spans="1:9" ht="27">
      <c r="A29" s="879" t="s">
        <v>189</v>
      </c>
      <c r="B29" s="879"/>
      <c r="C29" s="879"/>
      <c r="D29" s="879"/>
      <c r="E29" s="879"/>
      <c r="F29" s="879"/>
      <c r="G29" s="879"/>
      <c r="H29" s="879"/>
      <c r="I29" s="879"/>
    </row>
    <row r="30" spans="1:9" ht="27.75">
      <c r="A30" s="27"/>
      <c r="B30" s="27"/>
      <c r="C30" s="28"/>
      <c r="D30" s="27"/>
      <c r="E30" s="27"/>
      <c r="F30" s="27"/>
      <c r="G30" s="27"/>
      <c r="H30" s="27"/>
      <c r="I30" s="27"/>
    </row>
    <row r="31" spans="1:9" ht="27">
      <c r="A31" s="880" t="str">
        <f>couverture!B26</f>
        <v>Situation au 1er octobre 2018</v>
      </c>
      <c r="B31" s="880"/>
      <c r="C31" s="880"/>
      <c r="D31" s="880"/>
      <c r="E31" s="880"/>
      <c r="F31" s="880"/>
      <c r="G31" s="880"/>
      <c r="H31" s="880"/>
      <c r="I31" s="880"/>
    </row>
    <row r="32" spans="1:9">
      <c r="A32" s="27"/>
      <c r="B32" s="27"/>
      <c r="C32" s="27"/>
      <c r="D32" s="27"/>
      <c r="E32" s="27"/>
      <c r="F32" s="27"/>
      <c r="G32" s="27"/>
      <c r="H32" s="27"/>
      <c r="I32" s="27"/>
    </row>
    <row r="33" spans="1:9">
      <c r="A33" s="27"/>
      <c r="B33" s="27"/>
      <c r="C33" s="27"/>
      <c r="D33" s="27"/>
      <c r="E33" s="27"/>
      <c r="F33" s="27"/>
      <c r="G33" s="27"/>
      <c r="H33" s="27"/>
      <c r="I33" s="27"/>
    </row>
  </sheetData>
  <customSheetViews>
    <customSheetView guid="{8A9A2853-4CB2-4880-A1AA-171657DD9679}" scale="60" showPageBreaks="1" view="pageBreakPreview" showRuler="0" topLeftCell="A13">
      <selection activeCell="B28" sqref="B28"/>
      <pageMargins left="0.78740157499999996" right="0.78740157499999996" top="0.984251969" bottom="0.984251969" header="0.4921259845" footer="0.4921259845"/>
      <pageSetup paperSize="9" orientation="portrait" r:id="rId1"/>
      <headerFooter alignWithMargins="0"/>
    </customSheetView>
  </customSheetViews>
  <mergeCells count="5">
    <mergeCell ref="A15:I15"/>
    <mergeCell ref="A21:I21"/>
    <mergeCell ref="A29:I29"/>
    <mergeCell ref="A31:I31"/>
    <mergeCell ref="A13:I13"/>
  </mergeCells>
  <phoneticPr fontId="0" type="noConversion"/>
  <printOptions horizontalCentered="1" verticalCentered="1"/>
  <pageMargins left="0" right="0" top="0" bottom="0" header="0" footer="0"/>
  <pageSetup paperSize="9" scale="68" firstPageNumber="2" orientation="portrait" useFirstPageNumber="1"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597"/>
  <sheetViews>
    <sheetView view="pageBreakPreview" zoomScale="60" zoomScaleNormal="55" zoomScalePageLayoutView="55" workbookViewId="0">
      <selection activeCell="B30" sqref="B30"/>
    </sheetView>
  </sheetViews>
  <sheetFormatPr baseColWidth="10" defaultRowHeight="12.75"/>
  <cols>
    <col min="1" max="1" width="22.125" style="2" customWidth="1"/>
    <col min="2" max="3" width="14.875" style="2" customWidth="1"/>
    <col min="4" max="4" width="14.75" style="2" customWidth="1"/>
    <col min="5" max="5" width="14.875" style="2" customWidth="1"/>
    <col min="6" max="6" width="14.75" style="2" customWidth="1"/>
    <col min="7" max="7" width="14.125" style="2" customWidth="1"/>
    <col min="8" max="8" width="14.75" style="2" customWidth="1"/>
    <col min="9" max="10" width="9.875" style="2" customWidth="1"/>
    <col min="11" max="11" width="8.125" style="2" customWidth="1"/>
    <col min="12" max="16384" width="11" style="2"/>
  </cols>
  <sheetData>
    <row r="1" spans="1:21" ht="25.5">
      <c r="A1" s="607" t="s">
        <v>26</v>
      </c>
      <c r="B1" s="882" t="s">
        <v>295</v>
      </c>
      <c r="C1" s="882"/>
      <c r="D1" s="882"/>
      <c r="E1" s="882"/>
      <c r="F1" s="882"/>
      <c r="G1" s="882"/>
      <c r="H1" s="882"/>
      <c r="I1" s="1"/>
      <c r="J1" s="1"/>
      <c r="K1" s="1"/>
      <c r="L1" s="1"/>
      <c r="M1" s="1"/>
      <c r="N1" s="1"/>
      <c r="O1" s="1"/>
      <c r="P1" s="1"/>
      <c r="Q1" s="1"/>
      <c r="R1" s="1"/>
      <c r="S1" s="1"/>
      <c r="T1" s="1"/>
      <c r="U1" s="1"/>
    </row>
    <row r="2" spans="1:21" ht="25.5">
      <c r="A2" s="618"/>
      <c r="B2" s="882"/>
      <c r="C2" s="882"/>
      <c r="D2" s="882"/>
      <c r="E2" s="882"/>
      <c r="F2" s="882"/>
      <c r="G2" s="882"/>
      <c r="H2" s="882"/>
      <c r="I2" s="1"/>
      <c r="J2" s="1"/>
      <c r="K2" s="1"/>
      <c r="L2" s="1"/>
      <c r="M2" s="1"/>
      <c r="N2" s="1"/>
      <c r="O2" s="1"/>
      <c r="P2" s="1"/>
      <c r="Q2" s="1"/>
      <c r="R2" s="1"/>
      <c r="S2" s="1"/>
      <c r="T2" s="1"/>
      <c r="U2" s="1"/>
    </row>
    <row r="3" spans="1:21" ht="26.25">
      <c r="A3" s="38"/>
      <c r="B3" s="883" t="str">
        <f>couverture!B26</f>
        <v>Situation au 1er octobre 2018</v>
      </c>
      <c r="C3" s="883"/>
      <c r="D3" s="883"/>
      <c r="E3" s="11"/>
      <c r="F3" s="11"/>
      <c r="G3" s="11"/>
      <c r="H3" s="1"/>
      <c r="I3" s="1"/>
      <c r="J3" s="1"/>
      <c r="K3" s="1"/>
      <c r="L3" s="1"/>
      <c r="M3" s="1"/>
      <c r="N3" s="1"/>
      <c r="O3" s="1"/>
      <c r="P3" s="1"/>
      <c r="Q3" s="1"/>
      <c r="R3" s="1"/>
      <c r="S3" s="1"/>
      <c r="T3" s="1"/>
      <c r="U3" s="1"/>
    </row>
    <row r="4" spans="1:21" ht="26.25">
      <c r="A4" s="39"/>
      <c r="B4" s="39"/>
      <c r="C4" s="1"/>
      <c r="D4" s="1"/>
      <c r="E4" s="1"/>
      <c r="F4" s="1"/>
      <c r="G4" s="1"/>
      <c r="H4" s="1"/>
      <c r="I4" s="1"/>
      <c r="J4" s="1"/>
      <c r="K4" s="1"/>
      <c r="L4" s="1"/>
      <c r="M4" s="1"/>
      <c r="N4" s="1"/>
      <c r="O4" s="1"/>
      <c r="P4" s="1"/>
      <c r="Q4" s="1"/>
      <c r="R4" s="1"/>
      <c r="S4" s="1"/>
      <c r="T4" s="1"/>
      <c r="U4" s="1"/>
    </row>
    <row r="5" spans="1:21" ht="60" customHeight="1">
      <c r="A5" s="773" t="s">
        <v>49</v>
      </c>
      <c r="B5" s="774" t="s">
        <v>196</v>
      </c>
      <c r="C5" s="833" t="s">
        <v>211</v>
      </c>
      <c r="D5" s="800" t="s">
        <v>212</v>
      </c>
      <c r="E5" s="799" t="s">
        <v>213</v>
      </c>
      <c r="F5" s="832" t="s">
        <v>214</v>
      </c>
      <c r="G5" s="800" t="s">
        <v>215</v>
      </c>
      <c r="H5" s="796" t="s">
        <v>216</v>
      </c>
      <c r="I5" s="1"/>
      <c r="J5" s="1"/>
      <c r="K5" s="1"/>
      <c r="L5" s="1"/>
      <c r="M5" s="1"/>
      <c r="N5" s="1"/>
      <c r="O5" s="1"/>
      <c r="P5" s="1"/>
      <c r="Q5" s="1"/>
      <c r="R5" s="1"/>
      <c r="S5" s="1"/>
      <c r="T5" s="1"/>
      <c r="U5" s="1"/>
    </row>
    <row r="6" spans="1:21" ht="39.950000000000003" customHeight="1">
      <c r="A6" s="775" t="s">
        <v>1</v>
      </c>
      <c r="B6" s="776">
        <v>1460</v>
      </c>
      <c r="C6" s="723">
        <v>3859</v>
      </c>
      <c r="D6" s="792">
        <v>683</v>
      </c>
      <c r="E6" s="776">
        <v>4542</v>
      </c>
      <c r="F6" s="794">
        <v>5319</v>
      </c>
      <c r="G6" s="792">
        <v>683</v>
      </c>
      <c r="H6" s="797">
        <v>6002</v>
      </c>
      <c r="I6" s="1"/>
      <c r="J6" s="1"/>
      <c r="K6" s="1"/>
      <c r="L6" s="1"/>
      <c r="M6" s="1"/>
      <c r="N6" s="1"/>
      <c r="O6" s="1"/>
      <c r="P6" s="1"/>
      <c r="Q6" s="1"/>
      <c r="R6" s="1"/>
      <c r="S6" s="1"/>
      <c r="T6" s="1"/>
      <c r="U6" s="1"/>
    </row>
    <row r="7" spans="1:21" ht="39.950000000000003" customHeight="1">
      <c r="A7" s="775" t="s">
        <v>2</v>
      </c>
      <c r="B7" s="776">
        <v>1252</v>
      </c>
      <c r="C7" s="723">
        <v>3259</v>
      </c>
      <c r="D7" s="792">
        <v>861</v>
      </c>
      <c r="E7" s="776">
        <v>4120</v>
      </c>
      <c r="F7" s="794">
        <v>4511</v>
      </c>
      <c r="G7" s="792">
        <v>861</v>
      </c>
      <c r="H7" s="797">
        <v>5372</v>
      </c>
      <c r="I7" s="1"/>
      <c r="J7" s="1"/>
      <c r="K7" s="1"/>
      <c r="L7" s="1"/>
      <c r="M7" s="1"/>
      <c r="N7" s="1"/>
      <c r="O7" s="1"/>
      <c r="P7" s="1"/>
      <c r="Q7" s="1"/>
      <c r="R7" s="1"/>
      <c r="S7" s="1"/>
      <c r="T7" s="1"/>
      <c r="U7" s="1"/>
    </row>
    <row r="8" spans="1:21" ht="39.950000000000003" customHeight="1">
      <c r="A8" s="775" t="s">
        <v>3</v>
      </c>
      <c r="B8" s="776">
        <v>1834</v>
      </c>
      <c r="C8" s="723">
        <v>5465</v>
      </c>
      <c r="D8" s="792">
        <v>1042</v>
      </c>
      <c r="E8" s="776">
        <v>6507</v>
      </c>
      <c r="F8" s="794">
        <v>7299</v>
      </c>
      <c r="G8" s="792">
        <v>1042</v>
      </c>
      <c r="H8" s="797">
        <v>8341</v>
      </c>
      <c r="I8" s="1"/>
      <c r="J8" s="1"/>
      <c r="K8" s="1"/>
      <c r="L8" s="1"/>
      <c r="M8" s="1"/>
      <c r="N8" s="1"/>
      <c r="O8" s="1"/>
      <c r="P8" s="1"/>
      <c r="Q8" s="1"/>
      <c r="R8" s="1"/>
      <c r="S8" s="1"/>
      <c r="T8" s="1"/>
      <c r="U8" s="1"/>
    </row>
    <row r="9" spans="1:21" ht="39.950000000000003" customHeight="1">
      <c r="A9" s="775" t="s">
        <v>4</v>
      </c>
      <c r="B9" s="776">
        <v>1975</v>
      </c>
      <c r="C9" s="723">
        <v>4668</v>
      </c>
      <c r="D9" s="792">
        <v>1275</v>
      </c>
      <c r="E9" s="776">
        <v>5943</v>
      </c>
      <c r="F9" s="794">
        <v>6643</v>
      </c>
      <c r="G9" s="792">
        <v>1275</v>
      </c>
      <c r="H9" s="797">
        <v>7918</v>
      </c>
      <c r="I9" s="1"/>
      <c r="J9" s="1"/>
      <c r="K9" s="1"/>
      <c r="L9" s="1"/>
      <c r="M9" s="1"/>
      <c r="N9" s="1"/>
      <c r="O9" s="1"/>
      <c r="P9" s="1"/>
      <c r="Q9" s="1"/>
      <c r="R9" s="1"/>
      <c r="S9" s="1"/>
      <c r="T9" s="1"/>
      <c r="U9" s="1"/>
    </row>
    <row r="10" spans="1:21" ht="39.950000000000003" customHeight="1">
      <c r="A10" s="775" t="s">
        <v>5</v>
      </c>
      <c r="B10" s="776">
        <v>2657</v>
      </c>
      <c r="C10" s="723">
        <v>4983</v>
      </c>
      <c r="D10" s="792">
        <v>1343</v>
      </c>
      <c r="E10" s="776">
        <v>6326</v>
      </c>
      <c r="F10" s="794">
        <v>7640</v>
      </c>
      <c r="G10" s="792">
        <v>1343</v>
      </c>
      <c r="H10" s="797">
        <v>8983</v>
      </c>
      <c r="I10" s="1"/>
      <c r="J10" s="1"/>
      <c r="K10" s="1"/>
      <c r="L10" s="1"/>
      <c r="M10" s="1"/>
      <c r="N10" s="1"/>
      <c r="O10" s="1"/>
      <c r="P10" s="1"/>
      <c r="Q10" s="1"/>
      <c r="R10" s="1"/>
      <c r="S10" s="1"/>
      <c r="T10" s="1"/>
      <c r="U10" s="1"/>
    </row>
    <row r="11" spans="1:21" ht="39.950000000000003" customHeight="1">
      <c r="A11" s="775" t="s">
        <v>6</v>
      </c>
      <c r="B11" s="776">
        <v>4959</v>
      </c>
      <c r="C11" s="723">
        <v>8639</v>
      </c>
      <c r="D11" s="792">
        <v>2129</v>
      </c>
      <c r="E11" s="776">
        <v>10768</v>
      </c>
      <c r="F11" s="794">
        <v>13598</v>
      </c>
      <c r="G11" s="792">
        <v>2129</v>
      </c>
      <c r="H11" s="797">
        <v>15727</v>
      </c>
      <c r="I11" s="1"/>
      <c r="J11" s="1"/>
      <c r="K11" s="1"/>
      <c r="L11" s="1"/>
      <c r="M11" s="1"/>
      <c r="N11" s="1"/>
      <c r="O11" s="1"/>
      <c r="P11" s="1"/>
      <c r="Q11" s="1"/>
      <c r="R11" s="1"/>
      <c r="S11" s="1"/>
      <c r="T11" s="1"/>
      <c r="U11" s="1"/>
    </row>
    <row r="12" spans="1:21" ht="39.950000000000003" customHeight="1">
      <c r="A12" s="775" t="s">
        <v>7</v>
      </c>
      <c r="B12" s="776">
        <v>1874</v>
      </c>
      <c r="C12" s="723">
        <v>6356</v>
      </c>
      <c r="D12" s="792">
        <v>1395</v>
      </c>
      <c r="E12" s="776">
        <v>7751</v>
      </c>
      <c r="F12" s="794">
        <v>8230</v>
      </c>
      <c r="G12" s="792">
        <v>1395</v>
      </c>
      <c r="H12" s="797">
        <v>9625</v>
      </c>
      <c r="I12" s="1"/>
      <c r="J12" s="1"/>
      <c r="K12" s="1"/>
      <c r="L12" s="1"/>
      <c r="M12" s="1"/>
      <c r="N12" s="1"/>
      <c r="O12" s="1"/>
      <c r="P12" s="1"/>
      <c r="Q12" s="1"/>
      <c r="R12" s="1"/>
      <c r="S12" s="1"/>
      <c r="T12" s="1"/>
      <c r="U12" s="1"/>
    </row>
    <row r="13" spans="1:21" ht="39.950000000000003" customHeight="1">
      <c r="A13" s="775" t="s">
        <v>8</v>
      </c>
      <c r="B13" s="776">
        <v>1622</v>
      </c>
      <c r="C13" s="723">
        <v>4780</v>
      </c>
      <c r="D13" s="792">
        <v>941</v>
      </c>
      <c r="E13" s="776">
        <v>5721</v>
      </c>
      <c r="F13" s="794">
        <v>6402</v>
      </c>
      <c r="G13" s="792">
        <v>941</v>
      </c>
      <c r="H13" s="797">
        <v>7343</v>
      </c>
      <c r="I13" s="1"/>
      <c r="J13" s="1"/>
      <c r="K13" s="1"/>
      <c r="L13" s="1"/>
      <c r="M13" s="1"/>
      <c r="N13" s="1"/>
      <c r="O13" s="1"/>
      <c r="P13" s="1"/>
      <c r="Q13" s="1"/>
      <c r="R13" s="1"/>
      <c r="S13" s="1"/>
      <c r="T13" s="1"/>
      <c r="U13" s="1"/>
    </row>
    <row r="14" spans="1:21" ht="39.950000000000003" customHeight="1">
      <c r="A14" s="775" t="s">
        <v>9</v>
      </c>
      <c r="B14" s="776">
        <v>1920</v>
      </c>
      <c r="C14" s="723">
        <v>4073</v>
      </c>
      <c r="D14" s="792">
        <v>873</v>
      </c>
      <c r="E14" s="776">
        <v>4946</v>
      </c>
      <c r="F14" s="794">
        <v>5993</v>
      </c>
      <c r="G14" s="792">
        <v>873</v>
      </c>
      <c r="H14" s="797">
        <v>6866</v>
      </c>
      <c r="I14" s="1"/>
      <c r="J14" s="1"/>
      <c r="K14" s="1"/>
      <c r="L14" s="1"/>
      <c r="M14" s="1"/>
      <c r="N14" s="1"/>
      <c r="O14" s="1"/>
      <c r="P14" s="1"/>
      <c r="Q14" s="1"/>
      <c r="R14" s="1"/>
      <c r="S14" s="1"/>
      <c r="T14" s="1"/>
      <c r="U14" s="1"/>
    </row>
    <row r="15" spans="1:21" ht="39.950000000000003" customHeight="1">
      <c r="A15" s="775" t="s">
        <v>10</v>
      </c>
      <c r="B15" s="776">
        <v>1362</v>
      </c>
      <c r="C15" s="723">
        <v>3717</v>
      </c>
      <c r="D15" s="792">
        <v>628</v>
      </c>
      <c r="E15" s="776">
        <v>4345</v>
      </c>
      <c r="F15" s="794">
        <v>5079</v>
      </c>
      <c r="G15" s="792">
        <v>628</v>
      </c>
      <c r="H15" s="797">
        <v>5707</v>
      </c>
      <c r="I15" s="1"/>
      <c r="J15" s="1"/>
      <c r="K15" s="1"/>
      <c r="L15" s="1"/>
      <c r="M15" s="1"/>
      <c r="N15" s="1"/>
      <c r="O15" s="1"/>
      <c r="P15" s="1"/>
      <c r="Q15" s="1"/>
      <c r="R15" s="1"/>
      <c r="S15" s="1"/>
      <c r="T15" s="1"/>
      <c r="U15" s="1"/>
    </row>
    <row r="16" spans="1:21" ht="21.75" customHeight="1">
      <c r="A16" s="777" t="s">
        <v>25</v>
      </c>
      <c r="B16" s="778">
        <f>SUM(B6:B15)</f>
        <v>20915</v>
      </c>
      <c r="C16" s="724">
        <f t="shared" ref="C16:G16" si="0">SUM(C6:C15)</f>
        <v>49799</v>
      </c>
      <c r="D16" s="793">
        <f t="shared" si="0"/>
        <v>11170</v>
      </c>
      <c r="E16" s="778">
        <f t="shared" si="0"/>
        <v>60969</v>
      </c>
      <c r="F16" s="795">
        <f t="shared" si="0"/>
        <v>70714</v>
      </c>
      <c r="G16" s="793">
        <f t="shared" si="0"/>
        <v>11170</v>
      </c>
      <c r="H16" s="798">
        <f>SUM(H6:H15)</f>
        <v>81884</v>
      </c>
      <c r="I16" s="1"/>
      <c r="J16" s="1"/>
      <c r="K16" s="1"/>
      <c r="L16" s="1"/>
      <c r="M16" s="1"/>
      <c r="N16" s="1"/>
      <c r="O16" s="1"/>
      <c r="P16" s="1"/>
      <c r="Q16" s="1"/>
      <c r="R16" s="1"/>
      <c r="S16" s="1"/>
      <c r="T16" s="1"/>
      <c r="U16" s="1"/>
    </row>
    <row r="17" spans="1:21">
      <c r="A17" s="1"/>
      <c r="B17" s="1"/>
      <c r="C17" s="1"/>
      <c r="D17" s="1"/>
      <c r="E17" s="1"/>
      <c r="F17" s="1"/>
      <c r="G17" s="1"/>
      <c r="H17" s="1"/>
      <c r="I17" s="1"/>
      <c r="J17" s="1"/>
      <c r="K17" s="1"/>
      <c r="L17" s="1"/>
      <c r="M17" s="1"/>
      <c r="N17" s="1"/>
      <c r="O17" s="1"/>
      <c r="P17" s="1"/>
      <c r="Q17" s="1"/>
      <c r="R17" s="1"/>
      <c r="S17" s="1"/>
      <c r="T17" s="1"/>
      <c r="U17" s="1"/>
    </row>
    <row r="18" spans="1:21" ht="51.75" customHeight="1">
      <c r="A18" s="884" t="s">
        <v>296</v>
      </c>
      <c r="B18" s="884"/>
      <c r="C18" s="884"/>
      <c r="D18" s="884"/>
      <c r="E18" s="884"/>
      <c r="F18" s="884"/>
      <c r="G18" s="884"/>
      <c r="H18" s="884"/>
      <c r="I18" s="1"/>
      <c r="J18" s="1"/>
      <c r="K18" s="1"/>
      <c r="L18" s="1"/>
      <c r="M18" s="1"/>
      <c r="N18" s="1"/>
      <c r="O18" s="1"/>
      <c r="P18" s="1"/>
      <c r="Q18" s="1"/>
      <c r="R18" s="1"/>
      <c r="S18" s="1"/>
      <c r="T18" s="1"/>
      <c r="U18" s="1"/>
    </row>
    <row r="19" spans="1:21">
      <c r="A19" s="1"/>
      <c r="B19" s="1"/>
      <c r="C19" s="1"/>
      <c r="D19" s="1"/>
      <c r="E19" s="1"/>
      <c r="F19" s="1"/>
      <c r="G19" s="1"/>
      <c r="H19" s="1"/>
      <c r="I19" s="1"/>
      <c r="J19" s="1"/>
      <c r="K19" s="1"/>
      <c r="L19" s="1"/>
      <c r="M19" s="1"/>
      <c r="N19" s="1"/>
      <c r="O19" s="1"/>
      <c r="P19" s="1"/>
      <c r="Q19" s="1"/>
      <c r="R19" s="1"/>
      <c r="S19" s="1"/>
      <c r="T19" s="1"/>
      <c r="U19" s="1"/>
    </row>
    <row r="20" spans="1:21">
      <c r="A20" s="1"/>
      <c r="B20" s="1"/>
      <c r="C20" s="1"/>
      <c r="D20" s="1"/>
      <c r="E20" s="1"/>
      <c r="F20" s="1"/>
      <c r="G20" s="1"/>
      <c r="H20" s="1"/>
      <c r="I20" s="1"/>
      <c r="J20" s="1"/>
      <c r="K20" s="1"/>
      <c r="L20" s="1"/>
      <c r="M20" s="1"/>
      <c r="N20" s="1"/>
      <c r="O20" s="1"/>
      <c r="P20" s="1"/>
      <c r="Q20" s="1"/>
      <c r="R20" s="1"/>
      <c r="S20" s="1"/>
      <c r="T20" s="1"/>
      <c r="U20" s="1"/>
    </row>
    <row r="21" spans="1:21">
      <c r="A21" s="1"/>
      <c r="B21" s="1"/>
      <c r="C21" s="1"/>
      <c r="D21" s="1"/>
      <c r="E21" s="1"/>
      <c r="F21" s="1"/>
      <c r="G21" s="1"/>
      <c r="H21" s="1"/>
      <c r="I21" s="1"/>
      <c r="J21" s="1"/>
      <c r="K21" s="1"/>
      <c r="L21" s="1"/>
      <c r="M21" s="1"/>
      <c r="N21" s="1"/>
      <c r="O21" s="1"/>
      <c r="P21" s="1"/>
      <c r="Q21" s="1"/>
      <c r="R21" s="1"/>
      <c r="S21" s="1"/>
      <c r="T21" s="1"/>
      <c r="U21" s="1"/>
    </row>
    <row r="22" spans="1:21">
      <c r="A22" s="1"/>
      <c r="B22" s="1"/>
      <c r="C22" s="1"/>
      <c r="D22" s="1"/>
      <c r="E22" s="1"/>
      <c r="F22" s="1"/>
      <c r="G22" s="111"/>
      <c r="H22" s="1"/>
      <c r="I22" s="1"/>
      <c r="J22" s="1"/>
      <c r="K22" s="1"/>
      <c r="L22" s="1"/>
      <c r="M22" s="1"/>
      <c r="N22" s="1"/>
      <c r="O22" s="1"/>
      <c r="P22" s="1"/>
      <c r="Q22" s="1"/>
      <c r="R22" s="1"/>
      <c r="S22" s="1"/>
      <c r="T22" s="1"/>
      <c r="U22" s="1"/>
    </row>
    <row r="23" spans="1:21">
      <c r="A23" s="1"/>
      <c r="B23" s="1"/>
      <c r="C23" s="1"/>
      <c r="D23" s="1"/>
      <c r="E23" s="1"/>
      <c r="F23" s="1"/>
      <c r="G23" s="1"/>
      <c r="H23" s="1"/>
      <c r="I23" s="1"/>
      <c r="J23" s="1"/>
      <c r="K23" s="1"/>
      <c r="L23" s="1"/>
      <c r="M23" s="1"/>
      <c r="N23" s="1"/>
      <c r="O23" s="1"/>
      <c r="P23" s="1"/>
      <c r="Q23" s="1"/>
      <c r="R23" s="1"/>
      <c r="S23" s="1"/>
      <c r="T23" s="1"/>
      <c r="U23" s="1"/>
    </row>
    <row r="24" spans="1:21">
      <c r="A24" s="1"/>
      <c r="B24" s="1"/>
      <c r="C24" s="1"/>
      <c r="D24" s="1"/>
      <c r="E24" s="1"/>
      <c r="F24" s="1"/>
      <c r="G24" s="1"/>
      <c r="H24" s="1"/>
      <c r="I24" s="1"/>
      <c r="J24" s="1"/>
      <c r="K24" s="1"/>
      <c r="L24" s="1"/>
      <c r="M24" s="1"/>
      <c r="N24" s="1"/>
      <c r="O24" s="1"/>
      <c r="P24" s="1"/>
      <c r="Q24" s="1"/>
      <c r="R24" s="1"/>
      <c r="S24" s="1"/>
      <c r="T24" s="1"/>
      <c r="U24" s="1"/>
    </row>
    <row r="25" spans="1:21">
      <c r="A25" s="1"/>
      <c r="B25" s="1"/>
      <c r="C25" s="1"/>
      <c r="D25" s="1"/>
      <c r="E25" s="1"/>
      <c r="F25" s="1"/>
      <c r="G25" s="1"/>
      <c r="H25" s="1"/>
      <c r="I25" s="1"/>
      <c r="J25" s="1"/>
      <c r="K25" s="1"/>
      <c r="L25" s="1"/>
      <c r="M25" s="1"/>
      <c r="N25" s="1"/>
      <c r="O25" s="1"/>
      <c r="P25" s="1"/>
      <c r="Q25" s="1"/>
      <c r="R25" s="1"/>
      <c r="S25" s="1"/>
      <c r="T25" s="1"/>
      <c r="U25" s="1"/>
    </row>
    <row r="26" spans="1:21">
      <c r="A26" s="1"/>
      <c r="B26" s="1"/>
      <c r="C26" s="1"/>
      <c r="D26" s="1"/>
      <c r="E26" s="1"/>
      <c r="F26" s="1"/>
      <c r="G26" s="1"/>
      <c r="H26" s="1"/>
      <c r="I26" s="1"/>
      <c r="J26" s="1"/>
      <c r="K26" s="1"/>
      <c r="L26" s="1"/>
      <c r="M26" s="1"/>
      <c r="N26" s="1"/>
      <c r="O26" s="1"/>
      <c r="P26" s="1"/>
      <c r="Q26" s="1"/>
      <c r="R26" s="1"/>
      <c r="S26" s="1"/>
      <c r="T26" s="1"/>
      <c r="U26" s="1"/>
    </row>
    <row r="27" spans="1:21">
      <c r="A27" s="1"/>
      <c r="B27" s="1"/>
      <c r="C27" s="1"/>
      <c r="D27" s="1"/>
      <c r="E27" s="1"/>
      <c r="F27" s="1"/>
      <c r="G27" s="1"/>
      <c r="H27" s="1"/>
      <c r="I27" s="1"/>
      <c r="J27" s="1"/>
      <c r="K27" s="1"/>
      <c r="L27" s="1"/>
      <c r="M27" s="1"/>
      <c r="N27" s="1"/>
      <c r="O27" s="1"/>
      <c r="P27" s="1"/>
      <c r="Q27" s="1"/>
      <c r="R27" s="1"/>
      <c r="S27" s="1"/>
      <c r="T27" s="1"/>
      <c r="U27" s="1"/>
    </row>
    <row r="28" spans="1:21">
      <c r="A28" s="1"/>
      <c r="B28" s="1"/>
      <c r="C28" s="1"/>
      <c r="D28" s="1"/>
      <c r="E28" s="1"/>
      <c r="F28" s="1"/>
      <c r="G28" s="1"/>
      <c r="H28" s="1"/>
      <c r="I28" s="1"/>
      <c r="J28" s="1"/>
      <c r="K28" s="1"/>
      <c r="L28" s="1"/>
      <c r="M28" s="1"/>
      <c r="N28" s="1"/>
      <c r="O28" s="1"/>
      <c r="P28" s="1"/>
      <c r="Q28" s="1"/>
      <c r="R28" s="1"/>
      <c r="S28" s="1"/>
      <c r="T28" s="1"/>
      <c r="U28" s="1"/>
    </row>
    <row r="29" spans="1:21">
      <c r="A29" s="1"/>
      <c r="B29" s="1"/>
      <c r="C29" s="1"/>
      <c r="D29" s="1"/>
      <c r="E29" s="1"/>
      <c r="F29" s="1"/>
      <c r="G29" s="1"/>
      <c r="H29" s="1"/>
      <c r="I29" s="1"/>
      <c r="J29" s="1"/>
      <c r="K29" s="1"/>
      <c r="L29" s="1"/>
      <c r="M29" s="1"/>
      <c r="N29" s="1"/>
      <c r="O29" s="1"/>
      <c r="P29" s="1"/>
      <c r="Q29" s="1"/>
      <c r="R29" s="1"/>
      <c r="S29" s="1"/>
      <c r="T29" s="1"/>
      <c r="U29" s="1"/>
    </row>
    <row r="30" spans="1:21">
      <c r="A30" s="1"/>
      <c r="B30" s="1"/>
      <c r="C30" s="1"/>
      <c r="D30" s="1"/>
      <c r="E30" s="1"/>
      <c r="F30" s="1"/>
      <c r="G30" s="1"/>
      <c r="H30" s="1"/>
      <c r="I30" s="1"/>
      <c r="J30" s="1"/>
      <c r="K30" s="1"/>
      <c r="L30" s="1"/>
      <c r="M30" s="1"/>
      <c r="N30" s="1"/>
      <c r="O30" s="1"/>
      <c r="P30" s="1"/>
      <c r="Q30" s="1"/>
      <c r="R30" s="1"/>
      <c r="S30" s="1"/>
      <c r="T30" s="1"/>
      <c r="U30" s="1"/>
    </row>
    <row r="31" spans="1:21">
      <c r="A31" s="1"/>
      <c r="B31" s="1"/>
      <c r="C31" s="1"/>
      <c r="D31" s="1"/>
      <c r="E31" s="1"/>
      <c r="F31" s="1"/>
      <c r="G31" s="1"/>
      <c r="H31" s="1"/>
      <c r="I31" s="1"/>
      <c r="J31" s="1"/>
      <c r="K31" s="1"/>
      <c r="L31" s="1"/>
      <c r="M31" s="1"/>
      <c r="N31" s="1"/>
      <c r="O31" s="1"/>
      <c r="P31" s="1"/>
      <c r="Q31" s="1"/>
      <c r="R31" s="1"/>
      <c r="S31" s="1"/>
      <c r="T31" s="1"/>
      <c r="U31" s="1"/>
    </row>
    <row r="32" spans="1:21">
      <c r="A32" s="1"/>
      <c r="B32" s="1"/>
      <c r="C32" s="1"/>
      <c r="D32" s="1"/>
      <c r="E32" s="1"/>
      <c r="F32" s="1"/>
      <c r="G32" s="1"/>
      <c r="H32" s="1"/>
      <c r="I32" s="1"/>
      <c r="J32" s="1"/>
      <c r="K32" s="1"/>
      <c r="L32" s="1"/>
      <c r="M32" s="1"/>
      <c r="N32" s="1"/>
      <c r="O32" s="1"/>
      <c r="P32" s="1"/>
      <c r="Q32" s="1"/>
      <c r="R32" s="1"/>
      <c r="S32" s="1"/>
      <c r="T32" s="1"/>
      <c r="U32" s="1"/>
    </row>
    <row r="33" spans="1:21">
      <c r="A33" s="1"/>
      <c r="B33" s="1"/>
      <c r="C33" s="1"/>
      <c r="D33" s="1"/>
      <c r="E33" s="1"/>
      <c r="F33" s="1"/>
      <c r="G33" s="1"/>
      <c r="H33" s="1"/>
      <c r="I33" s="1"/>
      <c r="J33" s="1"/>
      <c r="K33" s="1"/>
      <c r="L33" s="1"/>
      <c r="M33" s="1"/>
      <c r="N33" s="1"/>
      <c r="O33" s="1"/>
      <c r="P33" s="1"/>
      <c r="Q33" s="1"/>
      <c r="R33" s="1"/>
      <c r="S33" s="1"/>
      <c r="T33" s="1"/>
      <c r="U33" s="1"/>
    </row>
    <row r="34" spans="1:21">
      <c r="A34" s="1"/>
      <c r="B34" s="1"/>
      <c r="C34" s="1"/>
      <c r="D34" s="1"/>
      <c r="E34" s="1"/>
      <c r="F34" s="1"/>
      <c r="G34" s="1"/>
      <c r="H34" s="1"/>
      <c r="I34" s="1"/>
      <c r="J34" s="1"/>
      <c r="K34" s="1"/>
      <c r="L34" s="1"/>
      <c r="M34" s="1"/>
      <c r="N34" s="1"/>
      <c r="O34" s="1"/>
      <c r="P34" s="1"/>
      <c r="Q34" s="1"/>
      <c r="R34" s="1"/>
      <c r="S34" s="1"/>
      <c r="T34" s="1"/>
      <c r="U34" s="1"/>
    </row>
    <row r="35" spans="1:21">
      <c r="A35" s="1"/>
      <c r="B35" s="1"/>
      <c r="C35" s="1"/>
      <c r="D35" s="1"/>
      <c r="E35" s="1"/>
      <c r="F35" s="1"/>
      <c r="G35" s="1"/>
      <c r="H35" s="1"/>
      <c r="I35" s="1"/>
      <c r="J35" s="1"/>
      <c r="K35" s="1"/>
      <c r="L35" s="1"/>
      <c r="M35" s="1"/>
      <c r="N35" s="1"/>
      <c r="O35" s="1"/>
      <c r="P35" s="1"/>
      <c r="Q35" s="1"/>
      <c r="R35" s="1"/>
      <c r="S35" s="1"/>
      <c r="T35" s="1"/>
      <c r="U35" s="1"/>
    </row>
    <row r="36" spans="1:21">
      <c r="A36" s="1"/>
      <c r="B36" s="1"/>
      <c r="C36" s="1"/>
      <c r="D36" s="1"/>
      <c r="E36" s="1"/>
      <c r="F36" s="1"/>
      <c r="G36" s="1"/>
      <c r="H36" s="1"/>
      <c r="I36" s="1"/>
      <c r="J36" s="1"/>
      <c r="K36" s="1"/>
      <c r="L36" s="1"/>
      <c r="M36" s="1"/>
      <c r="N36" s="1"/>
      <c r="O36" s="1"/>
      <c r="P36" s="1"/>
      <c r="Q36" s="1"/>
      <c r="R36" s="1"/>
      <c r="S36" s="1"/>
      <c r="T36" s="1"/>
      <c r="U36" s="1"/>
    </row>
    <row r="37" spans="1:21">
      <c r="A37" s="1"/>
      <c r="B37" s="1"/>
      <c r="C37" s="1"/>
      <c r="D37" s="1"/>
      <c r="E37" s="1"/>
      <c r="F37" s="1"/>
      <c r="G37" s="1"/>
      <c r="H37" s="1"/>
      <c r="I37" s="1"/>
      <c r="J37" s="1"/>
      <c r="K37" s="1"/>
      <c r="L37" s="1"/>
      <c r="M37" s="1"/>
      <c r="N37" s="1"/>
      <c r="O37" s="1"/>
      <c r="P37" s="1"/>
      <c r="Q37" s="1"/>
      <c r="R37" s="1"/>
      <c r="S37" s="1"/>
      <c r="T37" s="1"/>
      <c r="U37" s="1"/>
    </row>
    <row r="38" spans="1:21">
      <c r="A38" s="1"/>
      <c r="B38" s="1"/>
      <c r="C38" s="1"/>
      <c r="D38" s="1"/>
      <c r="E38" s="1"/>
      <c r="F38" s="1"/>
      <c r="G38" s="1"/>
      <c r="H38" s="1"/>
      <c r="I38" s="1"/>
      <c r="J38" s="1"/>
      <c r="K38" s="1"/>
      <c r="L38" s="1"/>
      <c r="M38" s="1"/>
      <c r="N38" s="1"/>
      <c r="O38" s="1"/>
      <c r="P38" s="1"/>
      <c r="Q38" s="1"/>
      <c r="R38" s="1"/>
      <c r="S38" s="1"/>
      <c r="T38" s="1"/>
      <c r="U38" s="1"/>
    </row>
    <row r="39" spans="1:21">
      <c r="A39" s="1"/>
      <c r="B39" s="1"/>
      <c r="C39" s="1"/>
      <c r="D39" s="1"/>
      <c r="E39" s="1"/>
      <c r="F39" s="1"/>
      <c r="G39" s="1"/>
      <c r="H39" s="1"/>
      <c r="I39" s="1"/>
      <c r="J39" s="1"/>
      <c r="K39" s="1"/>
      <c r="L39" s="1"/>
      <c r="M39" s="1"/>
      <c r="N39" s="1"/>
      <c r="O39" s="1"/>
      <c r="P39" s="1"/>
      <c r="Q39" s="1"/>
      <c r="R39" s="1"/>
      <c r="S39" s="1"/>
      <c r="T39" s="1"/>
      <c r="U39" s="1"/>
    </row>
    <row r="40" spans="1:21">
      <c r="A40" s="1"/>
      <c r="B40" s="1"/>
      <c r="C40" s="1"/>
      <c r="D40" s="1"/>
      <c r="E40" s="1"/>
      <c r="F40" s="1"/>
      <c r="G40" s="1"/>
      <c r="H40" s="1"/>
      <c r="I40" s="1"/>
      <c r="J40" s="1"/>
      <c r="K40" s="1"/>
      <c r="L40" s="1"/>
      <c r="M40" s="1"/>
      <c r="N40" s="1"/>
      <c r="O40" s="1"/>
      <c r="P40" s="1"/>
      <c r="Q40" s="1"/>
      <c r="R40" s="1"/>
      <c r="S40" s="1"/>
      <c r="T40" s="1"/>
      <c r="U40" s="1"/>
    </row>
    <row r="41" spans="1:21">
      <c r="A41" s="1"/>
      <c r="B41" s="1"/>
      <c r="C41" s="1"/>
      <c r="D41" s="1"/>
      <c r="E41" s="1"/>
      <c r="F41" s="1"/>
      <c r="G41" s="1"/>
      <c r="H41" s="1"/>
      <c r="I41" s="1"/>
      <c r="J41" s="1"/>
      <c r="K41" s="1"/>
      <c r="L41" s="1"/>
      <c r="M41" s="1"/>
      <c r="N41" s="1"/>
      <c r="O41" s="1"/>
      <c r="P41" s="1"/>
      <c r="Q41" s="1"/>
      <c r="R41" s="1"/>
      <c r="S41" s="1"/>
      <c r="T41" s="1"/>
      <c r="U41" s="1"/>
    </row>
    <row r="42" spans="1:21">
      <c r="A42" s="1"/>
      <c r="B42" s="1"/>
      <c r="C42" s="1"/>
      <c r="D42" s="1"/>
      <c r="E42" s="1"/>
      <c r="F42" s="1"/>
      <c r="G42" s="1"/>
      <c r="H42" s="1"/>
      <c r="I42" s="1"/>
      <c r="J42" s="1"/>
      <c r="K42" s="1"/>
      <c r="L42" s="1"/>
      <c r="M42" s="1"/>
      <c r="N42" s="1"/>
      <c r="O42" s="1"/>
      <c r="P42" s="1"/>
      <c r="Q42" s="1"/>
      <c r="R42" s="1"/>
      <c r="S42" s="1"/>
      <c r="T42" s="1"/>
      <c r="U42" s="1"/>
    </row>
    <row r="43" spans="1:21">
      <c r="A43" s="1"/>
      <c r="B43" s="1"/>
      <c r="C43" s="1"/>
      <c r="D43" s="1"/>
      <c r="E43" s="1"/>
      <c r="F43" s="1"/>
      <c r="G43" s="1"/>
      <c r="H43" s="1"/>
      <c r="I43" s="1"/>
      <c r="J43" s="1"/>
      <c r="K43" s="1"/>
      <c r="L43" s="1"/>
      <c r="M43" s="1"/>
      <c r="N43" s="1"/>
      <c r="O43" s="1"/>
      <c r="P43" s="1"/>
      <c r="Q43" s="1"/>
      <c r="R43" s="1"/>
      <c r="S43" s="1"/>
      <c r="T43" s="1"/>
      <c r="U43" s="1"/>
    </row>
    <row r="44" spans="1:21">
      <c r="A44" s="1"/>
      <c r="B44" s="1"/>
      <c r="C44" s="1"/>
      <c r="D44" s="1"/>
      <c r="E44" s="1"/>
      <c r="F44" s="1"/>
      <c r="G44" s="1"/>
      <c r="H44" s="1"/>
      <c r="I44" s="1"/>
      <c r="J44" s="1"/>
      <c r="K44" s="1"/>
      <c r="L44" s="1"/>
      <c r="M44" s="1"/>
      <c r="N44" s="1"/>
      <c r="O44" s="1"/>
      <c r="P44" s="1"/>
      <c r="Q44" s="1"/>
      <c r="R44" s="1"/>
      <c r="S44" s="1"/>
      <c r="T44" s="1"/>
      <c r="U44" s="1"/>
    </row>
    <row r="45" spans="1:21">
      <c r="A45" s="1"/>
      <c r="B45" s="1"/>
      <c r="C45" s="1"/>
      <c r="D45" s="1"/>
      <c r="E45" s="1"/>
      <c r="F45" s="1"/>
      <c r="G45" s="1"/>
      <c r="H45" s="1"/>
      <c r="I45" s="1"/>
      <c r="J45" s="1"/>
      <c r="K45" s="1"/>
      <c r="L45" s="1"/>
      <c r="M45" s="1"/>
      <c r="N45" s="1"/>
      <c r="O45" s="1"/>
      <c r="P45" s="1"/>
      <c r="Q45" s="1"/>
      <c r="R45" s="1"/>
      <c r="S45" s="1"/>
      <c r="T45" s="1"/>
      <c r="U45" s="1"/>
    </row>
    <row r="46" spans="1:21">
      <c r="A46" s="1"/>
      <c r="B46" s="1"/>
      <c r="C46" s="1"/>
      <c r="D46" s="1"/>
      <c r="E46" s="1"/>
      <c r="F46" s="1"/>
      <c r="G46" s="1"/>
      <c r="H46" s="1"/>
      <c r="I46" s="1"/>
      <c r="J46" s="1"/>
      <c r="K46" s="1"/>
      <c r="L46" s="1"/>
      <c r="M46" s="1"/>
      <c r="N46" s="1"/>
      <c r="O46" s="1"/>
      <c r="P46" s="1"/>
      <c r="Q46" s="1"/>
      <c r="R46" s="1"/>
      <c r="S46" s="1"/>
      <c r="T46" s="1"/>
      <c r="U46" s="1"/>
    </row>
    <row r="47" spans="1:21">
      <c r="A47" s="1"/>
      <c r="B47" s="1"/>
      <c r="C47" s="1"/>
      <c r="D47" s="1"/>
      <c r="E47" s="1"/>
      <c r="F47" s="1"/>
      <c r="G47" s="1"/>
      <c r="H47" s="1"/>
      <c r="I47" s="1"/>
      <c r="J47" s="1"/>
      <c r="K47" s="1"/>
      <c r="L47" s="1"/>
      <c r="M47" s="1"/>
      <c r="N47" s="1"/>
      <c r="O47" s="1"/>
      <c r="P47" s="1"/>
      <c r="Q47" s="1"/>
      <c r="R47" s="1"/>
      <c r="S47" s="1"/>
      <c r="T47" s="1"/>
      <c r="U47" s="1"/>
    </row>
    <row r="48" spans="1:21">
      <c r="A48" s="1"/>
      <c r="B48" s="1"/>
      <c r="C48" s="1"/>
      <c r="D48" s="1"/>
      <c r="E48" s="1"/>
      <c r="F48" s="1"/>
      <c r="G48" s="1"/>
      <c r="H48" s="1"/>
      <c r="I48" s="1"/>
      <c r="J48" s="1"/>
      <c r="K48" s="1"/>
      <c r="L48" s="1"/>
      <c r="M48" s="1"/>
      <c r="N48" s="1"/>
      <c r="O48" s="1"/>
      <c r="P48" s="1"/>
      <c r="Q48" s="1"/>
      <c r="R48" s="1"/>
      <c r="S48" s="1"/>
      <c r="T48" s="1"/>
      <c r="U48" s="1"/>
    </row>
    <row r="49" spans="1:21">
      <c r="A49" s="1"/>
      <c r="B49" s="1"/>
      <c r="C49" s="1"/>
      <c r="D49" s="1"/>
      <c r="E49" s="1"/>
      <c r="F49" s="1"/>
      <c r="G49" s="1"/>
      <c r="H49" s="1"/>
      <c r="I49" s="1"/>
      <c r="J49" s="1"/>
      <c r="K49" s="1"/>
      <c r="L49" s="1"/>
      <c r="M49" s="1"/>
      <c r="N49" s="1"/>
      <c r="O49" s="1"/>
      <c r="P49" s="1"/>
      <c r="Q49" s="1"/>
      <c r="R49" s="1"/>
      <c r="S49" s="1"/>
      <c r="T49" s="1"/>
      <c r="U49" s="1"/>
    </row>
    <row r="50" spans="1:21">
      <c r="A50" s="1"/>
      <c r="B50" s="1"/>
      <c r="C50" s="1"/>
      <c r="D50" s="1"/>
      <c r="E50" s="1"/>
      <c r="F50" s="1"/>
      <c r="G50" s="1"/>
      <c r="H50" s="1"/>
      <c r="I50" s="1"/>
      <c r="J50" s="1"/>
      <c r="K50" s="1"/>
      <c r="L50" s="1"/>
      <c r="M50" s="1"/>
      <c r="N50" s="1"/>
      <c r="O50" s="1"/>
      <c r="P50" s="1"/>
      <c r="Q50" s="1"/>
      <c r="R50" s="1"/>
      <c r="S50" s="1"/>
      <c r="T50" s="1"/>
      <c r="U50" s="1"/>
    </row>
    <row r="51" spans="1:21">
      <c r="A51" s="1"/>
      <c r="B51" s="1"/>
      <c r="C51" s="1"/>
      <c r="D51" s="1"/>
      <c r="E51" s="1"/>
      <c r="F51" s="1"/>
      <c r="G51" s="1"/>
      <c r="H51" s="1"/>
      <c r="I51" s="1"/>
      <c r="J51" s="1"/>
      <c r="K51" s="1"/>
      <c r="L51" s="1"/>
      <c r="M51" s="1"/>
      <c r="N51" s="1"/>
      <c r="O51" s="1"/>
      <c r="P51" s="1"/>
      <c r="Q51" s="1"/>
      <c r="R51" s="1"/>
      <c r="S51" s="1"/>
      <c r="T51" s="1"/>
      <c r="U51" s="1"/>
    </row>
    <row r="52" spans="1:21">
      <c r="A52" s="1"/>
      <c r="B52" s="1"/>
      <c r="C52" s="1"/>
      <c r="D52" s="1"/>
      <c r="E52" s="1"/>
      <c r="F52" s="1"/>
      <c r="G52" s="1"/>
      <c r="H52" s="1"/>
      <c r="I52" s="1"/>
      <c r="J52" s="1"/>
      <c r="K52" s="1"/>
      <c r="L52" s="1"/>
      <c r="M52" s="1"/>
      <c r="N52" s="1"/>
      <c r="O52" s="1"/>
      <c r="P52" s="1"/>
      <c r="Q52" s="1"/>
      <c r="R52" s="1"/>
      <c r="S52" s="1"/>
      <c r="T52" s="1"/>
      <c r="U52" s="1"/>
    </row>
    <row r="53" spans="1:21">
      <c r="A53" s="1"/>
      <c r="B53" s="1"/>
      <c r="C53" s="1"/>
      <c r="D53" s="1"/>
      <c r="E53" s="1"/>
      <c r="F53" s="1"/>
      <c r="G53" s="1"/>
      <c r="H53" s="1"/>
      <c r="I53" s="1"/>
      <c r="J53" s="1"/>
      <c r="K53" s="1"/>
      <c r="L53" s="1"/>
      <c r="M53" s="1"/>
      <c r="N53" s="1"/>
      <c r="O53" s="1"/>
      <c r="P53" s="1"/>
      <c r="Q53" s="1"/>
      <c r="R53" s="1"/>
      <c r="S53" s="1"/>
      <c r="T53" s="1"/>
      <c r="U53" s="1"/>
    </row>
    <row r="54" spans="1:21">
      <c r="A54" s="1"/>
      <c r="B54" s="1"/>
      <c r="C54" s="1"/>
      <c r="D54" s="1"/>
      <c r="E54" s="1"/>
      <c r="F54" s="1"/>
      <c r="G54" s="1"/>
      <c r="H54" s="1"/>
      <c r="I54" s="1"/>
      <c r="J54" s="1"/>
      <c r="K54" s="1"/>
      <c r="L54" s="1"/>
      <c r="M54" s="1"/>
      <c r="N54" s="1"/>
      <c r="O54" s="1"/>
      <c r="P54" s="1"/>
      <c r="Q54" s="1"/>
      <c r="R54" s="1"/>
      <c r="S54" s="1"/>
      <c r="T54" s="1"/>
      <c r="U54" s="1"/>
    </row>
    <row r="55" spans="1:21">
      <c r="A55" s="1"/>
      <c r="B55" s="1"/>
      <c r="C55" s="1"/>
      <c r="D55" s="1"/>
      <c r="E55" s="1"/>
      <c r="F55" s="1"/>
      <c r="G55" s="1"/>
      <c r="H55" s="1"/>
      <c r="I55" s="1"/>
      <c r="J55" s="1"/>
      <c r="K55" s="1"/>
      <c r="L55" s="1"/>
      <c r="M55" s="1"/>
      <c r="N55" s="1"/>
      <c r="O55" s="1"/>
      <c r="P55" s="1"/>
      <c r="Q55" s="1"/>
      <c r="R55" s="1"/>
      <c r="S55" s="1"/>
      <c r="T55" s="1"/>
      <c r="U55" s="1"/>
    </row>
    <row r="56" spans="1:21">
      <c r="A56" s="1"/>
      <c r="B56" s="1"/>
      <c r="C56" s="1"/>
      <c r="D56" s="1"/>
      <c r="E56" s="1"/>
      <c r="F56" s="1"/>
      <c r="G56" s="1"/>
      <c r="H56" s="1"/>
      <c r="I56" s="1"/>
      <c r="J56" s="1"/>
      <c r="K56" s="1"/>
      <c r="L56" s="1"/>
      <c r="M56" s="1"/>
      <c r="N56" s="1"/>
      <c r="O56" s="1"/>
      <c r="P56" s="1"/>
      <c r="Q56" s="1"/>
      <c r="R56" s="1"/>
      <c r="S56" s="1"/>
      <c r="T56" s="1"/>
      <c r="U56" s="1"/>
    </row>
    <row r="57" spans="1:21">
      <c r="A57" s="1"/>
      <c r="B57" s="1"/>
      <c r="C57" s="1"/>
      <c r="D57" s="1"/>
      <c r="E57" s="1"/>
      <c r="F57" s="1"/>
      <c r="G57" s="1"/>
      <c r="H57" s="1"/>
      <c r="I57" s="1"/>
      <c r="J57" s="1"/>
    </row>
    <row r="58" spans="1:21">
      <c r="A58" s="1"/>
      <c r="B58" s="1"/>
      <c r="C58" s="1"/>
      <c r="D58" s="1"/>
      <c r="E58" s="1"/>
      <c r="F58" s="1"/>
      <c r="G58" s="1"/>
      <c r="H58" s="1"/>
      <c r="I58" s="1"/>
      <c r="J58" s="1"/>
    </row>
    <row r="59" spans="1:21">
      <c r="A59" s="1"/>
      <c r="B59" s="1"/>
      <c r="C59" s="1"/>
      <c r="D59" s="1"/>
      <c r="E59" s="1"/>
      <c r="F59" s="1"/>
      <c r="G59" s="1"/>
      <c r="H59" s="1"/>
      <c r="I59" s="1"/>
      <c r="J59" s="1"/>
    </row>
    <row r="60" spans="1:21">
      <c r="A60" s="1"/>
      <c r="B60" s="1"/>
      <c r="C60" s="1"/>
      <c r="D60" s="1"/>
      <c r="E60" s="1"/>
      <c r="F60" s="1"/>
      <c r="G60" s="1"/>
      <c r="H60" s="1"/>
      <c r="I60" s="1"/>
      <c r="J60" s="1"/>
    </row>
    <row r="61" spans="1:21">
      <c r="A61" s="1"/>
      <c r="B61" s="1"/>
      <c r="C61" s="1"/>
      <c r="D61" s="1"/>
      <c r="E61" s="1"/>
      <c r="F61" s="1"/>
      <c r="G61" s="1"/>
      <c r="H61" s="1"/>
      <c r="I61" s="1"/>
      <c r="J61" s="1"/>
    </row>
    <row r="62" spans="1:21">
      <c r="A62" s="1"/>
      <c r="B62" s="1"/>
      <c r="C62" s="1"/>
      <c r="D62" s="1"/>
      <c r="E62" s="1"/>
      <c r="F62" s="1"/>
      <c r="G62" s="1"/>
      <c r="H62" s="1"/>
      <c r="I62" s="1"/>
      <c r="J62" s="1"/>
    </row>
    <row r="63" spans="1:21">
      <c r="A63" s="1"/>
      <c r="B63" s="1"/>
      <c r="C63" s="1"/>
      <c r="D63" s="1"/>
      <c r="E63" s="1"/>
      <c r="F63" s="1"/>
      <c r="G63" s="1"/>
      <c r="H63" s="1"/>
      <c r="I63" s="1"/>
      <c r="J63" s="1"/>
    </row>
    <row r="64" spans="1:21">
      <c r="A64" s="1"/>
      <c r="B64" s="1"/>
      <c r="C64" s="1"/>
      <c r="D64" s="1"/>
      <c r="E64" s="1"/>
      <c r="F64" s="1"/>
      <c r="G64" s="1"/>
      <c r="H64" s="1"/>
      <c r="I64" s="1"/>
      <c r="J64" s="1"/>
    </row>
    <row r="65" spans="1:10">
      <c r="A65" s="1"/>
      <c r="B65" s="1"/>
      <c r="C65" s="1"/>
      <c r="D65" s="1"/>
      <c r="E65" s="1"/>
      <c r="F65" s="1"/>
      <c r="G65" s="1"/>
      <c r="H65" s="1"/>
      <c r="I65" s="1"/>
      <c r="J65" s="1"/>
    </row>
    <row r="66" spans="1:10">
      <c r="A66" s="1"/>
      <c r="B66" s="1"/>
      <c r="C66" s="1"/>
      <c r="D66" s="1"/>
      <c r="E66" s="1"/>
      <c r="F66" s="1"/>
      <c r="G66" s="1"/>
      <c r="H66" s="1"/>
      <c r="I66" s="1"/>
      <c r="J66" s="1"/>
    </row>
    <row r="67" spans="1:10">
      <c r="A67" s="1"/>
      <c r="B67" s="1"/>
      <c r="C67" s="1"/>
      <c r="D67" s="1"/>
      <c r="E67" s="1"/>
      <c r="F67" s="1"/>
      <c r="G67" s="1"/>
      <c r="H67" s="1"/>
      <c r="I67" s="1"/>
      <c r="J67" s="1"/>
    </row>
    <row r="68" spans="1:10">
      <c r="A68" s="1"/>
      <c r="B68" s="1"/>
      <c r="C68" s="1"/>
      <c r="D68" s="1"/>
      <c r="E68" s="1"/>
      <c r="F68" s="1"/>
      <c r="G68" s="1"/>
      <c r="H68" s="1"/>
      <c r="I68" s="1"/>
      <c r="J68" s="1"/>
    </row>
    <row r="69" spans="1:10">
      <c r="A69" s="1"/>
      <c r="B69" s="1"/>
      <c r="C69" s="1"/>
      <c r="D69" s="1"/>
      <c r="E69" s="1"/>
      <c r="F69" s="1"/>
      <c r="G69" s="1"/>
      <c r="H69" s="1"/>
      <c r="I69" s="1"/>
      <c r="J69" s="1"/>
    </row>
    <row r="70" spans="1:10">
      <c r="A70" s="1"/>
      <c r="B70" s="1"/>
      <c r="C70" s="1"/>
      <c r="D70" s="1"/>
      <c r="E70" s="1"/>
      <c r="F70" s="1"/>
      <c r="G70" s="1"/>
      <c r="H70" s="1"/>
      <c r="I70" s="1"/>
      <c r="J70" s="1"/>
    </row>
    <row r="71" spans="1:10">
      <c r="A71" s="1"/>
      <c r="B71" s="1"/>
      <c r="C71" s="1"/>
      <c r="D71" s="1"/>
      <c r="E71" s="1"/>
      <c r="F71" s="1"/>
      <c r="G71" s="1"/>
      <c r="H71" s="1"/>
      <c r="I71" s="1"/>
      <c r="J71" s="1"/>
    </row>
    <row r="72" spans="1:10">
      <c r="A72" s="1"/>
      <c r="B72" s="1"/>
      <c r="C72" s="1"/>
      <c r="D72" s="1"/>
      <c r="E72" s="1"/>
      <c r="F72" s="1"/>
      <c r="G72" s="1"/>
      <c r="H72" s="1"/>
      <c r="I72" s="1"/>
      <c r="J72" s="1"/>
    </row>
    <row r="73" spans="1:10">
      <c r="A73" s="1"/>
      <c r="B73" s="1"/>
      <c r="C73" s="1"/>
      <c r="D73" s="1"/>
      <c r="E73" s="1"/>
      <c r="F73" s="1"/>
      <c r="G73" s="1"/>
      <c r="H73" s="1"/>
      <c r="I73" s="1"/>
      <c r="J73" s="1"/>
    </row>
    <row r="74" spans="1:10">
      <c r="A74" s="1"/>
      <c r="B74" s="1"/>
      <c r="C74" s="1"/>
      <c r="D74" s="1"/>
      <c r="E74" s="1"/>
      <c r="F74" s="1"/>
      <c r="G74" s="1"/>
      <c r="H74" s="1"/>
      <c r="I74" s="1"/>
      <c r="J74" s="1"/>
    </row>
    <row r="75" spans="1:10">
      <c r="A75" s="1"/>
      <c r="B75" s="1"/>
      <c r="C75" s="1"/>
      <c r="D75" s="1"/>
      <c r="E75" s="1"/>
      <c r="F75" s="1"/>
      <c r="G75" s="1"/>
      <c r="H75" s="1"/>
      <c r="I75" s="1"/>
      <c r="J75" s="1"/>
    </row>
    <row r="76" spans="1:10">
      <c r="A76" s="1"/>
      <c r="B76" s="1"/>
      <c r="C76" s="1"/>
      <c r="D76" s="1"/>
      <c r="E76" s="1"/>
      <c r="F76" s="1"/>
      <c r="G76" s="1"/>
      <c r="H76" s="1"/>
      <c r="I76" s="1"/>
      <c r="J76" s="1"/>
    </row>
    <row r="77" spans="1:10">
      <c r="A77" s="1"/>
      <c r="B77" s="1"/>
      <c r="C77" s="1"/>
      <c r="D77" s="1"/>
      <c r="E77" s="1"/>
      <c r="F77" s="1"/>
      <c r="G77" s="1"/>
      <c r="H77" s="1"/>
      <c r="I77" s="1"/>
      <c r="J77" s="1"/>
    </row>
    <row r="78" spans="1:10">
      <c r="A78" s="1"/>
      <c r="B78" s="1"/>
      <c r="C78" s="1"/>
      <c r="D78" s="1"/>
      <c r="E78" s="1"/>
      <c r="F78" s="1"/>
      <c r="G78" s="1"/>
      <c r="H78" s="1"/>
      <c r="I78" s="1"/>
      <c r="J78" s="1"/>
    </row>
    <row r="79" spans="1:10">
      <c r="A79" s="1"/>
      <c r="B79" s="1"/>
      <c r="C79" s="1"/>
      <c r="D79" s="1"/>
      <c r="E79" s="1"/>
      <c r="F79" s="1"/>
      <c r="G79" s="1"/>
      <c r="H79" s="1"/>
      <c r="I79" s="1"/>
      <c r="J79" s="1"/>
    </row>
    <row r="80" spans="1:10">
      <c r="A80" s="1"/>
      <c r="B80" s="1"/>
      <c r="C80" s="1"/>
      <c r="D80" s="1"/>
      <c r="E80" s="1"/>
      <c r="F80" s="1"/>
      <c r="G80" s="1"/>
      <c r="H80" s="1"/>
      <c r="I80" s="1"/>
      <c r="J80" s="1"/>
    </row>
    <row r="81" spans="1:10">
      <c r="A81" s="1"/>
      <c r="B81" s="1"/>
      <c r="C81" s="1"/>
      <c r="D81" s="1"/>
      <c r="E81" s="1"/>
      <c r="F81" s="1"/>
      <c r="G81" s="1"/>
      <c r="H81" s="1"/>
      <c r="I81" s="1"/>
      <c r="J81" s="1"/>
    </row>
    <row r="82" spans="1:10">
      <c r="A82" s="1"/>
      <c r="B82" s="1"/>
      <c r="C82" s="1"/>
      <c r="D82" s="1"/>
      <c r="E82" s="1"/>
      <c r="F82" s="1"/>
      <c r="G82" s="1"/>
      <c r="H82" s="1"/>
      <c r="I82" s="1"/>
      <c r="J82" s="1"/>
    </row>
    <row r="83" spans="1:10">
      <c r="A83" s="1"/>
      <c r="B83" s="1"/>
      <c r="C83" s="1"/>
      <c r="D83" s="1"/>
      <c r="E83" s="1"/>
      <c r="F83" s="1"/>
      <c r="G83" s="1"/>
      <c r="H83" s="1"/>
      <c r="I83" s="1"/>
      <c r="J83" s="1"/>
    </row>
    <row r="84" spans="1:10">
      <c r="A84" s="1"/>
      <c r="B84" s="1"/>
      <c r="C84" s="1"/>
      <c r="D84" s="1"/>
      <c r="E84" s="1"/>
      <c r="F84" s="1"/>
      <c r="G84" s="1"/>
      <c r="H84" s="1"/>
      <c r="I84" s="1"/>
      <c r="J84" s="1"/>
    </row>
    <row r="85" spans="1:10">
      <c r="A85" s="1"/>
      <c r="B85" s="1"/>
      <c r="C85" s="1"/>
      <c r="D85" s="1"/>
      <c r="E85" s="1"/>
      <c r="F85" s="1"/>
      <c r="G85" s="1"/>
      <c r="H85" s="1"/>
      <c r="I85" s="1"/>
      <c r="J85" s="1"/>
    </row>
    <row r="86" spans="1:10">
      <c r="A86" s="1"/>
      <c r="B86" s="1"/>
      <c r="C86" s="1"/>
      <c r="D86" s="1"/>
      <c r="E86" s="1"/>
      <c r="F86" s="1"/>
      <c r="G86" s="1"/>
      <c r="H86" s="1"/>
      <c r="I86" s="1"/>
      <c r="J86" s="1"/>
    </row>
    <row r="87" spans="1:10">
      <c r="A87" s="1"/>
      <c r="B87" s="1"/>
      <c r="C87" s="1"/>
      <c r="D87" s="1"/>
      <c r="E87" s="1"/>
      <c r="F87" s="1"/>
      <c r="G87" s="1"/>
      <c r="H87" s="1"/>
      <c r="I87" s="1"/>
      <c r="J87" s="1"/>
    </row>
    <row r="88" spans="1:10">
      <c r="A88" s="1"/>
      <c r="B88" s="1"/>
      <c r="C88" s="1"/>
      <c r="D88" s="1"/>
      <c r="E88" s="1"/>
      <c r="F88" s="1"/>
      <c r="G88" s="1"/>
      <c r="H88" s="1"/>
      <c r="I88" s="1"/>
      <c r="J88" s="1"/>
    </row>
    <row r="89" spans="1:10">
      <c r="A89" s="1"/>
      <c r="B89" s="1"/>
      <c r="C89" s="1"/>
      <c r="D89" s="1"/>
      <c r="E89" s="1"/>
      <c r="F89" s="1"/>
      <c r="G89" s="1"/>
      <c r="H89" s="1"/>
      <c r="I89" s="1"/>
      <c r="J89" s="1"/>
    </row>
    <row r="90" spans="1:10">
      <c r="A90" s="1"/>
      <c r="B90" s="1"/>
      <c r="C90" s="1"/>
      <c r="D90" s="1"/>
      <c r="E90" s="1"/>
      <c r="F90" s="1"/>
      <c r="G90" s="1"/>
      <c r="H90" s="1"/>
      <c r="I90" s="1"/>
      <c r="J90" s="1"/>
    </row>
    <row r="91" spans="1:10">
      <c r="A91" s="1"/>
      <c r="B91" s="1"/>
      <c r="C91" s="1"/>
      <c r="D91" s="1"/>
      <c r="E91" s="1"/>
      <c r="F91" s="1"/>
      <c r="G91" s="1"/>
      <c r="H91" s="1"/>
      <c r="I91" s="1"/>
      <c r="J91" s="1"/>
    </row>
    <row r="92" spans="1:10">
      <c r="A92" s="1"/>
      <c r="B92" s="1"/>
      <c r="C92" s="1"/>
      <c r="D92" s="1"/>
      <c r="E92" s="1"/>
      <c r="F92" s="1"/>
      <c r="G92" s="1"/>
      <c r="H92" s="1"/>
      <c r="I92" s="1"/>
      <c r="J92" s="1"/>
    </row>
    <row r="93" spans="1:10">
      <c r="A93" s="1"/>
      <c r="B93" s="1"/>
      <c r="C93" s="1"/>
      <c r="D93" s="1"/>
      <c r="E93" s="1"/>
      <c r="F93" s="1"/>
      <c r="G93" s="1"/>
      <c r="H93" s="1"/>
      <c r="I93" s="1"/>
      <c r="J93" s="1"/>
    </row>
    <row r="94" spans="1:10">
      <c r="A94" s="1"/>
      <c r="B94" s="1"/>
      <c r="C94" s="1"/>
      <c r="D94" s="1"/>
      <c r="E94" s="1"/>
      <c r="F94" s="1"/>
      <c r="G94" s="1"/>
      <c r="H94" s="1"/>
      <c r="I94" s="1"/>
      <c r="J94" s="1"/>
    </row>
    <row r="95" spans="1:10">
      <c r="A95" s="1"/>
      <c r="B95" s="1"/>
      <c r="C95" s="1"/>
      <c r="D95" s="1"/>
      <c r="E95" s="1"/>
      <c r="F95" s="1"/>
      <c r="G95" s="1"/>
      <c r="H95" s="1"/>
      <c r="I95" s="1"/>
      <c r="J95" s="1"/>
    </row>
    <row r="96" spans="1:10">
      <c r="A96" s="1"/>
      <c r="B96" s="1"/>
      <c r="C96" s="1"/>
      <c r="D96" s="1"/>
      <c r="E96" s="1"/>
      <c r="F96" s="1"/>
      <c r="G96" s="1"/>
      <c r="H96" s="1"/>
      <c r="I96" s="1"/>
      <c r="J96" s="1"/>
    </row>
    <row r="97" spans="1:10">
      <c r="A97" s="1"/>
      <c r="B97" s="1"/>
      <c r="C97" s="1"/>
      <c r="D97" s="1"/>
      <c r="E97" s="1"/>
      <c r="F97" s="1"/>
      <c r="G97" s="1"/>
      <c r="H97" s="1"/>
      <c r="I97" s="1"/>
      <c r="J97" s="1"/>
    </row>
    <row r="98" spans="1:10">
      <c r="A98" s="1"/>
      <c r="B98" s="1"/>
      <c r="C98" s="1"/>
      <c r="D98" s="1"/>
      <c r="E98" s="1"/>
      <c r="F98" s="1"/>
      <c r="G98" s="1"/>
      <c r="H98" s="1"/>
      <c r="I98" s="1"/>
      <c r="J98" s="1"/>
    </row>
    <row r="99" spans="1:10">
      <c r="A99" s="1"/>
      <c r="B99" s="1"/>
      <c r="C99" s="1"/>
      <c r="D99" s="1"/>
      <c r="E99" s="1"/>
      <c r="F99" s="1"/>
      <c r="G99" s="1"/>
      <c r="H99" s="1"/>
      <c r="I99" s="1"/>
      <c r="J99" s="1"/>
    </row>
    <row r="100" spans="1:10">
      <c r="A100" s="1"/>
      <c r="B100" s="1"/>
      <c r="C100" s="1"/>
      <c r="D100" s="1"/>
      <c r="E100" s="1"/>
      <c r="F100" s="1"/>
      <c r="G100" s="1"/>
      <c r="H100" s="1"/>
      <c r="I100" s="1"/>
      <c r="J100" s="1"/>
    </row>
    <row r="101" spans="1:10">
      <c r="A101" s="1"/>
      <c r="B101" s="1"/>
      <c r="C101" s="1"/>
      <c r="D101" s="1"/>
      <c r="E101" s="1"/>
      <c r="F101" s="1"/>
      <c r="G101" s="1"/>
      <c r="H101" s="1"/>
      <c r="I101" s="1"/>
      <c r="J101" s="1"/>
    </row>
    <row r="102" spans="1:10">
      <c r="A102" s="1"/>
      <c r="B102" s="1"/>
      <c r="C102" s="1"/>
      <c r="D102" s="1"/>
      <c r="E102" s="1"/>
      <c r="F102" s="1"/>
      <c r="G102" s="1"/>
      <c r="H102" s="1"/>
      <c r="I102" s="1"/>
      <c r="J102" s="1"/>
    </row>
    <row r="103" spans="1:10">
      <c r="A103" s="1"/>
      <c r="B103" s="1"/>
      <c r="C103" s="1"/>
      <c r="D103" s="1"/>
      <c r="E103" s="1"/>
      <c r="F103" s="1"/>
      <c r="G103" s="1"/>
      <c r="H103" s="1"/>
      <c r="I103" s="1"/>
      <c r="J103" s="1"/>
    </row>
    <row r="104" spans="1:10">
      <c r="A104" s="1"/>
      <c r="B104" s="1"/>
      <c r="C104" s="1"/>
      <c r="D104" s="1"/>
      <c r="E104" s="1"/>
      <c r="F104" s="1"/>
      <c r="G104" s="1"/>
      <c r="H104" s="1"/>
      <c r="I104" s="1"/>
      <c r="J104" s="1"/>
    </row>
    <row r="105" spans="1:10">
      <c r="A105" s="1"/>
      <c r="B105" s="1"/>
      <c r="C105" s="1"/>
      <c r="D105" s="1"/>
      <c r="E105" s="1"/>
      <c r="F105" s="1"/>
      <c r="G105" s="1"/>
      <c r="H105" s="1"/>
      <c r="I105" s="1"/>
      <c r="J105" s="1"/>
    </row>
    <row r="106" spans="1:10">
      <c r="A106" s="1"/>
      <c r="B106" s="1"/>
      <c r="C106" s="1"/>
      <c r="D106" s="1"/>
      <c r="E106" s="1"/>
      <c r="F106" s="1"/>
      <c r="G106" s="1"/>
      <c r="H106" s="1"/>
      <c r="I106" s="1"/>
      <c r="J106" s="1"/>
    </row>
    <row r="107" spans="1:10">
      <c r="A107" s="1"/>
      <c r="B107" s="1"/>
      <c r="C107" s="1"/>
      <c r="D107" s="1"/>
      <c r="E107" s="1"/>
      <c r="F107" s="1"/>
      <c r="G107" s="1"/>
      <c r="H107" s="1"/>
      <c r="I107" s="1"/>
      <c r="J107" s="1"/>
    </row>
    <row r="108" spans="1:10">
      <c r="A108" s="1"/>
      <c r="B108" s="1"/>
      <c r="C108" s="1"/>
      <c r="D108" s="1"/>
      <c r="E108" s="1"/>
      <c r="F108" s="1"/>
      <c r="G108" s="1"/>
      <c r="H108" s="1"/>
      <c r="I108" s="1"/>
      <c r="J108" s="1"/>
    </row>
    <row r="109" spans="1:10">
      <c r="A109" s="1"/>
      <c r="B109" s="1"/>
      <c r="C109" s="1"/>
      <c r="D109" s="1"/>
      <c r="E109" s="1"/>
      <c r="F109" s="1"/>
      <c r="G109" s="1"/>
      <c r="H109" s="1"/>
      <c r="I109" s="1"/>
      <c r="J109" s="1"/>
    </row>
    <row r="110" spans="1:10">
      <c r="A110" s="1"/>
      <c r="B110" s="1"/>
      <c r="C110" s="1"/>
      <c r="D110" s="1"/>
      <c r="E110" s="1"/>
      <c r="F110" s="1"/>
      <c r="G110" s="1"/>
      <c r="H110" s="1"/>
      <c r="I110" s="1"/>
      <c r="J110" s="1"/>
    </row>
    <row r="111" spans="1:10">
      <c r="A111" s="1"/>
      <c r="B111" s="1"/>
      <c r="C111" s="1"/>
      <c r="D111" s="1"/>
      <c r="E111" s="1"/>
      <c r="F111" s="1"/>
      <c r="G111" s="1"/>
      <c r="H111" s="1"/>
      <c r="I111" s="1"/>
      <c r="J111" s="1"/>
    </row>
    <row r="112" spans="1:10">
      <c r="A112" s="1"/>
      <c r="B112" s="1"/>
      <c r="C112" s="1"/>
      <c r="D112" s="1"/>
      <c r="E112" s="1"/>
      <c r="F112" s="1"/>
      <c r="G112" s="1"/>
      <c r="H112" s="1"/>
      <c r="I112" s="1"/>
      <c r="J112" s="1"/>
    </row>
    <row r="113" spans="1:10">
      <c r="A113" s="1"/>
      <c r="B113" s="1"/>
      <c r="C113" s="1"/>
      <c r="D113" s="1"/>
      <c r="E113" s="1"/>
      <c r="F113" s="1"/>
      <c r="G113" s="1"/>
      <c r="H113" s="1"/>
      <c r="I113" s="1"/>
      <c r="J113" s="1"/>
    </row>
    <row r="114" spans="1:10">
      <c r="A114" s="1"/>
      <c r="B114" s="1"/>
      <c r="C114" s="1"/>
      <c r="D114" s="1"/>
      <c r="E114" s="1"/>
      <c r="F114" s="1"/>
      <c r="G114" s="1"/>
      <c r="H114" s="1"/>
      <c r="I114" s="1"/>
      <c r="J114" s="1"/>
    </row>
    <row r="115" spans="1:10">
      <c r="A115" s="1"/>
      <c r="B115" s="1"/>
      <c r="C115" s="1"/>
      <c r="D115" s="1"/>
      <c r="E115" s="1"/>
      <c r="F115" s="1"/>
      <c r="G115" s="1"/>
      <c r="H115" s="1"/>
      <c r="I115" s="1"/>
      <c r="J115" s="1"/>
    </row>
    <row r="116" spans="1:10">
      <c r="A116" s="1"/>
      <c r="B116" s="1"/>
      <c r="C116" s="1"/>
      <c r="D116" s="1"/>
      <c r="E116" s="1"/>
      <c r="F116" s="1"/>
      <c r="G116" s="1"/>
      <c r="H116" s="1"/>
      <c r="I116" s="1"/>
      <c r="J116" s="1"/>
    </row>
    <row r="117" spans="1:10">
      <c r="A117" s="1"/>
      <c r="B117" s="1"/>
      <c r="C117" s="1"/>
      <c r="D117" s="1"/>
      <c r="E117" s="1"/>
      <c r="F117" s="1"/>
      <c r="G117" s="1"/>
      <c r="H117" s="1"/>
      <c r="I117" s="1"/>
      <c r="J117" s="1"/>
    </row>
    <row r="118" spans="1:10">
      <c r="A118" s="1"/>
      <c r="B118" s="1"/>
      <c r="C118" s="1"/>
      <c r="D118" s="1"/>
      <c r="E118" s="1"/>
      <c r="F118" s="1"/>
      <c r="G118" s="1"/>
      <c r="H118" s="1"/>
      <c r="I118" s="1"/>
      <c r="J118" s="1"/>
    </row>
    <row r="119" spans="1:10">
      <c r="A119" s="1"/>
      <c r="B119" s="1"/>
      <c r="C119" s="1"/>
      <c r="D119" s="1"/>
      <c r="E119" s="1"/>
      <c r="F119" s="1"/>
      <c r="G119" s="1"/>
      <c r="H119" s="1"/>
      <c r="I119" s="1"/>
      <c r="J119" s="1"/>
    </row>
    <row r="120" spans="1:10">
      <c r="A120" s="1"/>
      <c r="B120" s="1"/>
      <c r="C120" s="1"/>
      <c r="D120" s="1"/>
      <c r="E120" s="1"/>
      <c r="F120" s="1"/>
      <c r="G120" s="1"/>
      <c r="H120" s="1"/>
      <c r="I120" s="1"/>
      <c r="J120" s="1"/>
    </row>
    <row r="121" spans="1:10">
      <c r="A121" s="1"/>
      <c r="B121" s="1"/>
      <c r="C121" s="1"/>
      <c r="D121" s="1"/>
      <c r="E121" s="1"/>
      <c r="F121" s="1"/>
      <c r="G121" s="1"/>
      <c r="H121" s="1"/>
      <c r="I121" s="1"/>
      <c r="J121" s="1"/>
    </row>
    <row r="122" spans="1:10">
      <c r="A122" s="1"/>
      <c r="B122" s="1"/>
      <c r="C122" s="1"/>
      <c r="D122" s="1"/>
      <c r="E122" s="1"/>
      <c r="F122" s="1"/>
      <c r="G122" s="1"/>
      <c r="H122" s="1"/>
      <c r="I122" s="1"/>
      <c r="J122" s="1"/>
    </row>
    <row r="123" spans="1:10">
      <c r="A123" s="1"/>
      <c r="B123" s="1"/>
      <c r="C123" s="1"/>
      <c r="D123" s="1"/>
      <c r="E123" s="1"/>
      <c r="F123" s="1"/>
      <c r="G123" s="1"/>
      <c r="H123" s="1"/>
      <c r="I123" s="1"/>
      <c r="J123" s="1"/>
    </row>
    <row r="124" spans="1:10">
      <c r="A124" s="1"/>
      <c r="B124" s="1"/>
      <c r="C124" s="1"/>
      <c r="D124" s="1"/>
      <c r="E124" s="1"/>
      <c r="F124" s="1"/>
      <c r="G124" s="1"/>
      <c r="H124" s="1"/>
      <c r="I124" s="1"/>
      <c r="J124" s="1"/>
    </row>
    <row r="125" spans="1:10">
      <c r="A125" s="1"/>
      <c r="B125" s="1"/>
      <c r="C125" s="1"/>
      <c r="D125" s="1"/>
      <c r="E125" s="1"/>
      <c r="F125" s="1"/>
      <c r="G125" s="1"/>
      <c r="H125" s="1"/>
      <c r="I125" s="1"/>
      <c r="J125" s="1"/>
    </row>
    <row r="126" spans="1:10">
      <c r="A126" s="1"/>
      <c r="B126" s="1"/>
      <c r="C126" s="1"/>
      <c r="D126" s="1"/>
      <c r="E126" s="1"/>
      <c r="F126" s="1"/>
      <c r="G126" s="1"/>
      <c r="H126" s="1"/>
      <c r="I126" s="1"/>
      <c r="J126" s="1"/>
    </row>
    <row r="127" spans="1:10">
      <c r="A127" s="1"/>
      <c r="B127" s="1"/>
      <c r="C127" s="1"/>
      <c r="D127" s="1"/>
      <c r="E127" s="1"/>
      <c r="F127" s="1"/>
      <c r="G127" s="1"/>
      <c r="H127" s="1"/>
      <c r="I127" s="1"/>
      <c r="J127" s="1"/>
    </row>
    <row r="128" spans="1:10">
      <c r="A128" s="1"/>
      <c r="B128" s="1"/>
      <c r="C128" s="1"/>
      <c r="D128" s="1"/>
      <c r="E128" s="1"/>
      <c r="F128" s="1"/>
      <c r="G128" s="1"/>
      <c r="H128" s="1"/>
      <c r="I128" s="1"/>
      <c r="J128" s="1"/>
    </row>
    <row r="129" spans="1:10">
      <c r="A129" s="1"/>
      <c r="B129" s="1"/>
      <c r="C129" s="1"/>
      <c r="D129" s="1"/>
      <c r="E129" s="1"/>
      <c r="F129" s="1"/>
      <c r="G129" s="1"/>
      <c r="H129" s="1"/>
      <c r="I129" s="1"/>
      <c r="J129" s="1"/>
    </row>
    <row r="130" spans="1:10">
      <c r="A130" s="1"/>
      <c r="B130" s="1"/>
      <c r="C130" s="1"/>
      <c r="D130" s="1"/>
      <c r="E130" s="1"/>
      <c r="F130" s="1"/>
      <c r="G130" s="1"/>
      <c r="H130" s="1"/>
      <c r="I130" s="1"/>
      <c r="J130" s="1"/>
    </row>
    <row r="131" spans="1:10">
      <c r="A131" s="1"/>
      <c r="B131" s="1"/>
      <c r="C131" s="1"/>
      <c r="D131" s="1"/>
      <c r="E131" s="1"/>
      <c r="F131" s="1"/>
      <c r="G131" s="1"/>
      <c r="H131" s="1"/>
      <c r="I131" s="1"/>
      <c r="J131" s="1"/>
    </row>
    <row r="132" spans="1:10">
      <c r="A132" s="1"/>
      <c r="B132" s="1"/>
      <c r="C132" s="1"/>
      <c r="D132" s="1"/>
      <c r="E132" s="1"/>
      <c r="F132" s="1"/>
      <c r="G132" s="1"/>
      <c r="H132" s="1"/>
      <c r="I132" s="1"/>
      <c r="J132" s="1"/>
    </row>
    <row r="133" spans="1:10">
      <c r="A133" s="1"/>
      <c r="B133" s="1"/>
      <c r="C133" s="1"/>
      <c r="D133" s="1"/>
      <c r="E133" s="1"/>
      <c r="F133" s="1"/>
      <c r="G133" s="1"/>
      <c r="H133" s="1"/>
      <c r="I133" s="1"/>
      <c r="J133" s="1"/>
    </row>
    <row r="134" spans="1:10">
      <c r="A134" s="1"/>
      <c r="B134" s="1"/>
      <c r="C134" s="1"/>
      <c r="D134" s="1"/>
      <c r="E134" s="1"/>
      <c r="F134" s="1"/>
      <c r="G134" s="1"/>
      <c r="H134" s="1"/>
      <c r="I134" s="1"/>
      <c r="J134" s="1"/>
    </row>
    <row r="135" spans="1:10">
      <c r="A135" s="1"/>
      <c r="B135" s="1"/>
      <c r="C135" s="1"/>
      <c r="D135" s="1"/>
      <c r="E135" s="1"/>
      <c r="F135" s="1"/>
      <c r="G135" s="1"/>
      <c r="H135" s="1"/>
      <c r="I135" s="1"/>
      <c r="J135" s="1"/>
    </row>
    <row r="136" spans="1:10">
      <c r="A136" s="1"/>
      <c r="B136" s="1"/>
      <c r="C136" s="1"/>
      <c r="D136" s="1"/>
      <c r="E136" s="1"/>
      <c r="F136" s="1"/>
      <c r="G136" s="1"/>
      <c r="H136" s="1"/>
      <c r="I136" s="1"/>
      <c r="J136" s="1"/>
    </row>
    <row r="137" spans="1:10">
      <c r="A137" s="1"/>
      <c r="B137" s="1"/>
      <c r="C137" s="1"/>
      <c r="D137" s="1"/>
      <c r="E137" s="1"/>
      <c r="F137" s="1"/>
      <c r="G137" s="1"/>
      <c r="H137" s="1"/>
      <c r="I137" s="1"/>
      <c r="J137" s="1"/>
    </row>
    <row r="138" spans="1:10">
      <c r="A138" s="1"/>
      <c r="B138" s="1"/>
      <c r="C138" s="1"/>
      <c r="D138" s="1"/>
      <c r="E138" s="1"/>
      <c r="F138" s="1"/>
      <c r="G138" s="1"/>
      <c r="H138" s="1"/>
      <c r="I138" s="1"/>
      <c r="J138" s="1"/>
    </row>
    <row r="139" spans="1:10">
      <c r="A139" s="1"/>
      <c r="B139" s="1"/>
      <c r="C139" s="1"/>
      <c r="D139" s="1"/>
      <c r="E139" s="1"/>
      <c r="F139" s="1"/>
      <c r="G139" s="1"/>
      <c r="H139" s="1"/>
      <c r="I139" s="1"/>
      <c r="J139" s="1"/>
    </row>
    <row r="140" spans="1:10">
      <c r="A140" s="1"/>
      <c r="B140" s="1"/>
      <c r="C140" s="1"/>
      <c r="D140" s="1"/>
      <c r="E140" s="1"/>
      <c r="F140" s="1"/>
      <c r="G140" s="1"/>
      <c r="H140" s="1"/>
      <c r="I140" s="1"/>
      <c r="J140" s="1"/>
    </row>
    <row r="141" spans="1:10">
      <c r="A141" s="1"/>
      <c r="B141" s="1"/>
      <c r="C141" s="1"/>
      <c r="D141" s="1"/>
      <c r="E141" s="1"/>
      <c r="F141" s="1"/>
      <c r="G141" s="1"/>
      <c r="H141" s="1"/>
      <c r="I141" s="1"/>
      <c r="J141" s="1"/>
    </row>
    <row r="142" spans="1:10">
      <c r="A142" s="1"/>
      <c r="B142" s="1"/>
      <c r="C142" s="1"/>
      <c r="D142" s="1"/>
      <c r="E142" s="1"/>
      <c r="F142" s="1"/>
      <c r="G142" s="1"/>
      <c r="H142" s="1"/>
      <c r="I142" s="1"/>
      <c r="J142" s="1"/>
    </row>
    <row r="143" spans="1:10">
      <c r="A143" s="1"/>
      <c r="B143" s="1"/>
      <c r="C143" s="1"/>
      <c r="D143" s="1"/>
      <c r="E143" s="1"/>
      <c r="F143" s="1"/>
      <c r="G143" s="1"/>
      <c r="H143" s="1"/>
      <c r="I143" s="1"/>
      <c r="J143" s="1"/>
    </row>
    <row r="144" spans="1:10">
      <c r="A144" s="1"/>
      <c r="B144" s="1"/>
      <c r="C144" s="1"/>
      <c r="D144" s="1"/>
      <c r="E144" s="1"/>
      <c r="F144" s="1"/>
      <c r="G144" s="1"/>
      <c r="H144" s="1"/>
      <c r="I144" s="1"/>
      <c r="J144" s="1"/>
    </row>
    <row r="145" spans="1:10">
      <c r="A145" s="1"/>
      <c r="B145" s="1"/>
      <c r="C145" s="1"/>
      <c r="D145" s="1"/>
      <c r="E145" s="1"/>
      <c r="F145" s="1"/>
      <c r="G145" s="1"/>
      <c r="H145" s="1"/>
      <c r="I145" s="1"/>
      <c r="J145" s="1"/>
    </row>
    <row r="146" spans="1:10">
      <c r="A146" s="1"/>
      <c r="B146" s="1"/>
      <c r="C146" s="1"/>
      <c r="D146" s="1"/>
      <c r="E146" s="1"/>
      <c r="F146" s="1"/>
      <c r="G146" s="1"/>
      <c r="H146" s="1"/>
      <c r="I146" s="1"/>
      <c r="J146" s="1"/>
    </row>
    <row r="147" spans="1:10">
      <c r="A147" s="1"/>
      <c r="B147" s="1"/>
      <c r="C147" s="1"/>
      <c r="D147" s="1"/>
      <c r="E147" s="1"/>
      <c r="F147" s="1"/>
      <c r="G147" s="1"/>
      <c r="H147" s="1"/>
      <c r="I147" s="1"/>
      <c r="J147" s="1"/>
    </row>
    <row r="148" spans="1:10">
      <c r="A148" s="1"/>
      <c r="B148" s="1"/>
      <c r="C148" s="1"/>
      <c r="D148" s="1"/>
      <c r="E148" s="1"/>
      <c r="F148" s="1"/>
      <c r="G148" s="1"/>
      <c r="H148" s="1"/>
      <c r="I148" s="1"/>
      <c r="J148" s="1"/>
    </row>
    <row r="149" spans="1:10">
      <c r="A149" s="1"/>
      <c r="B149" s="1"/>
      <c r="C149" s="1"/>
      <c r="D149" s="1"/>
      <c r="E149" s="1"/>
      <c r="F149" s="1"/>
      <c r="G149" s="1"/>
      <c r="H149" s="1"/>
      <c r="I149" s="1"/>
      <c r="J149" s="1"/>
    </row>
    <row r="150" spans="1:10">
      <c r="A150" s="1"/>
      <c r="B150" s="1"/>
      <c r="C150" s="1"/>
      <c r="D150" s="1"/>
      <c r="E150" s="1"/>
      <c r="F150" s="1"/>
      <c r="G150" s="1"/>
      <c r="H150" s="1"/>
      <c r="I150" s="1"/>
      <c r="J150" s="1"/>
    </row>
    <row r="151" spans="1:10">
      <c r="A151" s="1"/>
      <c r="B151" s="1"/>
      <c r="C151" s="1"/>
      <c r="D151" s="1"/>
      <c r="E151" s="1"/>
      <c r="F151" s="1"/>
      <c r="G151" s="1"/>
      <c r="H151" s="1"/>
      <c r="I151" s="1"/>
      <c r="J151" s="1"/>
    </row>
    <row r="152" spans="1:10">
      <c r="A152" s="1"/>
      <c r="B152" s="1"/>
      <c r="C152" s="1"/>
      <c r="D152" s="1"/>
      <c r="E152" s="1"/>
      <c r="F152" s="1"/>
      <c r="G152" s="1"/>
      <c r="H152" s="1"/>
      <c r="I152" s="1"/>
      <c r="J152" s="1"/>
    </row>
    <row r="153" spans="1:10">
      <c r="A153" s="1"/>
      <c r="B153" s="1"/>
      <c r="C153" s="1"/>
      <c r="D153" s="1"/>
      <c r="E153" s="1"/>
      <c r="F153" s="1"/>
      <c r="G153" s="1"/>
      <c r="H153" s="1"/>
      <c r="I153" s="1"/>
      <c r="J153" s="1"/>
    </row>
    <row r="154" spans="1:10">
      <c r="A154" s="1"/>
      <c r="B154" s="1"/>
      <c r="C154" s="1"/>
      <c r="D154" s="1"/>
      <c r="E154" s="1"/>
      <c r="F154" s="1"/>
      <c r="G154" s="1"/>
      <c r="H154" s="1"/>
      <c r="I154" s="1"/>
      <c r="J154" s="1"/>
    </row>
    <row r="155" spans="1:10">
      <c r="A155" s="1"/>
      <c r="B155" s="1"/>
      <c r="C155" s="1"/>
      <c r="D155" s="1"/>
      <c r="E155" s="1"/>
      <c r="F155" s="1"/>
      <c r="G155" s="1"/>
      <c r="H155" s="1"/>
      <c r="I155" s="1"/>
      <c r="J155" s="1"/>
    </row>
    <row r="156" spans="1:10">
      <c r="A156" s="1"/>
      <c r="B156" s="1"/>
      <c r="C156" s="1"/>
      <c r="D156" s="1"/>
      <c r="E156" s="1"/>
      <c r="F156" s="1"/>
      <c r="G156" s="1"/>
      <c r="H156" s="1"/>
      <c r="I156" s="1"/>
      <c r="J156" s="1"/>
    </row>
    <row r="157" spans="1:10">
      <c r="A157" s="1"/>
      <c r="B157" s="1"/>
      <c r="C157" s="1"/>
      <c r="D157" s="1"/>
      <c r="E157" s="1"/>
      <c r="F157" s="1"/>
      <c r="G157" s="1"/>
      <c r="H157" s="1"/>
      <c r="I157" s="1"/>
      <c r="J157" s="1"/>
    </row>
    <row r="158" spans="1:10">
      <c r="A158" s="1"/>
      <c r="B158" s="1"/>
      <c r="C158" s="1"/>
      <c r="D158" s="1"/>
      <c r="E158" s="1"/>
      <c r="F158" s="1"/>
      <c r="G158" s="1"/>
      <c r="H158" s="1"/>
      <c r="I158" s="1"/>
      <c r="J158" s="1"/>
    </row>
    <row r="159" spans="1:10">
      <c r="A159" s="1"/>
      <c r="B159" s="1"/>
      <c r="C159" s="1"/>
      <c r="D159" s="1"/>
      <c r="E159" s="1"/>
      <c r="F159" s="1"/>
      <c r="G159" s="1"/>
      <c r="H159" s="1"/>
      <c r="I159" s="1"/>
      <c r="J159" s="1"/>
    </row>
    <row r="160" spans="1:10">
      <c r="A160" s="1"/>
      <c r="B160" s="1"/>
      <c r="C160" s="1"/>
      <c r="D160" s="1"/>
      <c r="E160" s="1"/>
      <c r="F160" s="1"/>
      <c r="G160" s="1"/>
      <c r="H160" s="1"/>
      <c r="I160" s="1"/>
      <c r="J160" s="1"/>
    </row>
    <row r="161" spans="1:10">
      <c r="A161" s="1"/>
      <c r="B161" s="1"/>
      <c r="C161" s="1"/>
      <c r="D161" s="1"/>
      <c r="E161" s="1"/>
      <c r="F161" s="1"/>
      <c r="G161" s="1"/>
      <c r="H161" s="1"/>
      <c r="I161" s="1"/>
      <c r="J161" s="1"/>
    </row>
    <row r="162" spans="1:10">
      <c r="A162" s="1"/>
      <c r="B162" s="1"/>
      <c r="C162" s="1"/>
      <c r="D162" s="1"/>
      <c r="E162" s="1"/>
      <c r="F162" s="1"/>
      <c r="G162" s="1"/>
      <c r="H162" s="1"/>
      <c r="I162" s="1"/>
      <c r="J162" s="1"/>
    </row>
    <row r="163" spans="1:10">
      <c r="A163" s="1"/>
      <c r="B163" s="1"/>
      <c r="C163" s="1"/>
      <c r="D163" s="1"/>
      <c r="E163" s="1"/>
      <c r="F163" s="1"/>
      <c r="G163" s="1"/>
      <c r="H163" s="1"/>
      <c r="I163" s="1"/>
      <c r="J163" s="1"/>
    </row>
    <row r="164" spans="1:10">
      <c r="A164" s="1"/>
      <c r="B164" s="1"/>
      <c r="C164" s="1"/>
      <c r="D164" s="1"/>
      <c r="E164" s="1"/>
      <c r="F164" s="1"/>
      <c r="G164" s="1"/>
      <c r="H164" s="1"/>
      <c r="I164" s="1"/>
      <c r="J164" s="1"/>
    </row>
    <row r="165" spans="1:10">
      <c r="A165" s="1"/>
      <c r="B165" s="1"/>
      <c r="C165" s="1"/>
      <c r="D165" s="1"/>
      <c r="E165" s="1"/>
      <c r="F165" s="1"/>
      <c r="G165" s="1"/>
      <c r="H165" s="1"/>
      <c r="I165" s="1"/>
      <c r="J165" s="1"/>
    </row>
    <row r="166" spans="1:10">
      <c r="A166" s="1"/>
      <c r="B166" s="1"/>
      <c r="C166" s="1"/>
      <c r="D166" s="1"/>
      <c r="E166" s="1"/>
      <c r="F166" s="1"/>
      <c r="G166" s="1"/>
      <c r="H166" s="1"/>
      <c r="I166" s="1"/>
      <c r="J166" s="1"/>
    </row>
    <row r="167" spans="1:10">
      <c r="A167" s="1"/>
      <c r="B167" s="1"/>
      <c r="C167" s="1"/>
      <c r="D167" s="1"/>
      <c r="E167" s="1"/>
      <c r="F167" s="1"/>
      <c r="G167" s="1"/>
      <c r="H167" s="1"/>
      <c r="I167" s="1"/>
      <c r="J167" s="1"/>
    </row>
    <row r="168" spans="1:10">
      <c r="A168" s="1"/>
      <c r="B168" s="1"/>
      <c r="C168" s="1"/>
      <c r="D168" s="1"/>
      <c r="E168" s="1"/>
      <c r="F168" s="1"/>
      <c r="G168" s="1"/>
      <c r="H168" s="1"/>
      <c r="I168" s="1"/>
      <c r="J168" s="1"/>
    </row>
    <row r="169" spans="1:10">
      <c r="A169" s="1"/>
      <c r="B169" s="1"/>
      <c r="C169" s="1"/>
      <c r="D169" s="1"/>
      <c r="E169" s="1"/>
      <c r="F169" s="1"/>
      <c r="G169" s="1"/>
      <c r="H169" s="1"/>
      <c r="I169" s="1"/>
      <c r="J169" s="1"/>
    </row>
    <row r="170" spans="1:10">
      <c r="A170" s="1"/>
      <c r="B170" s="1"/>
      <c r="C170" s="1"/>
      <c r="D170" s="1"/>
      <c r="E170" s="1"/>
      <c r="F170" s="1"/>
      <c r="G170" s="1"/>
      <c r="H170" s="1"/>
      <c r="I170" s="1"/>
      <c r="J170" s="1"/>
    </row>
    <row r="171" spans="1:10">
      <c r="A171" s="1"/>
      <c r="B171" s="1"/>
      <c r="C171" s="1"/>
      <c r="D171" s="1"/>
      <c r="E171" s="1"/>
      <c r="F171" s="1"/>
      <c r="G171" s="1"/>
      <c r="H171" s="1"/>
      <c r="I171" s="1"/>
      <c r="J171" s="1"/>
    </row>
    <row r="172" spans="1:10">
      <c r="A172" s="1"/>
      <c r="B172" s="1"/>
      <c r="C172" s="1"/>
      <c r="D172" s="1"/>
      <c r="E172" s="1"/>
      <c r="F172" s="1"/>
      <c r="G172" s="1"/>
      <c r="H172" s="1"/>
      <c r="I172" s="1"/>
      <c r="J172" s="1"/>
    </row>
    <row r="173" spans="1:10">
      <c r="A173" s="1"/>
      <c r="B173" s="1"/>
      <c r="C173" s="1"/>
      <c r="D173" s="1"/>
      <c r="E173" s="1"/>
      <c r="F173" s="1"/>
      <c r="G173" s="1"/>
      <c r="H173" s="1"/>
      <c r="I173" s="1"/>
      <c r="J173" s="1"/>
    </row>
    <row r="174" spans="1:10">
      <c r="A174" s="1"/>
      <c r="B174" s="1"/>
      <c r="C174" s="1"/>
      <c r="D174" s="1"/>
      <c r="E174" s="1"/>
      <c r="F174" s="1"/>
      <c r="G174" s="1"/>
      <c r="H174" s="1"/>
      <c r="I174" s="1"/>
      <c r="J174" s="1"/>
    </row>
    <row r="175" spans="1:10">
      <c r="A175" s="1"/>
      <c r="B175" s="1"/>
      <c r="C175" s="1"/>
      <c r="D175" s="1"/>
      <c r="E175" s="1"/>
      <c r="F175" s="1"/>
      <c r="G175" s="1"/>
      <c r="H175" s="1"/>
      <c r="I175" s="1"/>
      <c r="J175" s="1"/>
    </row>
    <row r="176" spans="1:10">
      <c r="A176" s="1"/>
      <c r="B176" s="1"/>
      <c r="C176" s="1"/>
      <c r="D176" s="1"/>
      <c r="E176" s="1"/>
      <c r="F176" s="1"/>
      <c r="G176" s="1"/>
      <c r="H176" s="1"/>
      <c r="I176" s="1"/>
      <c r="J176" s="1"/>
    </row>
    <row r="177" spans="1:10">
      <c r="A177" s="1"/>
      <c r="B177" s="1"/>
      <c r="C177" s="1"/>
      <c r="D177" s="1"/>
      <c r="E177" s="1"/>
      <c r="F177" s="1"/>
      <c r="G177" s="1"/>
      <c r="H177" s="1"/>
      <c r="I177" s="1"/>
      <c r="J177" s="1"/>
    </row>
    <row r="178" spans="1:10">
      <c r="A178" s="1"/>
      <c r="B178" s="1"/>
      <c r="C178" s="1"/>
      <c r="D178" s="1"/>
      <c r="E178" s="1"/>
      <c r="F178" s="1"/>
      <c r="G178" s="1"/>
      <c r="H178" s="1"/>
      <c r="I178" s="1"/>
      <c r="J178" s="1"/>
    </row>
    <row r="179" spans="1:10">
      <c r="A179" s="1"/>
      <c r="B179" s="1"/>
      <c r="C179" s="1"/>
      <c r="D179" s="1"/>
      <c r="E179" s="1"/>
      <c r="F179" s="1"/>
      <c r="G179" s="1"/>
      <c r="H179" s="1"/>
      <c r="I179" s="1"/>
      <c r="J179" s="1"/>
    </row>
    <row r="180" spans="1:10">
      <c r="A180" s="1"/>
      <c r="B180" s="1"/>
      <c r="C180" s="1"/>
      <c r="D180" s="1"/>
      <c r="E180" s="1"/>
      <c r="F180" s="1"/>
      <c r="G180" s="1"/>
      <c r="H180" s="1"/>
      <c r="I180" s="1"/>
      <c r="J180" s="1"/>
    </row>
    <row r="181" spans="1:10">
      <c r="A181" s="1"/>
      <c r="B181" s="1"/>
      <c r="C181" s="1"/>
      <c r="D181" s="1"/>
      <c r="E181" s="1"/>
      <c r="F181" s="1"/>
      <c r="G181" s="1"/>
      <c r="H181" s="1"/>
      <c r="I181" s="1"/>
      <c r="J181" s="1"/>
    </row>
    <row r="182" spans="1:10">
      <c r="A182" s="1"/>
      <c r="B182" s="1"/>
      <c r="C182" s="1"/>
      <c r="D182" s="1"/>
      <c r="E182" s="1"/>
      <c r="F182" s="1"/>
      <c r="G182" s="1"/>
      <c r="H182" s="1"/>
      <c r="I182" s="1"/>
      <c r="J182" s="1"/>
    </row>
    <row r="183" spans="1:10">
      <c r="A183" s="1"/>
      <c r="B183" s="1"/>
      <c r="C183" s="1"/>
      <c r="D183" s="1"/>
      <c r="E183" s="1"/>
      <c r="F183" s="1"/>
      <c r="G183" s="1"/>
      <c r="H183" s="1"/>
      <c r="I183" s="1"/>
      <c r="J183" s="1"/>
    </row>
    <row r="184" spans="1:10">
      <c r="A184" s="1"/>
      <c r="B184" s="1"/>
      <c r="C184" s="1"/>
      <c r="D184" s="1"/>
      <c r="E184" s="1"/>
      <c r="F184" s="1"/>
      <c r="G184" s="1"/>
      <c r="H184" s="1"/>
      <c r="I184" s="1"/>
      <c r="J184" s="1"/>
    </row>
    <row r="185" spans="1:10">
      <c r="A185" s="1"/>
      <c r="B185" s="1"/>
      <c r="C185" s="1"/>
      <c r="D185" s="1"/>
      <c r="E185" s="1"/>
      <c r="F185" s="1"/>
      <c r="G185" s="1"/>
      <c r="H185" s="1"/>
      <c r="I185" s="1"/>
      <c r="J185" s="1"/>
    </row>
    <row r="186" spans="1:10">
      <c r="A186" s="1"/>
      <c r="B186" s="1"/>
      <c r="C186" s="1"/>
      <c r="D186" s="1"/>
      <c r="E186" s="1"/>
      <c r="F186" s="1"/>
      <c r="G186" s="1"/>
      <c r="H186" s="1"/>
      <c r="I186" s="1"/>
      <c r="J186" s="1"/>
    </row>
    <row r="187" spans="1:10">
      <c r="A187" s="1"/>
      <c r="B187" s="1"/>
      <c r="C187" s="1"/>
      <c r="D187" s="1"/>
      <c r="E187" s="1"/>
      <c r="F187" s="1"/>
      <c r="G187" s="1"/>
      <c r="H187" s="1"/>
      <c r="I187" s="1"/>
      <c r="J187" s="1"/>
    </row>
    <row r="188" spans="1:10">
      <c r="A188" s="1"/>
      <c r="B188" s="1"/>
      <c r="C188" s="1"/>
      <c r="D188" s="1"/>
      <c r="E188" s="1"/>
      <c r="F188" s="1"/>
      <c r="G188" s="1"/>
      <c r="H188" s="1"/>
      <c r="I188" s="1"/>
      <c r="J188" s="1"/>
    </row>
    <row r="189" spans="1:10">
      <c r="A189" s="1"/>
      <c r="B189" s="1"/>
      <c r="C189" s="1"/>
      <c r="D189" s="1"/>
      <c r="E189" s="1"/>
      <c r="F189" s="1"/>
      <c r="G189" s="1"/>
      <c r="H189" s="1"/>
      <c r="I189" s="1"/>
      <c r="J189" s="1"/>
    </row>
    <row r="190" spans="1:10">
      <c r="A190" s="1"/>
      <c r="B190" s="1"/>
      <c r="C190" s="1"/>
      <c r="D190" s="1"/>
      <c r="E190" s="1"/>
      <c r="F190" s="1"/>
      <c r="G190" s="1"/>
      <c r="H190" s="1"/>
      <c r="I190" s="1"/>
      <c r="J190" s="1"/>
    </row>
    <row r="191" spans="1:10">
      <c r="A191" s="1"/>
      <c r="B191" s="1"/>
      <c r="C191" s="1"/>
      <c r="D191" s="1"/>
      <c r="E191" s="1"/>
      <c r="F191" s="1"/>
      <c r="G191" s="1"/>
      <c r="H191" s="1"/>
      <c r="I191" s="1"/>
      <c r="J191" s="1"/>
    </row>
    <row r="192" spans="1:10">
      <c r="A192" s="1"/>
      <c r="B192" s="1"/>
      <c r="C192" s="1"/>
      <c r="D192" s="1"/>
      <c r="E192" s="1"/>
      <c r="F192" s="1"/>
      <c r="G192" s="1"/>
      <c r="H192" s="1"/>
      <c r="I192" s="1"/>
      <c r="J192" s="1"/>
    </row>
    <row r="193" spans="1:10">
      <c r="A193" s="1"/>
      <c r="B193" s="1"/>
      <c r="C193" s="1"/>
      <c r="D193" s="1"/>
      <c r="E193" s="1"/>
      <c r="F193" s="1"/>
      <c r="G193" s="1"/>
      <c r="H193" s="1"/>
      <c r="I193" s="1"/>
      <c r="J193" s="1"/>
    </row>
    <row r="194" spans="1:10">
      <c r="A194" s="1"/>
      <c r="B194" s="1"/>
      <c r="C194" s="1"/>
      <c r="D194" s="1"/>
      <c r="E194" s="1"/>
      <c r="F194" s="1"/>
      <c r="G194" s="1"/>
      <c r="H194" s="1"/>
      <c r="I194" s="1"/>
      <c r="J194" s="1"/>
    </row>
    <row r="195" spans="1:10">
      <c r="A195" s="1"/>
      <c r="B195" s="1"/>
      <c r="C195" s="1"/>
      <c r="D195" s="1"/>
      <c r="E195" s="1"/>
      <c r="F195" s="1"/>
      <c r="G195" s="1"/>
      <c r="H195" s="1"/>
      <c r="I195" s="1"/>
      <c r="J195" s="1"/>
    </row>
    <row r="196" spans="1:10">
      <c r="A196" s="1"/>
      <c r="B196" s="1"/>
      <c r="C196" s="1"/>
      <c r="D196" s="1"/>
      <c r="E196" s="1"/>
      <c r="F196" s="1"/>
      <c r="G196" s="1"/>
      <c r="H196" s="1"/>
      <c r="I196" s="1"/>
      <c r="J196" s="1"/>
    </row>
    <row r="197" spans="1:10">
      <c r="A197" s="1"/>
      <c r="B197" s="1"/>
      <c r="C197" s="1"/>
      <c r="D197" s="1"/>
      <c r="E197" s="1"/>
      <c r="F197" s="1"/>
      <c r="G197" s="1"/>
      <c r="H197" s="1"/>
      <c r="I197" s="1"/>
      <c r="J197" s="1"/>
    </row>
    <row r="198" spans="1:10">
      <c r="A198" s="1"/>
      <c r="B198" s="1"/>
      <c r="C198" s="1"/>
      <c r="D198" s="1"/>
      <c r="E198" s="1"/>
      <c r="F198" s="1"/>
      <c r="G198" s="1"/>
      <c r="H198" s="1"/>
      <c r="I198" s="1"/>
      <c r="J198" s="1"/>
    </row>
    <row r="199" spans="1:10">
      <c r="A199" s="1"/>
      <c r="B199" s="1"/>
      <c r="C199" s="1"/>
      <c r="D199" s="1"/>
      <c r="E199" s="1"/>
      <c r="F199" s="1"/>
      <c r="G199" s="1"/>
      <c r="H199" s="1"/>
      <c r="I199" s="1"/>
      <c r="J199" s="1"/>
    </row>
    <row r="200" spans="1:10">
      <c r="A200" s="1"/>
      <c r="B200" s="1"/>
      <c r="C200" s="1"/>
      <c r="D200" s="1"/>
      <c r="E200" s="1"/>
      <c r="F200" s="1"/>
      <c r="G200" s="1"/>
      <c r="H200" s="1"/>
      <c r="I200" s="1"/>
      <c r="J200" s="1"/>
    </row>
    <row r="201" spans="1:10">
      <c r="A201" s="1"/>
      <c r="B201" s="1"/>
      <c r="C201" s="1"/>
      <c r="D201" s="1"/>
      <c r="E201" s="1"/>
      <c r="F201" s="1"/>
      <c r="G201" s="1"/>
      <c r="H201" s="1"/>
      <c r="I201" s="1"/>
      <c r="J201" s="1"/>
    </row>
    <row r="202" spans="1:10">
      <c r="A202" s="1"/>
      <c r="B202" s="1"/>
      <c r="C202" s="1"/>
      <c r="D202" s="1"/>
      <c r="E202" s="1"/>
      <c r="F202" s="1"/>
      <c r="G202" s="1"/>
      <c r="H202" s="1"/>
      <c r="I202" s="1"/>
      <c r="J202" s="1"/>
    </row>
    <row r="203" spans="1:10">
      <c r="A203" s="1"/>
      <c r="B203" s="1"/>
      <c r="C203" s="1"/>
      <c r="D203" s="1"/>
      <c r="E203" s="1"/>
      <c r="F203" s="1"/>
      <c r="G203" s="1"/>
      <c r="H203" s="1"/>
      <c r="I203" s="1"/>
      <c r="J203" s="1"/>
    </row>
    <row r="204" spans="1:10">
      <c r="A204" s="1"/>
      <c r="B204" s="1"/>
      <c r="C204" s="1"/>
      <c r="D204" s="1"/>
      <c r="E204" s="1"/>
      <c r="F204" s="1"/>
      <c r="G204" s="1"/>
      <c r="H204" s="1"/>
      <c r="I204" s="1"/>
      <c r="J204" s="1"/>
    </row>
    <row r="205" spans="1:10">
      <c r="A205" s="1"/>
      <c r="B205" s="1"/>
      <c r="C205" s="1"/>
      <c r="D205" s="1"/>
      <c r="E205" s="1"/>
      <c r="F205" s="1"/>
      <c r="G205" s="1"/>
      <c r="H205" s="1"/>
      <c r="I205" s="1"/>
      <c r="J205" s="1"/>
    </row>
    <row r="206" spans="1:10">
      <c r="A206" s="1"/>
      <c r="B206" s="1"/>
      <c r="C206" s="1"/>
      <c r="D206" s="1"/>
      <c r="E206" s="1"/>
      <c r="F206" s="1"/>
      <c r="G206" s="1"/>
      <c r="H206" s="1"/>
      <c r="I206" s="1"/>
      <c r="J206" s="1"/>
    </row>
    <row r="207" spans="1:10">
      <c r="A207" s="1"/>
      <c r="B207" s="1"/>
      <c r="C207" s="1"/>
      <c r="D207" s="1"/>
      <c r="E207" s="1"/>
      <c r="F207" s="1"/>
      <c r="G207" s="1"/>
      <c r="H207" s="1"/>
      <c r="I207" s="1"/>
      <c r="J207" s="1"/>
    </row>
    <row r="208" spans="1:10">
      <c r="A208" s="1"/>
      <c r="B208" s="1"/>
      <c r="C208" s="1"/>
      <c r="D208" s="1"/>
      <c r="E208" s="1"/>
      <c r="F208" s="1"/>
      <c r="G208" s="1"/>
      <c r="H208" s="1"/>
      <c r="I208" s="1"/>
      <c r="J208" s="1"/>
    </row>
    <row r="209" spans="1:10">
      <c r="A209" s="1"/>
      <c r="B209" s="1"/>
      <c r="C209" s="1"/>
      <c r="D209" s="1"/>
      <c r="E209" s="1"/>
      <c r="F209" s="1"/>
      <c r="G209" s="1"/>
      <c r="H209" s="1"/>
      <c r="I209" s="1"/>
      <c r="J209" s="1"/>
    </row>
    <row r="210" spans="1:10">
      <c r="A210" s="1"/>
      <c r="B210" s="1"/>
      <c r="C210" s="1"/>
      <c r="D210" s="1"/>
      <c r="E210" s="1"/>
      <c r="F210" s="1"/>
      <c r="G210" s="1"/>
      <c r="H210" s="1"/>
      <c r="I210" s="1"/>
      <c r="J210" s="1"/>
    </row>
    <row r="211" spans="1:10">
      <c r="A211" s="1"/>
      <c r="B211" s="1"/>
      <c r="C211" s="1"/>
      <c r="D211" s="1"/>
      <c r="E211" s="1"/>
      <c r="F211" s="1"/>
      <c r="G211" s="1"/>
      <c r="H211" s="1"/>
      <c r="I211" s="1"/>
      <c r="J211" s="1"/>
    </row>
    <row r="212" spans="1:10">
      <c r="A212" s="1"/>
      <c r="B212" s="1"/>
      <c r="C212" s="1"/>
      <c r="D212" s="1"/>
      <c r="E212" s="1"/>
      <c r="F212" s="1"/>
      <c r="G212" s="1"/>
      <c r="H212" s="1"/>
      <c r="I212" s="1"/>
      <c r="J212" s="1"/>
    </row>
    <row r="213" spans="1:10">
      <c r="A213" s="1"/>
      <c r="B213" s="1"/>
      <c r="C213" s="1"/>
      <c r="D213" s="1"/>
      <c r="E213" s="1"/>
      <c r="F213" s="1"/>
      <c r="G213" s="1"/>
      <c r="H213" s="1"/>
      <c r="I213" s="1"/>
      <c r="J213" s="1"/>
    </row>
    <row r="214" spans="1:10">
      <c r="A214" s="1"/>
      <c r="B214" s="1"/>
      <c r="C214" s="1"/>
      <c r="D214" s="1"/>
      <c r="E214" s="1"/>
      <c r="F214" s="1"/>
      <c r="G214" s="1"/>
      <c r="H214" s="1"/>
      <c r="I214" s="1"/>
      <c r="J214" s="1"/>
    </row>
    <row r="215" spans="1:10">
      <c r="A215" s="1"/>
      <c r="B215" s="1"/>
      <c r="C215" s="1"/>
      <c r="D215" s="1"/>
      <c r="E215" s="1"/>
      <c r="F215" s="1"/>
      <c r="G215" s="1"/>
      <c r="H215" s="1"/>
      <c r="I215" s="1"/>
      <c r="J215" s="1"/>
    </row>
    <row r="216" spans="1:10">
      <c r="A216" s="1"/>
      <c r="B216" s="1"/>
      <c r="C216" s="1"/>
      <c r="D216" s="1"/>
      <c r="E216" s="1"/>
      <c r="F216" s="1"/>
      <c r="G216" s="1"/>
      <c r="H216" s="1"/>
      <c r="I216" s="1"/>
      <c r="J216" s="1"/>
    </row>
    <row r="217" spans="1:10">
      <c r="A217" s="1"/>
      <c r="B217" s="1"/>
      <c r="C217" s="1"/>
      <c r="D217" s="1"/>
      <c r="E217" s="1"/>
      <c r="F217" s="1"/>
      <c r="G217" s="1"/>
      <c r="H217" s="1"/>
      <c r="I217" s="1"/>
      <c r="J217" s="1"/>
    </row>
    <row r="218" spans="1:10">
      <c r="A218" s="1"/>
      <c r="B218" s="1"/>
      <c r="C218" s="1"/>
      <c r="D218" s="1"/>
      <c r="E218" s="1"/>
      <c r="F218" s="1"/>
      <c r="G218" s="1"/>
      <c r="H218" s="1"/>
      <c r="I218" s="1"/>
      <c r="J218" s="1"/>
    </row>
    <row r="219" spans="1:10">
      <c r="A219" s="1"/>
      <c r="B219" s="1"/>
      <c r="C219" s="1"/>
      <c r="D219" s="1"/>
      <c r="E219" s="1"/>
      <c r="F219" s="1"/>
      <c r="G219" s="1"/>
      <c r="H219" s="1"/>
      <c r="I219" s="1"/>
      <c r="J219" s="1"/>
    </row>
    <row r="220" spans="1:10">
      <c r="A220" s="1"/>
      <c r="B220" s="1"/>
      <c r="C220" s="1"/>
      <c r="D220" s="1"/>
      <c r="E220" s="1"/>
      <c r="F220" s="1"/>
      <c r="G220" s="1"/>
      <c r="H220" s="1"/>
      <c r="I220" s="1"/>
      <c r="J220" s="1"/>
    </row>
    <row r="221" spans="1:10">
      <c r="A221" s="1"/>
      <c r="B221" s="1"/>
      <c r="C221" s="1"/>
      <c r="D221" s="1"/>
      <c r="E221" s="1"/>
      <c r="F221" s="1"/>
      <c r="G221" s="1"/>
      <c r="H221" s="1"/>
      <c r="I221" s="1"/>
      <c r="J221" s="1"/>
    </row>
    <row r="222" spans="1:10">
      <c r="A222" s="1"/>
      <c r="B222" s="1"/>
      <c r="C222" s="1"/>
      <c r="D222" s="1"/>
      <c r="E222" s="1"/>
      <c r="F222" s="1"/>
      <c r="G222" s="1"/>
      <c r="H222" s="1"/>
      <c r="I222" s="1"/>
      <c r="J222" s="1"/>
    </row>
    <row r="223" spans="1:10">
      <c r="A223" s="1"/>
      <c r="B223" s="1"/>
      <c r="C223" s="1"/>
      <c r="D223" s="1"/>
      <c r="E223" s="1"/>
      <c r="F223" s="1"/>
      <c r="G223" s="1"/>
      <c r="H223" s="1"/>
      <c r="I223" s="1"/>
      <c r="J223" s="1"/>
    </row>
    <row r="224" spans="1:10">
      <c r="A224" s="1"/>
      <c r="B224" s="1"/>
      <c r="C224" s="1"/>
      <c r="D224" s="1"/>
      <c r="E224" s="1"/>
      <c r="F224" s="1"/>
      <c r="G224" s="1"/>
      <c r="H224" s="1"/>
      <c r="I224" s="1"/>
      <c r="J224" s="1"/>
    </row>
    <row r="225" spans="1:10">
      <c r="A225" s="1"/>
      <c r="B225" s="1"/>
      <c r="C225" s="1"/>
      <c r="D225" s="1"/>
      <c r="E225" s="1"/>
      <c r="F225" s="1"/>
      <c r="G225" s="1"/>
      <c r="H225" s="1"/>
      <c r="I225" s="1"/>
      <c r="J225" s="1"/>
    </row>
    <row r="226" spans="1:10">
      <c r="A226" s="1"/>
      <c r="B226" s="1"/>
      <c r="C226" s="1"/>
      <c r="D226" s="1"/>
      <c r="E226" s="1"/>
      <c r="F226" s="1"/>
      <c r="G226" s="1"/>
      <c r="H226" s="1"/>
      <c r="I226" s="1"/>
      <c r="J226" s="1"/>
    </row>
    <row r="227" spans="1:10">
      <c r="A227" s="1"/>
      <c r="B227" s="1"/>
      <c r="C227" s="1"/>
      <c r="D227" s="1"/>
      <c r="E227" s="1"/>
      <c r="F227" s="1"/>
      <c r="G227" s="1"/>
      <c r="H227" s="1"/>
      <c r="I227" s="1"/>
      <c r="J227" s="1"/>
    </row>
    <row r="228" spans="1:10">
      <c r="A228" s="1"/>
      <c r="B228" s="1"/>
      <c r="C228" s="1"/>
      <c r="D228" s="1"/>
      <c r="E228" s="1"/>
      <c r="F228" s="1"/>
      <c r="G228" s="1"/>
      <c r="H228" s="1"/>
      <c r="I228" s="1"/>
      <c r="J228" s="1"/>
    </row>
    <row r="229" spans="1:10">
      <c r="A229" s="1"/>
      <c r="B229" s="1"/>
      <c r="C229" s="1"/>
      <c r="D229" s="1"/>
      <c r="E229" s="1"/>
      <c r="F229" s="1"/>
      <c r="G229" s="1"/>
      <c r="H229" s="1"/>
      <c r="I229" s="1"/>
      <c r="J229" s="1"/>
    </row>
    <row r="230" spans="1:10">
      <c r="A230" s="1"/>
      <c r="B230" s="1"/>
      <c r="C230" s="1"/>
      <c r="D230" s="1"/>
      <c r="E230" s="1"/>
      <c r="F230" s="1"/>
      <c r="G230" s="1"/>
      <c r="H230" s="1"/>
      <c r="I230" s="1"/>
      <c r="J230" s="1"/>
    </row>
    <row r="231" spans="1:10">
      <c r="A231" s="1"/>
      <c r="B231" s="1"/>
      <c r="C231" s="1"/>
      <c r="D231" s="1"/>
      <c r="E231" s="1"/>
      <c r="F231" s="1"/>
      <c r="G231" s="1"/>
      <c r="H231" s="1"/>
      <c r="I231" s="1"/>
      <c r="J231" s="1"/>
    </row>
    <row r="232" spans="1:10">
      <c r="A232" s="1"/>
      <c r="B232" s="1"/>
      <c r="C232" s="1"/>
      <c r="D232" s="1"/>
      <c r="E232" s="1"/>
      <c r="F232" s="1"/>
      <c r="G232" s="1"/>
      <c r="H232" s="1"/>
      <c r="I232" s="1"/>
      <c r="J232" s="1"/>
    </row>
    <row r="233" spans="1:10">
      <c r="A233" s="1"/>
      <c r="B233" s="1"/>
      <c r="C233" s="1"/>
      <c r="D233" s="1"/>
      <c r="E233" s="1"/>
      <c r="F233" s="1"/>
      <c r="G233" s="1"/>
      <c r="H233" s="1"/>
      <c r="I233" s="1"/>
      <c r="J233" s="1"/>
    </row>
    <row r="234" spans="1:10">
      <c r="A234" s="1"/>
      <c r="B234" s="1"/>
      <c r="C234" s="1"/>
      <c r="D234" s="1"/>
      <c r="E234" s="1"/>
      <c r="F234" s="1"/>
      <c r="G234" s="1"/>
      <c r="H234" s="1"/>
      <c r="I234" s="1"/>
      <c r="J234" s="1"/>
    </row>
    <row r="235" spans="1:10">
      <c r="A235" s="1"/>
      <c r="B235" s="1"/>
      <c r="C235" s="1"/>
      <c r="D235" s="1"/>
      <c r="E235" s="1"/>
      <c r="F235" s="1"/>
      <c r="G235" s="1"/>
      <c r="H235" s="1"/>
      <c r="I235" s="1"/>
      <c r="J235" s="1"/>
    </row>
    <row r="236" spans="1:10">
      <c r="A236" s="1"/>
      <c r="B236" s="1"/>
      <c r="C236" s="1"/>
      <c r="D236" s="1"/>
      <c r="E236" s="1"/>
      <c r="F236" s="1"/>
      <c r="G236" s="1"/>
      <c r="H236" s="1"/>
      <c r="I236" s="1"/>
      <c r="J236" s="1"/>
    </row>
    <row r="237" spans="1:10">
      <c r="A237" s="1"/>
      <c r="B237" s="1"/>
      <c r="C237" s="1"/>
      <c r="D237" s="1"/>
      <c r="E237" s="1"/>
      <c r="F237" s="1"/>
      <c r="G237" s="1"/>
      <c r="H237" s="1"/>
      <c r="I237" s="1"/>
      <c r="J237" s="1"/>
    </row>
    <row r="238" spans="1:10">
      <c r="A238" s="1"/>
      <c r="B238" s="1"/>
      <c r="C238" s="1"/>
      <c r="D238" s="1"/>
      <c r="E238" s="1"/>
      <c r="F238" s="1"/>
      <c r="G238" s="1"/>
      <c r="H238" s="1"/>
      <c r="I238" s="1"/>
      <c r="J238" s="1"/>
    </row>
    <row r="239" spans="1:10">
      <c r="A239" s="1"/>
      <c r="B239" s="1"/>
      <c r="C239" s="1"/>
      <c r="D239" s="1"/>
      <c r="E239" s="1"/>
      <c r="F239" s="1"/>
      <c r="G239" s="1"/>
      <c r="H239" s="1"/>
      <c r="I239" s="1"/>
      <c r="J239" s="1"/>
    </row>
    <row r="240" spans="1:10">
      <c r="A240" s="1"/>
      <c r="B240" s="1"/>
      <c r="C240" s="1"/>
      <c r="D240" s="1"/>
      <c r="E240" s="1"/>
      <c r="F240" s="1"/>
      <c r="G240" s="1"/>
      <c r="H240" s="1"/>
      <c r="I240" s="1"/>
      <c r="J240" s="1"/>
    </row>
    <row r="241" spans="1:10">
      <c r="A241" s="1"/>
      <c r="B241" s="1"/>
      <c r="C241" s="1"/>
      <c r="D241" s="1"/>
      <c r="E241" s="1"/>
      <c r="F241" s="1"/>
      <c r="G241" s="1"/>
      <c r="H241" s="1"/>
      <c r="I241" s="1"/>
      <c r="J241" s="1"/>
    </row>
    <row r="242" spans="1:10">
      <c r="A242" s="1"/>
      <c r="B242" s="1"/>
      <c r="C242" s="1"/>
      <c r="D242" s="1"/>
      <c r="E242" s="1"/>
      <c r="F242" s="1"/>
      <c r="G242" s="1"/>
      <c r="H242" s="1"/>
      <c r="I242" s="1"/>
      <c r="J242" s="1"/>
    </row>
    <row r="243" spans="1:10">
      <c r="A243" s="1"/>
      <c r="B243" s="1"/>
      <c r="C243" s="1"/>
      <c r="D243" s="1"/>
      <c r="E243" s="1"/>
      <c r="F243" s="1"/>
      <c r="G243" s="1"/>
      <c r="H243" s="1"/>
      <c r="I243" s="1"/>
      <c r="J243" s="1"/>
    </row>
    <row r="244" spans="1:10">
      <c r="A244" s="1"/>
      <c r="B244" s="1"/>
      <c r="C244" s="1"/>
      <c r="D244" s="1"/>
      <c r="E244" s="1"/>
      <c r="F244" s="1"/>
      <c r="G244" s="1"/>
      <c r="H244" s="1"/>
      <c r="I244" s="1"/>
      <c r="J244" s="1"/>
    </row>
    <row r="245" spans="1:10">
      <c r="A245" s="1"/>
      <c r="B245" s="1"/>
      <c r="C245" s="1"/>
      <c r="D245" s="1"/>
      <c r="E245" s="1"/>
      <c r="F245" s="1"/>
      <c r="G245" s="1"/>
      <c r="H245" s="1"/>
      <c r="I245" s="1"/>
      <c r="J245" s="1"/>
    </row>
    <row r="246" spans="1:10">
      <c r="A246" s="1"/>
      <c r="B246" s="1"/>
      <c r="C246" s="1"/>
      <c r="D246" s="1"/>
      <c r="E246" s="1"/>
      <c r="F246" s="1"/>
      <c r="G246" s="1"/>
      <c r="H246" s="1"/>
      <c r="I246" s="1"/>
      <c r="J246" s="1"/>
    </row>
    <row r="247" spans="1:10">
      <c r="A247" s="1"/>
      <c r="B247" s="1"/>
      <c r="C247" s="1"/>
      <c r="D247" s="1"/>
      <c r="E247" s="1"/>
      <c r="F247" s="1"/>
      <c r="G247" s="1"/>
      <c r="H247" s="1"/>
      <c r="I247" s="1"/>
      <c r="J247" s="1"/>
    </row>
    <row r="248" spans="1:10">
      <c r="A248" s="1"/>
      <c r="B248" s="1"/>
      <c r="C248" s="1"/>
      <c r="D248" s="1"/>
      <c r="E248" s="1"/>
      <c r="F248" s="1"/>
      <c r="G248" s="1"/>
      <c r="H248" s="1"/>
      <c r="I248" s="1"/>
      <c r="J248" s="1"/>
    </row>
    <row r="249" spans="1:10">
      <c r="A249" s="1"/>
      <c r="B249" s="1"/>
      <c r="C249" s="1"/>
      <c r="D249" s="1"/>
      <c r="E249" s="1"/>
      <c r="F249" s="1"/>
      <c r="G249" s="1"/>
      <c r="H249" s="1"/>
      <c r="I249" s="1"/>
      <c r="J249" s="1"/>
    </row>
    <row r="250" spans="1:10">
      <c r="A250" s="1"/>
      <c r="B250" s="1"/>
      <c r="C250" s="1"/>
      <c r="D250" s="1"/>
      <c r="E250" s="1"/>
      <c r="F250" s="1"/>
      <c r="G250" s="1"/>
      <c r="H250" s="1"/>
      <c r="I250" s="1"/>
      <c r="J250" s="1"/>
    </row>
    <row r="251" spans="1:10">
      <c r="A251" s="1"/>
      <c r="B251" s="1"/>
      <c r="C251" s="1"/>
      <c r="D251" s="1"/>
      <c r="E251" s="1"/>
      <c r="F251" s="1"/>
      <c r="G251" s="1"/>
      <c r="H251" s="1"/>
      <c r="I251" s="1"/>
      <c r="J251" s="1"/>
    </row>
    <row r="252" spans="1:10">
      <c r="A252" s="1"/>
      <c r="B252" s="1"/>
      <c r="C252" s="1"/>
      <c r="D252" s="1"/>
      <c r="E252" s="1"/>
      <c r="F252" s="1"/>
      <c r="G252" s="1"/>
      <c r="H252" s="1"/>
      <c r="I252" s="1"/>
      <c r="J252" s="1"/>
    </row>
    <row r="253" spans="1:10">
      <c r="A253" s="1"/>
      <c r="B253" s="1"/>
      <c r="C253" s="1"/>
      <c r="D253" s="1"/>
      <c r="E253" s="1"/>
      <c r="F253" s="1"/>
      <c r="G253" s="1"/>
      <c r="H253" s="1"/>
      <c r="I253" s="1"/>
      <c r="J253" s="1"/>
    </row>
    <row r="254" spans="1:10">
      <c r="A254" s="1"/>
      <c r="B254" s="1"/>
      <c r="C254" s="1"/>
      <c r="D254" s="1"/>
      <c r="E254" s="1"/>
      <c r="F254" s="1"/>
      <c r="G254" s="1"/>
      <c r="H254" s="1"/>
      <c r="I254" s="1"/>
      <c r="J254" s="1"/>
    </row>
    <row r="255" spans="1:10">
      <c r="A255" s="1"/>
      <c r="B255" s="1"/>
      <c r="C255" s="1"/>
      <c r="D255" s="1"/>
      <c r="E255" s="1"/>
      <c r="F255" s="1"/>
      <c r="G255" s="1"/>
      <c r="H255" s="1"/>
      <c r="I255" s="1"/>
      <c r="J255" s="1"/>
    </row>
    <row r="256" spans="1:10">
      <c r="A256" s="1"/>
      <c r="B256" s="1"/>
      <c r="C256" s="1"/>
      <c r="D256" s="1"/>
      <c r="E256" s="1"/>
      <c r="F256" s="1"/>
      <c r="G256" s="1"/>
      <c r="H256" s="1"/>
      <c r="I256" s="1"/>
      <c r="J256" s="1"/>
    </row>
    <row r="257" spans="1:10">
      <c r="A257" s="1"/>
      <c r="B257" s="1"/>
      <c r="C257" s="1"/>
      <c r="D257" s="1"/>
      <c r="E257" s="1"/>
      <c r="F257" s="1"/>
      <c r="G257" s="1"/>
      <c r="H257" s="1"/>
      <c r="I257" s="1"/>
      <c r="J257" s="1"/>
    </row>
    <row r="258" spans="1:10">
      <c r="A258" s="1"/>
      <c r="B258" s="1"/>
      <c r="C258" s="1"/>
      <c r="D258" s="1"/>
      <c r="E258" s="1"/>
      <c r="F258" s="1"/>
      <c r="G258" s="1"/>
      <c r="H258" s="1"/>
      <c r="I258" s="1"/>
      <c r="J258" s="1"/>
    </row>
    <row r="259" spans="1:10">
      <c r="A259" s="1"/>
      <c r="B259" s="1"/>
      <c r="C259" s="1"/>
      <c r="D259" s="1"/>
      <c r="E259" s="1"/>
      <c r="F259" s="1"/>
      <c r="G259" s="1"/>
      <c r="H259" s="1"/>
      <c r="I259" s="1"/>
      <c r="J259" s="1"/>
    </row>
    <row r="260" spans="1:10">
      <c r="A260" s="1"/>
      <c r="B260" s="1"/>
      <c r="C260" s="1"/>
      <c r="D260" s="1"/>
      <c r="E260" s="1"/>
      <c r="F260" s="1"/>
      <c r="G260" s="1"/>
      <c r="H260" s="1"/>
      <c r="I260" s="1"/>
      <c r="J260" s="1"/>
    </row>
    <row r="261" spans="1:10">
      <c r="A261" s="1"/>
      <c r="B261" s="1"/>
      <c r="C261" s="1"/>
      <c r="D261" s="1"/>
      <c r="E261" s="1"/>
      <c r="F261" s="1"/>
      <c r="G261" s="1"/>
      <c r="H261" s="1"/>
      <c r="I261" s="1"/>
      <c r="J261" s="1"/>
    </row>
    <row r="262" spans="1:10">
      <c r="A262" s="1"/>
      <c r="B262" s="1"/>
      <c r="C262" s="1"/>
      <c r="D262" s="1"/>
      <c r="E262" s="1"/>
      <c r="F262" s="1"/>
      <c r="G262" s="1"/>
      <c r="H262" s="1"/>
      <c r="I262" s="1"/>
      <c r="J262" s="1"/>
    </row>
    <row r="263" spans="1:10">
      <c r="A263" s="1"/>
      <c r="B263" s="1"/>
      <c r="C263" s="1"/>
      <c r="D263" s="1"/>
      <c r="E263" s="1"/>
      <c r="F263" s="1"/>
      <c r="G263" s="1"/>
      <c r="H263" s="1"/>
      <c r="I263" s="1"/>
      <c r="J263" s="1"/>
    </row>
    <row r="264" spans="1:10">
      <c r="A264" s="1"/>
      <c r="B264" s="1"/>
      <c r="C264" s="1"/>
      <c r="D264" s="1"/>
      <c r="E264" s="1"/>
      <c r="F264" s="1"/>
      <c r="G264" s="1"/>
      <c r="H264" s="1"/>
      <c r="I264" s="1"/>
      <c r="J264" s="1"/>
    </row>
    <row r="265" spans="1:10">
      <c r="A265" s="1"/>
      <c r="B265" s="1"/>
      <c r="C265" s="1"/>
      <c r="D265" s="1"/>
      <c r="E265" s="1"/>
      <c r="F265" s="1"/>
      <c r="G265" s="1"/>
      <c r="H265" s="1"/>
      <c r="I265" s="1"/>
      <c r="J265" s="1"/>
    </row>
    <row r="266" spans="1:10">
      <c r="A266" s="1"/>
      <c r="B266" s="1"/>
      <c r="C266" s="1"/>
      <c r="D266" s="1"/>
      <c r="E266" s="1"/>
      <c r="F266" s="1"/>
      <c r="G266" s="1"/>
      <c r="H266" s="1"/>
      <c r="I266" s="1"/>
      <c r="J266" s="1"/>
    </row>
    <row r="267" spans="1:10">
      <c r="A267" s="1"/>
      <c r="B267" s="1"/>
      <c r="C267" s="1"/>
      <c r="D267" s="1"/>
      <c r="E267" s="1"/>
      <c r="F267" s="1"/>
      <c r="G267" s="1"/>
      <c r="H267" s="1"/>
      <c r="I267" s="1"/>
      <c r="J267" s="1"/>
    </row>
    <row r="268" spans="1:10">
      <c r="A268" s="1"/>
      <c r="B268" s="1"/>
      <c r="C268" s="1"/>
      <c r="D268" s="1"/>
      <c r="E268" s="1"/>
      <c r="F268" s="1"/>
      <c r="G268" s="1"/>
      <c r="H268" s="1"/>
      <c r="I268" s="1"/>
      <c r="J268" s="1"/>
    </row>
    <row r="269" spans="1:10">
      <c r="A269" s="1"/>
      <c r="B269" s="1"/>
      <c r="C269" s="1"/>
      <c r="D269" s="1"/>
      <c r="E269" s="1"/>
      <c r="F269" s="1"/>
      <c r="G269" s="1"/>
      <c r="H269" s="1"/>
      <c r="I269" s="1"/>
      <c r="J269" s="1"/>
    </row>
    <row r="270" spans="1:10">
      <c r="A270" s="1"/>
      <c r="B270" s="1"/>
      <c r="C270" s="1"/>
      <c r="D270" s="1"/>
      <c r="E270" s="1"/>
      <c r="F270" s="1"/>
      <c r="G270" s="1"/>
      <c r="H270" s="1"/>
      <c r="I270" s="1"/>
      <c r="J270" s="1"/>
    </row>
    <row r="271" spans="1:10">
      <c r="A271" s="1"/>
      <c r="B271" s="1"/>
      <c r="C271" s="1"/>
      <c r="D271" s="1"/>
      <c r="E271" s="1"/>
      <c r="F271" s="1"/>
      <c r="G271" s="1"/>
      <c r="H271" s="1"/>
      <c r="I271" s="1"/>
      <c r="J271" s="1"/>
    </row>
    <row r="272" spans="1:10">
      <c r="A272" s="1"/>
      <c r="B272" s="1"/>
      <c r="C272" s="1"/>
      <c r="D272" s="1"/>
      <c r="E272" s="1"/>
      <c r="F272" s="1"/>
      <c r="G272" s="1"/>
      <c r="H272" s="1"/>
      <c r="I272" s="1"/>
      <c r="J272" s="1"/>
    </row>
    <row r="273" spans="1:10">
      <c r="A273" s="1"/>
      <c r="B273" s="1"/>
      <c r="C273" s="1"/>
      <c r="D273" s="1"/>
      <c r="E273" s="1"/>
      <c r="F273" s="1"/>
      <c r="G273" s="1"/>
      <c r="H273" s="1"/>
      <c r="I273" s="1"/>
      <c r="J273" s="1"/>
    </row>
    <row r="274" spans="1:10">
      <c r="A274" s="1"/>
      <c r="B274" s="1"/>
      <c r="C274" s="1"/>
      <c r="D274" s="1"/>
      <c r="E274" s="1"/>
      <c r="F274" s="1"/>
      <c r="G274" s="1"/>
      <c r="H274" s="1"/>
      <c r="I274" s="1"/>
      <c r="J274" s="1"/>
    </row>
    <row r="275" spans="1:10">
      <c r="A275" s="1"/>
      <c r="B275" s="1"/>
      <c r="C275" s="1"/>
      <c r="D275" s="1"/>
      <c r="E275" s="1"/>
      <c r="F275" s="1"/>
      <c r="G275" s="1"/>
      <c r="H275" s="1"/>
      <c r="I275" s="1"/>
      <c r="J275" s="1"/>
    </row>
    <row r="276" spans="1:10">
      <c r="A276" s="1"/>
      <c r="B276" s="1"/>
      <c r="C276" s="1"/>
      <c r="D276" s="1"/>
      <c r="E276" s="1"/>
      <c r="F276" s="1"/>
      <c r="G276" s="1"/>
      <c r="H276" s="1"/>
      <c r="I276" s="1"/>
      <c r="J276" s="1"/>
    </row>
    <row r="277" spans="1:10">
      <c r="A277" s="1"/>
      <c r="B277" s="1"/>
      <c r="C277" s="1"/>
      <c r="D277" s="1"/>
      <c r="E277" s="1"/>
      <c r="F277" s="1"/>
      <c r="G277" s="1"/>
      <c r="H277" s="1"/>
      <c r="I277" s="1"/>
      <c r="J277" s="1"/>
    </row>
    <row r="278" spans="1:10">
      <c r="A278" s="1"/>
      <c r="B278" s="1"/>
      <c r="C278" s="1"/>
      <c r="D278" s="1"/>
      <c r="E278" s="1"/>
      <c r="F278" s="1"/>
      <c r="G278" s="1"/>
      <c r="H278" s="1"/>
      <c r="I278" s="1"/>
      <c r="J278" s="1"/>
    </row>
    <row r="279" spans="1:10">
      <c r="A279" s="1"/>
      <c r="B279" s="1"/>
      <c r="C279" s="1"/>
      <c r="D279" s="1"/>
      <c r="E279" s="1"/>
      <c r="F279" s="1"/>
      <c r="G279" s="1"/>
      <c r="H279" s="1"/>
      <c r="I279" s="1"/>
      <c r="J279" s="1"/>
    </row>
    <row r="280" spans="1:10">
      <c r="A280" s="1"/>
      <c r="B280" s="1"/>
      <c r="C280" s="1"/>
      <c r="D280" s="1"/>
      <c r="E280" s="1"/>
      <c r="F280" s="1"/>
      <c r="G280" s="1"/>
      <c r="H280" s="1"/>
      <c r="I280" s="1"/>
      <c r="J280" s="1"/>
    </row>
    <row r="281" spans="1:10">
      <c r="A281" s="1"/>
      <c r="B281" s="1"/>
      <c r="C281" s="1"/>
      <c r="D281" s="1"/>
      <c r="E281" s="1"/>
      <c r="F281" s="1"/>
      <c r="G281" s="1"/>
      <c r="H281" s="1"/>
      <c r="I281" s="1"/>
      <c r="J281" s="1"/>
    </row>
    <row r="282" spans="1:10">
      <c r="A282" s="1"/>
      <c r="B282" s="1"/>
      <c r="C282" s="1"/>
      <c r="D282" s="1"/>
      <c r="E282" s="1"/>
      <c r="F282" s="1"/>
      <c r="G282" s="1"/>
      <c r="H282" s="1"/>
      <c r="I282" s="1"/>
      <c r="J282" s="1"/>
    </row>
    <row r="283" spans="1:10">
      <c r="A283" s="1"/>
      <c r="B283" s="1"/>
      <c r="C283" s="1"/>
      <c r="D283" s="1"/>
      <c r="E283" s="1"/>
      <c r="F283" s="1"/>
      <c r="G283" s="1"/>
      <c r="H283" s="1"/>
      <c r="I283" s="1"/>
      <c r="J283" s="1"/>
    </row>
    <row r="284" spans="1:10">
      <c r="A284" s="1"/>
      <c r="B284" s="1"/>
      <c r="C284" s="1"/>
      <c r="D284" s="1"/>
      <c r="E284" s="1"/>
      <c r="F284" s="1"/>
      <c r="G284" s="1"/>
      <c r="H284" s="1"/>
      <c r="I284" s="1"/>
      <c r="J284" s="1"/>
    </row>
    <row r="285" spans="1:10">
      <c r="A285" s="1"/>
      <c r="B285" s="1"/>
      <c r="C285" s="1"/>
      <c r="D285" s="1"/>
      <c r="E285" s="1"/>
      <c r="F285" s="1"/>
      <c r="G285" s="1"/>
      <c r="H285" s="1"/>
      <c r="I285" s="1"/>
      <c r="J285" s="1"/>
    </row>
    <row r="286" spans="1:10">
      <c r="A286" s="1"/>
      <c r="B286" s="1"/>
      <c r="C286" s="1"/>
      <c r="D286" s="1"/>
      <c r="E286" s="1"/>
      <c r="F286" s="1"/>
      <c r="G286" s="1"/>
      <c r="H286" s="1"/>
      <c r="I286" s="1"/>
      <c r="J286" s="1"/>
    </row>
    <row r="287" spans="1:10">
      <c r="A287" s="1"/>
      <c r="B287" s="1"/>
      <c r="C287" s="1"/>
      <c r="D287" s="1"/>
      <c r="E287" s="1"/>
      <c r="F287" s="1"/>
      <c r="G287" s="1"/>
      <c r="H287" s="1"/>
      <c r="I287" s="1"/>
      <c r="J287" s="1"/>
    </row>
    <row r="288" spans="1:10">
      <c r="A288" s="1"/>
      <c r="B288" s="1"/>
      <c r="C288" s="1"/>
      <c r="D288" s="1"/>
      <c r="E288" s="1"/>
      <c r="F288" s="1"/>
      <c r="G288" s="1"/>
      <c r="H288" s="1"/>
      <c r="I288" s="1"/>
      <c r="J288" s="1"/>
    </row>
    <row r="289" spans="1:10">
      <c r="A289" s="1"/>
      <c r="B289" s="1"/>
      <c r="C289" s="1"/>
      <c r="D289" s="1"/>
      <c r="E289" s="1"/>
      <c r="F289" s="1"/>
      <c r="G289" s="1"/>
      <c r="H289" s="1"/>
      <c r="I289" s="1"/>
      <c r="J289" s="1"/>
    </row>
    <row r="290" spans="1:10">
      <c r="A290" s="1"/>
      <c r="B290" s="1"/>
      <c r="C290" s="1"/>
      <c r="D290" s="1"/>
      <c r="E290" s="1"/>
      <c r="F290" s="1"/>
      <c r="G290" s="1"/>
      <c r="H290" s="1"/>
      <c r="I290" s="1"/>
      <c r="J290" s="1"/>
    </row>
    <row r="291" spans="1:10">
      <c r="A291" s="1"/>
      <c r="B291" s="1"/>
      <c r="C291" s="1"/>
      <c r="D291" s="1"/>
      <c r="E291" s="1"/>
      <c r="F291" s="1"/>
      <c r="G291" s="1"/>
      <c r="H291" s="1"/>
      <c r="I291" s="1"/>
      <c r="J291" s="1"/>
    </row>
    <row r="292" spans="1:10">
      <c r="A292" s="1"/>
      <c r="B292" s="1"/>
      <c r="C292" s="1"/>
      <c r="D292" s="1"/>
      <c r="E292" s="1"/>
      <c r="F292" s="1"/>
      <c r="G292" s="1"/>
      <c r="H292" s="1"/>
      <c r="I292" s="1"/>
      <c r="J292" s="1"/>
    </row>
    <row r="293" spans="1:10">
      <c r="A293" s="1"/>
      <c r="B293" s="1"/>
      <c r="C293" s="1"/>
      <c r="D293" s="1"/>
      <c r="E293" s="1"/>
      <c r="F293" s="1"/>
      <c r="G293" s="1"/>
      <c r="H293" s="1"/>
      <c r="I293" s="1"/>
      <c r="J293" s="1"/>
    </row>
    <row r="294" spans="1:10">
      <c r="A294" s="1"/>
      <c r="B294" s="1"/>
      <c r="C294" s="1"/>
      <c r="D294" s="1"/>
      <c r="E294" s="1"/>
      <c r="F294" s="1"/>
      <c r="G294" s="1"/>
      <c r="H294" s="1"/>
      <c r="I294" s="1"/>
      <c r="J294" s="1"/>
    </row>
    <row r="295" spans="1:10">
      <c r="A295" s="1"/>
      <c r="B295" s="1"/>
      <c r="C295" s="1"/>
      <c r="D295" s="1"/>
      <c r="E295" s="1"/>
      <c r="F295" s="1"/>
      <c r="G295" s="1"/>
      <c r="H295" s="1"/>
      <c r="I295" s="1"/>
      <c r="J295" s="1"/>
    </row>
    <row r="296" spans="1:10">
      <c r="A296" s="1"/>
      <c r="B296" s="1"/>
      <c r="C296" s="1"/>
      <c r="D296" s="1"/>
      <c r="E296" s="1"/>
      <c r="F296" s="1"/>
      <c r="G296" s="1"/>
      <c r="H296" s="1"/>
      <c r="I296" s="1"/>
      <c r="J296" s="1"/>
    </row>
    <row r="297" spans="1:10">
      <c r="A297" s="1"/>
      <c r="B297" s="1"/>
      <c r="C297" s="1"/>
      <c r="D297" s="1"/>
      <c r="E297" s="1"/>
      <c r="F297" s="1"/>
      <c r="G297" s="1"/>
      <c r="H297" s="1"/>
      <c r="I297" s="1"/>
      <c r="J297" s="1"/>
    </row>
    <row r="298" spans="1:10">
      <c r="A298" s="1"/>
      <c r="B298" s="1"/>
      <c r="C298" s="1"/>
      <c r="D298" s="1"/>
      <c r="E298" s="1"/>
      <c r="F298" s="1"/>
      <c r="G298" s="1"/>
      <c r="H298" s="1"/>
      <c r="I298" s="1"/>
      <c r="J298" s="1"/>
    </row>
    <row r="299" spans="1:10">
      <c r="A299" s="1"/>
      <c r="B299" s="1"/>
      <c r="C299" s="1"/>
      <c r="D299" s="1"/>
      <c r="E299" s="1"/>
      <c r="F299" s="1"/>
      <c r="G299" s="1"/>
      <c r="H299" s="1"/>
      <c r="I299" s="1"/>
      <c r="J299" s="1"/>
    </row>
    <row r="300" spans="1:10">
      <c r="A300" s="1"/>
      <c r="B300" s="1"/>
      <c r="C300" s="1"/>
      <c r="D300" s="1"/>
      <c r="E300" s="1"/>
      <c r="F300" s="1"/>
      <c r="G300" s="1"/>
      <c r="H300" s="1"/>
      <c r="I300" s="1"/>
      <c r="J300" s="1"/>
    </row>
    <row r="301" spans="1:10">
      <c r="A301" s="1"/>
      <c r="B301" s="1"/>
      <c r="C301" s="1"/>
      <c r="D301" s="1"/>
      <c r="E301" s="1"/>
      <c r="F301" s="1"/>
      <c r="G301" s="1"/>
      <c r="H301" s="1"/>
      <c r="I301" s="1"/>
      <c r="J301" s="1"/>
    </row>
    <row r="302" spans="1:10">
      <c r="A302" s="1"/>
      <c r="B302" s="1"/>
      <c r="C302" s="1"/>
      <c r="D302" s="1"/>
      <c r="E302" s="1"/>
      <c r="F302" s="1"/>
      <c r="G302" s="1"/>
      <c r="H302" s="1"/>
      <c r="I302" s="1"/>
      <c r="J302" s="1"/>
    </row>
    <row r="303" spans="1:10">
      <c r="A303" s="1"/>
      <c r="B303" s="1"/>
      <c r="C303" s="1"/>
      <c r="D303" s="1"/>
      <c r="E303" s="1"/>
      <c r="F303" s="1"/>
      <c r="G303" s="1"/>
      <c r="H303" s="1"/>
      <c r="I303" s="1"/>
      <c r="J303" s="1"/>
    </row>
    <row r="304" spans="1:10">
      <c r="A304" s="1"/>
      <c r="B304" s="1"/>
      <c r="C304" s="1"/>
      <c r="D304" s="1"/>
      <c r="E304" s="1"/>
      <c r="F304" s="1"/>
      <c r="G304" s="1"/>
      <c r="H304" s="1"/>
      <c r="I304" s="1"/>
      <c r="J304" s="1"/>
    </row>
    <row r="305" spans="1:10">
      <c r="A305" s="1"/>
      <c r="B305" s="1"/>
      <c r="C305" s="1"/>
      <c r="D305" s="1"/>
      <c r="E305" s="1"/>
      <c r="F305" s="1"/>
      <c r="G305" s="1"/>
      <c r="H305" s="1"/>
      <c r="I305" s="1"/>
      <c r="J305" s="1"/>
    </row>
    <row r="306" spans="1:10">
      <c r="A306" s="1"/>
      <c r="B306" s="1"/>
      <c r="C306" s="1"/>
      <c r="D306" s="1"/>
      <c r="E306" s="1"/>
      <c r="F306" s="1"/>
      <c r="G306" s="1"/>
      <c r="H306" s="1"/>
      <c r="I306" s="1"/>
      <c r="J306" s="1"/>
    </row>
    <row r="307" spans="1:10">
      <c r="A307" s="1"/>
      <c r="B307" s="1"/>
      <c r="C307" s="1"/>
      <c r="D307" s="1"/>
      <c r="E307" s="1"/>
      <c r="F307" s="1"/>
      <c r="G307" s="1"/>
      <c r="H307" s="1"/>
      <c r="I307" s="1"/>
      <c r="J307" s="1"/>
    </row>
    <row r="308" spans="1:10">
      <c r="A308" s="1"/>
      <c r="B308" s="1"/>
      <c r="C308" s="1"/>
      <c r="D308" s="1"/>
      <c r="E308" s="1"/>
      <c r="F308" s="1"/>
      <c r="G308" s="1"/>
      <c r="H308" s="1"/>
      <c r="I308" s="1"/>
      <c r="J308" s="1"/>
    </row>
    <row r="309" spans="1:10">
      <c r="A309" s="1"/>
      <c r="B309" s="1"/>
      <c r="C309" s="1"/>
      <c r="D309" s="1"/>
      <c r="E309" s="1"/>
      <c r="F309" s="1"/>
      <c r="G309" s="1"/>
      <c r="H309" s="1"/>
      <c r="I309" s="1"/>
      <c r="J309" s="1"/>
    </row>
    <row r="310" spans="1:10">
      <c r="A310" s="1"/>
      <c r="B310" s="1"/>
      <c r="C310" s="1"/>
      <c r="D310" s="1"/>
      <c r="E310" s="1"/>
      <c r="F310" s="1"/>
      <c r="G310" s="1"/>
      <c r="H310" s="1"/>
      <c r="I310" s="1"/>
      <c r="J310" s="1"/>
    </row>
    <row r="311" spans="1:10">
      <c r="A311" s="1"/>
      <c r="B311" s="1"/>
      <c r="C311" s="1"/>
      <c r="D311" s="1"/>
      <c r="E311" s="1"/>
      <c r="F311" s="1"/>
      <c r="G311" s="1"/>
      <c r="H311" s="1"/>
      <c r="I311" s="1"/>
      <c r="J311" s="1"/>
    </row>
    <row r="312" spans="1:10">
      <c r="A312" s="1"/>
      <c r="B312" s="1"/>
      <c r="C312" s="1"/>
      <c r="D312" s="1"/>
      <c r="E312" s="1"/>
      <c r="F312" s="1"/>
      <c r="G312" s="1"/>
      <c r="H312" s="1"/>
      <c r="I312" s="1"/>
      <c r="J312" s="1"/>
    </row>
    <row r="313" spans="1:10">
      <c r="A313" s="1"/>
      <c r="B313" s="1"/>
      <c r="C313" s="1"/>
      <c r="D313" s="1"/>
      <c r="E313" s="1"/>
      <c r="F313" s="1"/>
      <c r="G313" s="1"/>
      <c r="H313" s="1"/>
      <c r="I313" s="1"/>
      <c r="J313" s="1"/>
    </row>
    <row r="314" spans="1:10">
      <c r="A314" s="1"/>
      <c r="B314" s="1"/>
      <c r="C314" s="1"/>
      <c r="D314" s="1"/>
      <c r="E314" s="1"/>
      <c r="F314" s="1"/>
      <c r="G314" s="1"/>
      <c r="H314" s="1"/>
      <c r="I314" s="1"/>
      <c r="J314" s="1"/>
    </row>
    <row r="315" spans="1:10">
      <c r="A315" s="1"/>
      <c r="B315" s="1"/>
      <c r="C315" s="1"/>
      <c r="D315" s="1"/>
      <c r="E315" s="1"/>
      <c r="F315" s="1"/>
      <c r="G315" s="1"/>
      <c r="H315" s="1"/>
      <c r="I315" s="1"/>
      <c r="J315" s="1"/>
    </row>
    <row r="316" spans="1:10">
      <c r="A316" s="1"/>
      <c r="B316" s="1"/>
      <c r="C316" s="1"/>
      <c r="D316" s="1"/>
      <c r="E316" s="1"/>
      <c r="F316" s="1"/>
      <c r="G316" s="1"/>
      <c r="H316" s="1"/>
      <c r="I316" s="1"/>
      <c r="J316" s="1"/>
    </row>
    <row r="317" spans="1:10">
      <c r="A317" s="1"/>
      <c r="B317" s="1"/>
      <c r="C317" s="1"/>
      <c r="D317" s="1"/>
      <c r="E317" s="1"/>
      <c r="F317" s="1"/>
      <c r="G317" s="1"/>
      <c r="H317" s="1"/>
      <c r="I317" s="1"/>
      <c r="J317" s="1"/>
    </row>
    <row r="318" spans="1:10">
      <c r="A318" s="1"/>
      <c r="B318" s="1"/>
      <c r="C318" s="1"/>
      <c r="D318" s="1"/>
      <c r="E318" s="1"/>
      <c r="F318" s="1"/>
      <c r="G318" s="1"/>
      <c r="H318" s="1"/>
      <c r="I318" s="1"/>
      <c r="J318" s="1"/>
    </row>
    <row r="319" spans="1:10">
      <c r="A319" s="1"/>
      <c r="B319" s="1"/>
      <c r="C319" s="1"/>
      <c r="D319" s="1"/>
      <c r="E319" s="1"/>
      <c r="F319" s="1"/>
      <c r="G319" s="1"/>
      <c r="H319" s="1"/>
      <c r="I319" s="1"/>
      <c r="J319" s="1"/>
    </row>
    <row r="320" spans="1:10">
      <c r="A320" s="1"/>
      <c r="B320" s="1"/>
      <c r="C320" s="1"/>
      <c r="D320" s="1"/>
      <c r="E320" s="1"/>
      <c r="F320" s="1"/>
      <c r="G320" s="1"/>
      <c r="H320" s="1"/>
      <c r="I320" s="1"/>
      <c r="J320" s="1"/>
    </row>
    <row r="321" spans="1:10">
      <c r="A321" s="1"/>
      <c r="B321" s="1"/>
      <c r="C321" s="1"/>
      <c r="D321" s="1"/>
      <c r="E321" s="1"/>
      <c r="F321" s="1"/>
      <c r="G321" s="1"/>
      <c r="H321" s="1"/>
      <c r="I321" s="1"/>
      <c r="J321" s="1"/>
    </row>
    <row r="322" spans="1:10">
      <c r="A322" s="1"/>
      <c r="B322" s="1"/>
      <c r="C322" s="1"/>
      <c r="D322" s="1"/>
      <c r="E322" s="1"/>
      <c r="F322" s="1"/>
      <c r="G322" s="1"/>
      <c r="H322" s="1"/>
      <c r="I322" s="1"/>
      <c r="J322" s="1"/>
    </row>
    <row r="323" spans="1:10">
      <c r="A323" s="1"/>
      <c r="B323" s="1"/>
      <c r="C323" s="1"/>
      <c r="D323" s="1"/>
      <c r="E323" s="1"/>
      <c r="F323" s="1"/>
      <c r="G323" s="1"/>
      <c r="H323" s="1"/>
      <c r="I323" s="1"/>
      <c r="J323" s="1"/>
    </row>
    <row r="324" spans="1:10">
      <c r="A324" s="1"/>
      <c r="B324" s="1"/>
      <c r="C324" s="1"/>
      <c r="D324" s="1"/>
      <c r="E324" s="1"/>
      <c r="F324" s="1"/>
      <c r="G324" s="1"/>
      <c r="H324" s="1"/>
      <c r="I324" s="1"/>
      <c r="J324" s="1"/>
    </row>
    <row r="325" spans="1:10">
      <c r="A325" s="1"/>
      <c r="B325" s="1"/>
      <c r="C325" s="1"/>
      <c r="D325" s="1"/>
      <c r="E325" s="1"/>
      <c r="F325" s="1"/>
      <c r="G325" s="1"/>
      <c r="H325" s="1"/>
      <c r="I325" s="1"/>
      <c r="J325" s="1"/>
    </row>
    <row r="326" spans="1:10">
      <c r="A326" s="1"/>
      <c r="B326" s="1"/>
      <c r="C326" s="1"/>
      <c r="D326" s="1"/>
      <c r="E326" s="1"/>
      <c r="F326" s="1"/>
      <c r="G326" s="1"/>
      <c r="H326" s="1"/>
      <c r="I326" s="1"/>
      <c r="J326" s="1"/>
    </row>
    <row r="327" spans="1:10">
      <c r="A327" s="1"/>
      <c r="B327" s="1"/>
      <c r="C327" s="1"/>
      <c r="D327" s="1"/>
      <c r="E327" s="1"/>
      <c r="F327" s="1"/>
      <c r="G327" s="1"/>
      <c r="H327" s="1"/>
      <c r="I327" s="1"/>
      <c r="J327" s="1"/>
    </row>
    <row r="328" spans="1:10">
      <c r="A328" s="1"/>
      <c r="B328" s="1"/>
      <c r="C328" s="1"/>
      <c r="D328" s="1"/>
      <c r="E328" s="1"/>
      <c r="F328" s="1"/>
      <c r="G328" s="1"/>
      <c r="H328" s="1"/>
      <c r="I328" s="1"/>
      <c r="J328" s="1"/>
    </row>
    <row r="329" spans="1:10">
      <c r="A329" s="1"/>
      <c r="B329" s="1"/>
      <c r="C329" s="1"/>
      <c r="D329" s="1"/>
      <c r="E329" s="1"/>
      <c r="F329" s="1"/>
      <c r="G329" s="1"/>
      <c r="H329" s="1"/>
      <c r="I329" s="1"/>
      <c r="J329" s="1"/>
    </row>
    <row r="330" spans="1:10">
      <c r="A330" s="1"/>
      <c r="B330" s="1"/>
      <c r="C330" s="1"/>
      <c r="D330" s="1"/>
      <c r="E330" s="1"/>
      <c r="F330" s="1"/>
      <c r="G330" s="1"/>
      <c r="H330" s="1"/>
      <c r="I330" s="1"/>
      <c r="J330" s="1"/>
    </row>
    <row r="331" spans="1:10">
      <c r="A331" s="1"/>
      <c r="B331" s="1"/>
      <c r="C331" s="1"/>
      <c r="D331" s="1"/>
      <c r="E331" s="1"/>
      <c r="F331" s="1"/>
      <c r="G331" s="1"/>
      <c r="H331" s="1"/>
      <c r="I331" s="1"/>
      <c r="J331" s="1"/>
    </row>
    <row r="332" spans="1:10">
      <c r="A332" s="1"/>
      <c r="B332" s="1"/>
      <c r="C332" s="1"/>
      <c r="D332" s="1"/>
      <c r="E332" s="1"/>
      <c r="F332" s="1"/>
      <c r="G332" s="1"/>
      <c r="H332" s="1"/>
      <c r="I332" s="1"/>
      <c r="J332" s="1"/>
    </row>
    <row r="333" spans="1:10">
      <c r="A333" s="1"/>
      <c r="B333" s="1"/>
      <c r="C333" s="1"/>
      <c r="D333" s="1"/>
      <c r="E333" s="1"/>
      <c r="F333" s="1"/>
      <c r="G333" s="1"/>
      <c r="H333" s="1"/>
      <c r="I333" s="1"/>
      <c r="J333" s="1"/>
    </row>
    <row r="334" spans="1:10">
      <c r="A334" s="1"/>
      <c r="B334" s="1"/>
      <c r="C334" s="1"/>
      <c r="D334" s="1"/>
      <c r="E334" s="1"/>
      <c r="F334" s="1"/>
      <c r="G334" s="1"/>
      <c r="H334" s="1"/>
      <c r="I334" s="1"/>
      <c r="J334" s="1"/>
    </row>
    <row r="335" spans="1:10">
      <c r="A335" s="1"/>
      <c r="B335" s="1"/>
      <c r="C335" s="1"/>
      <c r="D335" s="1"/>
      <c r="E335" s="1"/>
      <c r="F335" s="1"/>
      <c r="G335" s="1"/>
      <c r="H335" s="1"/>
      <c r="I335" s="1"/>
      <c r="J335" s="1"/>
    </row>
    <row r="336" spans="1:10">
      <c r="A336" s="1"/>
      <c r="B336" s="1"/>
      <c r="C336" s="1"/>
      <c r="D336" s="1"/>
      <c r="E336" s="1"/>
      <c r="F336" s="1"/>
      <c r="G336" s="1"/>
      <c r="H336" s="1"/>
      <c r="I336" s="1"/>
      <c r="J336" s="1"/>
    </row>
    <row r="337" spans="1:10">
      <c r="A337" s="1"/>
      <c r="B337" s="1"/>
      <c r="C337" s="1"/>
      <c r="D337" s="1"/>
      <c r="E337" s="1"/>
      <c r="F337" s="1"/>
      <c r="G337" s="1"/>
      <c r="H337" s="1"/>
      <c r="I337" s="1"/>
      <c r="J337" s="1"/>
    </row>
    <row r="338" spans="1:10">
      <c r="A338" s="1"/>
      <c r="B338" s="1"/>
      <c r="C338" s="1"/>
      <c r="D338" s="1"/>
      <c r="E338" s="1"/>
      <c r="F338" s="1"/>
      <c r="G338" s="1"/>
      <c r="H338" s="1"/>
      <c r="I338" s="1"/>
      <c r="J338" s="1"/>
    </row>
    <row r="339" spans="1:10">
      <c r="A339" s="1"/>
      <c r="B339" s="1"/>
      <c r="C339" s="1"/>
      <c r="D339" s="1"/>
      <c r="E339" s="1"/>
      <c r="F339" s="1"/>
      <c r="G339" s="1"/>
      <c r="H339" s="1"/>
      <c r="I339" s="1"/>
      <c r="J339" s="1"/>
    </row>
    <row r="340" spans="1:10">
      <c r="A340" s="1"/>
      <c r="B340" s="1"/>
      <c r="C340" s="1"/>
      <c r="D340" s="1"/>
      <c r="E340" s="1"/>
      <c r="F340" s="1"/>
      <c r="G340" s="1"/>
      <c r="H340" s="1"/>
      <c r="I340" s="1"/>
      <c r="J340" s="1"/>
    </row>
    <row r="341" spans="1:10">
      <c r="A341" s="1"/>
      <c r="B341" s="1"/>
      <c r="C341" s="1"/>
      <c r="D341" s="1"/>
      <c r="E341" s="1"/>
      <c r="F341" s="1"/>
      <c r="G341" s="1"/>
      <c r="H341" s="1"/>
      <c r="I341" s="1"/>
      <c r="J341" s="1"/>
    </row>
    <row r="342" spans="1:10">
      <c r="A342" s="1"/>
      <c r="B342" s="1"/>
      <c r="C342" s="1"/>
      <c r="D342" s="1"/>
      <c r="E342" s="1"/>
      <c r="F342" s="1"/>
      <c r="G342" s="1"/>
      <c r="H342" s="1"/>
      <c r="I342" s="1"/>
      <c r="J342" s="1"/>
    </row>
    <row r="343" spans="1:10">
      <c r="A343" s="1"/>
      <c r="B343" s="1"/>
      <c r="C343" s="1"/>
      <c r="D343" s="1"/>
      <c r="E343" s="1"/>
      <c r="F343" s="1"/>
      <c r="G343" s="1"/>
      <c r="H343" s="1"/>
      <c r="I343" s="1"/>
      <c r="J343" s="1"/>
    </row>
    <row r="344" spans="1:10">
      <c r="A344" s="1"/>
      <c r="B344" s="1"/>
      <c r="C344" s="1"/>
      <c r="D344" s="1"/>
      <c r="E344" s="1"/>
      <c r="F344" s="1"/>
      <c r="G344" s="1"/>
      <c r="H344" s="1"/>
      <c r="I344" s="1"/>
      <c r="J344" s="1"/>
    </row>
    <row r="345" spans="1:10">
      <c r="A345" s="1"/>
      <c r="B345" s="1"/>
      <c r="C345" s="1"/>
      <c r="D345" s="1"/>
      <c r="E345" s="1"/>
      <c r="F345" s="1"/>
      <c r="G345" s="1"/>
      <c r="H345" s="1"/>
      <c r="I345" s="1"/>
      <c r="J345" s="1"/>
    </row>
    <row r="346" spans="1:10">
      <c r="A346" s="1"/>
      <c r="B346" s="1"/>
      <c r="C346" s="1"/>
      <c r="D346" s="1"/>
      <c r="E346" s="1"/>
      <c r="F346" s="1"/>
      <c r="G346" s="1"/>
      <c r="H346" s="1"/>
      <c r="I346" s="1"/>
      <c r="J346" s="1"/>
    </row>
    <row r="347" spans="1:10">
      <c r="A347" s="1"/>
      <c r="B347" s="1"/>
      <c r="C347" s="1"/>
      <c r="D347" s="1"/>
      <c r="E347" s="1"/>
      <c r="F347" s="1"/>
      <c r="G347" s="1"/>
      <c r="H347" s="1"/>
      <c r="I347" s="1"/>
      <c r="J347" s="1"/>
    </row>
    <row r="348" spans="1:10">
      <c r="A348" s="1"/>
      <c r="B348" s="1"/>
      <c r="C348" s="1"/>
      <c r="D348" s="1"/>
      <c r="E348" s="1"/>
      <c r="F348" s="1"/>
      <c r="G348" s="1"/>
      <c r="H348" s="1"/>
      <c r="I348" s="1"/>
      <c r="J348" s="1"/>
    </row>
    <row r="349" spans="1:10">
      <c r="A349" s="1"/>
      <c r="B349" s="1"/>
      <c r="C349" s="1"/>
      <c r="D349" s="1"/>
      <c r="E349" s="1"/>
      <c r="F349" s="1"/>
      <c r="G349" s="1"/>
      <c r="H349" s="1"/>
      <c r="I349" s="1"/>
      <c r="J349" s="1"/>
    </row>
    <row r="350" spans="1:10">
      <c r="A350" s="1"/>
      <c r="B350" s="1"/>
      <c r="C350" s="1"/>
      <c r="D350" s="1"/>
      <c r="E350" s="1"/>
      <c r="F350" s="1"/>
      <c r="G350" s="1"/>
      <c r="H350" s="1"/>
      <c r="I350" s="1"/>
      <c r="J350" s="1"/>
    </row>
    <row r="351" spans="1:10">
      <c r="A351" s="1"/>
      <c r="B351" s="1"/>
      <c r="C351" s="1"/>
      <c r="D351" s="1"/>
      <c r="E351" s="1"/>
      <c r="F351" s="1"/>
      <c r="G351" s="1"/>
      <c r="H351" s="1"/>
      <c r="I351" s="1"/>
      <c r="J351" s="1"/>
    </row>
    <row r="352" spans="1:10">
      <c r="A352" s="1"/>
      <c r="B352" s="1"/>
      <c r="C352" s="1"/>
      <c r="D352" s="1"/>
      <c r="E352" s="1"/>
      <c r="F352" s="1"/>
      <c r="G352" s="1"/>
      <c r="H352" s="1"/>
      <c r="I352" s="1"/>
      <c r="J352" s="1"/>
    </row>
    <row r="353" spans="1:10">
      <c r="A353" s="1"/>
      <c r="B353" s="1"/>
      <c r="C353" s="1"/>
      <c r="D353" s="1"/>
      <c r="E353" s="1"/>
      <c r="F353" s="1"/>
      <c r="G353" s="1"/>
      <c r="H353" s="1"/>
      <c r="I353" s="1"/>
      <c r="J353" s="1"/>
    </row>
    <row r="354" spans="1:10">
      <c r="A354" s="1"/>
      <c r="B354" s="1"/>
      <c r="C354" s="1"/>
      <c r="D354" s="1"/>
      <c r="E354" s="1"/>
      <c r="F354" s="1"/>
      <c r="G354" s="1"/>
      <c r="H354" s="1"/>
      <c r="I354" s="1"/>
      <c r="J354" s="1"/>
    </row>
    <row r="355" spans="1:10">
      <c r="A355" s="1"/>
      <c r="B355" s="1"/>
      <c r="C355" s="1"/>
      <c r="D355" s="1"/>
      <c r="E355" s="1"/>
      <c r="F355" s="1"/>
      <c r="G355" s="1"/>
      <c r="H355" s="1"/>
      <c r="I355" s="1"/>
      <c r="J355" s="1"/>
    </row>
    <row r="356" spans="1:10">
      <c r="A356" s="1"/>
      <c r="B356" s="1"/>
      <c r="C356" s="1"/>
      <c r="D356" s="1"/>
      <c r="E356" s="1"/>
      <c r="F356" s="1"/>
      <c r="G356" s="1"/>
      <c r="H356" s="1"/>
      <c r="I356" s="1"/>
      <c r="J356" s="1"/>
    </row>
    <row r="357" spans="1:10">
      <c r="A357" s="1"/>
      <c r="B357" s="1"/>
      <c r="C357" s="1"/>
      <c r="D357" s="1"/>
      <c r="E357" s="1"/>
      <c r="F357" s="1"/>
      <c r="G357" s="1"/>
      <c r="H357" s="1"/>
      <c r="I357" s="1"/>
      <c r="J357" s="1"/>
    </row>
    <row r="358" spans="1:10">
      <c r="A358" s="1"/>
      <c r="B358" s="1"/>
      <c r="C358" s="1"/>
      <c r="D358" s="1"/>
      <c r="E358" s="1"/>
      <c r="F358" s="1"/>
      <c r="G358" s="1"/>
      <c r="H358" s="1"/>
      <c r="I358" s="1"/>
      <c r="J358" s="1"/>
    </row>
    <row r="359" spans="1:10">
      <c r="A359" s="1"/>
      <c r="B359" s="1"/>
      <c r="C359" s="1"/>
      <c r="D359" s="1"/>
      <c r="E359" s="1"/>
      <c r="F359" s="1"/>
      <c r="G359" s="1"/>
      <c r="H359" s="1"/>
      <c r="I359" s="1"/>
      <c r="J359" s="1"/>
    </row>
    <row r="360" spans="1:10">
      <c r="A360" s="1"/>
      <c r="B360" s="1"/>
      <c r="C360" s="1"/>
      <c r="D360" s="1"/>
      <c r="E360" s="1"/>
      <c r="F360" s="1"/>
      <c r="G360" s="1"/>
      <c r="H360" s="1"/>
      <c r="I360" s="1"/>
      <c r="J360" s="1"/>
    </row>
    <row r="361" spans="1:10">
      <c r="A361" s="1"/>
      <c r="B361" s="1"/>
      <c r="C361" s="1"/>
      <c r="D361" s="1"/>
      <c r="E361" s="1"/>
      <c r="F361" s="1"/>
      <c r="G361" s="1"/>
      <c r="H361" s="1"/>
      <c r="I361" s="1"/>
      <c r="J361" s="1"/>
    </row>
    <row r="362" spans="1:10">
      <c r="A362" s="1"/>
      <c r="B362" s="1"/>
      <c r="C362" s="1"/>
      <c r="D362" s="1"/>
      <c r="E362" s="1"/>
      <c r="F362" s="1"/>
      <c r="G362" s="1"/>
      <c r="H362" s="1"/>
      <c r="I362" s="1"/>
      <c r="J362" s="1"/>
    </row>
    <row r="363" spans="1:10">
      <c r="A363" s="1"/>
      <c r="B363" s="1"/>
      <c r="C363" s="1"/>
      <c r="D363" s="1"/>
      <c r="E363" s="1"/>
      <c r="F363" s="1"/>
      <c r="G363" s="1"/>
      <c r="H363" s="1"/>
      <c r="I363" s="1"/>
      <c r="J363" s="1"/>
    </row>
    <row r="364" spans="1:10">
      <c r="A364" s="1"/>
      <c r="B364" s="1"/>
      <c r="C364" s="1"/>
      <c r="D364" s="1"/>
      <c r="E364" s="1"/>
      <c r="F364" s="1"/>
      <c r="G364" s="1"/>
      <c r="H364" s="1"/>
      <c r="I364" s="1"/>
      <c r="J364" s="1"/>
    </row>
    <row r="365" spans="1:10">
      <c r="A365" s="1"/>
      <c r="B365" s="1"/>
      <c r="C365" s="1"/>
      <c r="D365" s="1"/>
      <c r="E365" s="1"/>
      <c r="F365" s="1"/>
      <c r="G365" s="1"/>
      <c r="H365" s="1"/>
      <c r="I365" s="1"/>
      <c r="J365" s="1"/>
    </row>
    <row r="366" spans="1:10">
      <c r="A366" s="1"/>
      <c r="B366" s="1"/>
      <c r="C366" s="1"/>
      <c r="D366" s="1"/>
      <c r="E366" s="1"/>
      <c r="F366" s="1"/>
      <c r="G366" s="1"/>
      <c r="H366" s="1"/>
      <c r="I366" s="1"/>
      <c r="J366" s="1"/>
    </row>
    <row r="367" spans="1:10">
      <c r="A367" s="1"/>
      <c r="B367" s="1"/>
      <c r="C367" s="1"/>
      <c r="D367" s="1"/>
      <c r="E367" s="1"/>
      <c r="F367" s="1"/>
      <c r="G367" s="1"/>
      <c r="H367" s="1"/>
      <c r="I367" s="1"/>
      <c r="J367" s="1"/>
    </row>
    <row r="368" spans="1:10">
      <c r="A368" s="1"/>
      <c r="B368" s="1"/>
      <c r="C368" s="1"/>
      <c r="D368" s="1"/>
      <c r="E368" s="1"/>
      <c r="F368" s="1"/>
      <c r="G368" s="1"/>
      <c r="H368" s="1"/>
      <c r="I368" s="1"/>
      <c r="J368" s="1"/>
    </row>
    <row r="369" spans="1:10">
      <c r="A369" s="1"/>
      <c r="B369" s="1"/>
      <c r="C369" s="1"/>
      <c r="D369" s="1"/>
      <c r="E369" s="1"/>
      <c r="F369" s="1"/>
      <c r="G369" s="1"/>
      <c r="H369" s="1"/>
      <c r="I369" s="1"/>
      <c r="J369" s="1"/>
    </row>
    <row r="370" spans="1:10">
      <c r="A370" s="1"/>
      <c r="B370" s="1"/>
      <c r="C370" s="1"/>
      <c r="D370" s="1"/>
      <c r="E370" s="1"/>
      <c r="F370" s="1"/>
      <c r="G370" s="1"/>
      <c r="H370" s="1"/>
      <c r="I370" s="1"/>
      <c r="J370" s="1"/>
    </row>
    <row r="371" spans="1:10">
      <c r="A371" s="1"/>
      <c r="B371" s="1"/>
      <c r="C371" s="1"/>
      <c r="D371" s="1"/>
      <c r="E371" s="1"/>
      <c r="F371" s="1"/>
      <c r="G371" s="1"/>
      <c r="H371" s="1"/>
      <c r="I371" s="1"/>
      <c r="J371" s="1"/>
    </row>
    <row r="372" spans="1:10">
      <c r="A372" s="1"/>
      <c r="B372" s="1"/>
      <c r="C372" s="1"/>
      <c r="D372" s="1"/>
      <c r="E372" s="1"/>
      <c r="F372" s="1"/>
      <c r="G372" s="1"/>
      <c r="H372" s="1"/>
      <c r="I372" s="1"/>
      <c r="J372" s="1"/>
    </row>
    <row r="373" spans="1:10">
      <c r="A373" s="1"/>
      <c r="B373" s="1"/>
      <c r="C373" s="1"/>
      <c r="D373" s="1"/>
      <c r="E373" s="1"/>
      <c r="F373" s="1"/>
      <c r="G373" s="1"/>
      <c r="H373" s="1"/>
      <c r="I373" s="1"/>
      <c r="J373" s="1"/>
    </row>
    <row r="374" spans="1:10">
      <c r="A374" s="1"/>
      <c r="B374" s="1"/>
      <c r="C374" s="1"/>
      <c r="D374" s="1"/>
      <c r="E374" s="1"/>
      <c r="F374" s="1"/>
      <c r="G374" s="1"/>
      <c r="H374" s="1"/>
      <c r="I374" s="1"/>
      <c r="J374" s="1"/>
    </row>
    <row r="375" spans="1:10">
      <c r="A375" s="1"/>
      <c r="B375" s="1"/>
      <c r="C375" s="1"/>
      <c r="D375" s="1"/>
      <c r="E375" s="1"/>
      <c r="F375" s="1"/>
      <c r="G375" s="1"/>
      <c r="H375" s="1"/>
      <c r="I375" s="1"/>
      <c r="J375" s="1"/>
    </row>
    <row r="376" spans="1:10">
      <c r="A376" s="1"/>
      <c r="B376" s="1"/>
      <c r="C376" s="1"/>
      <c r="D376" s="1"/>
      <c r="E376" s="1"/>
      <c r="F376" s="1"/>
      <c r="G376" s="1"/>
      <c r="H376" s="1"/>
      <c r="I376" s="1"/>
      <c r="J376" s="1"/>
    </row>
    <row r="377" spans="1:10">
      <c r="A377" s="1"/>
      <c r="B377" s="1"/>
      <c r="C377" s="1"/>
      <c r="D377" s="1"/>
      <c r="E377" s="1"/>
      <c r="F377" s="1"/>
      <c r="G377" s="1"/>
      <c r="H377" s="1"/>
      <c r="I377" s="1"/>
      <c r="J377" s="1"/>
    </row>
    <row r="378" spans="1:10">
      <c r="A378" s="1"/>
      <c r="B378" s="1"/>
      <c r="C378" s="1"/>
      <c r="D378" s="1"/>
      <c r="E378" s="1"/>
      <c r="F378" s="1"/>
      <c r="G378" s="1"/>
      <c r="H378" s="1"/>
      <c r="I378" s="1"/>
      <c r="J378" s="1"/>
    </row>
    <row r="379" spans="1:10">
      <c r="A379" s="1"/>
      <c r="B379" s="1"/>
      <c r="C379" s="1"/>
      <c r="D379" s="1"/>
      <c r="E379" s="1"/>
      <c r="F379" s="1"/>
      <c r="G379" s="1"/>
      <c r="H379" s="1"/>
      <c r="I379" s="1"/>
      <c r="J379" s="1"/>
    </row>
    <row r="380" spans="1:10">
      <c r="A380" s="1"/>
      <c r="B380" s="1"/>
      <c r="C380" s="1"/>
      <c r="D380" s="1"/>
      <c r="E380" s="1"/>
      <c r="F380" s="1"/>
      <c r="G380" s="1"/>
      <c r="H380" s="1"/>
      <c r="I380" s="1"/>
      <c r="J380" s="1"/>
    </row>
    <row r="381" spans="1:10">
      <c r="A381" s="1"/>
      <c r="B381" s="1"/>
      <c r="C381" s="1"/>
      <c r="D381" s="1"/>
      <c r="E381" s="1"/>
      <c r="F381" s="1"/>
      <c r="G381" s="1"/>
      <c r="H381" s="1"/>
      <c r="I381" s="1"/>
      <c r="J381" s="1"/>
    </row>
    <row r="382" spans="1:10">
      <c r="A382" s="1"/>
      <c r="B382" s="1"/>
      <c r="C382" s="1"/>
      <c r="D382" s="1"/>
      <c r="E382" s="1"/>
      <c r="F382" s="1"/>
      <c r="G382" s="1"/>
      <c r="H382" s="1"/>
      <c r="I382" s="1"/>
      <c r="J382" s="1"/>
    </row>
    <row r="383" spans="1:10">
      <c r="A383" s="1"/>
      <c r="B383" s="1"/>
      <c r="C383" s="1"/>
      <c r="D383" s="1"/>
      <c r="E383" s="1"/>
      <c r="F383" s="1"/>
      <c r="G383" s="1"/>
      <c r="H383" s="1"/>
      <c r="I383" s="1"/>
      <c r="J383" s="1"/>
    </row>
    <row r="384" spans="1:10">
      <c r="A384" s="1"/>
      <c r="B384" s="1"/>
      <c r="C384" s="1"/>
      <c r="D384" s="1"/>
      <c r="E384" s="1"/>
      <c r="F384" s="1"/>
      <c r="G384" s="1"/>
      <c r="H384" s="1"/>
      <c r="I384" s="1"/>
      <c r="J384" s="1"/>
    </row>
    <row r="385" spans="1:10">
      <c r="A385" s="1"/>
      <c r="B385" s="1"/>
      <c r="C385" s="1"/>
      <c r="D385" s="1"/>
      <c r="E385" s="1"/>
      <c r="F385" s="1"/>
      <c r="G385" s="1"/>
      <c r="H385" s="1"/>
      <c r="I385" s="1"/>
      <c r="J385" s="1"/>
    </row>
    <row r="386" spans="1:10">
      <c r="A386" s="1"/>
      <c r="B386" s="1"/>
      <c r="C386" s="1"/>
      <c r="D386" s="1"/>
      <c r="E386" s="1"/>
      <c r="F386" s="1"/>
      <c r="G386" s="1"/>
      <c r="H386" s="1"/>
      <c r="I386" s="1"/>
      <c r="J386" s="1"/>
    </row>
    <row r="387" spans="1:10">
      <c r="A387" s="1"/>
      <c r="B387" s="1"/>
      <c r="C387" s="1"/>
      <c r="D387" s="1"/>
      <c r="E387" s="1"/>
      <c r="F387" s="1"/>
      <c r="G387" s="1"/>
      <c r="H387" s="1"/>
      <c r="I387" s="1"/>
      <c r="J387" s="1"/>
    </row>
    <row r="388" spans="1:10">
      <c r="A388" s="1"/>
      <c r="B388" s="1"/>
      <c r="C388" s="1"/>
      <c r="D388" s="1"/>
      <c r="E388" s="1"/>
      <c r="F388" s="1"/>
      <c r="G388" s="1"/>
      <c r="H388" s="1"/>
      <c r="I388" s="1"/>
      <c r="J388" s="1"/>
    </row>
    <row r="389" spans="1:10">
      <c r="A389" s="1"/>
      <c r="B389" s="1"/>
      <c r="C389" s="1"/>
      <c r="D389" s="1"/>
      <c r="E389" s="1"/>
      <c r="F389" s="1"/>
      <c r="G389" s="1"/>
      <c r="H389" s="1"/>
      <c r="I389" s="1"/>
      <c r="J389" s="1"/>
    </row>
    <row r="390" spans="1:10">
      <c r="A390" s="1"/>
      <c r="B390" s="1"/>
      <c r="C390" s="1"/>
      <c r="D390" s="1"/>
      <c r="E390" s="1"/>
      <c r="F390" s="1"/>
      <c r="G390" s="1"/>
      <c r="H390" s="1"/>
      <c r="I390" s="1"/>
      <c r="J390" s="1"/>
    </row>
    <row r="391" spans="1:10">
      <c r="A391" s="1"/>
      <c r="B391" s="1"/>
      <c r="C391" s="1"/>
      <c r="D391" s="1"/>
      <c r="E391" s="1"/>
      <c r="F391" s="1"/>
      <c r="G391" s="1"/>
      <c r="H391" s="1"/>
      <c r="I391" s="1"/>
      <c r="J391" s="1"/>
    </row>
    <row r="392" spans="1:10">
      <c r="A392" s="1"/>
      <c r="B392" s="1"/>
      <c r="C392" s="1"/>
      <c r="D392" s="1"/>
      <c r="E392" s="1"/>
      <c r="F392" s="1"/>
      <c r="G392" s="1"/>
      <c r="H392" s="1"/>
      <c r="I392" s="1"/>
      <c r="J392" s="1"/>
    </row>
    <row r="393" spans="1:10">
      <c r="A393" s="1"/>
      <c r="B393" s="1"/>
      <c r="C393" s="1"/>
      <c r="D393" s="1"/>
      <c r="E393" s="1"/>
      <c r="F393" s="1"/>
      <c r="G393" s="1"/>
      <c r="H393" s="1"/>
      <c r="I393" s="1"/>
      <c r="J393" s="1"/>
    </row>
    <row r="394" spans="1:10">
      <c r="A394" s="1"/>
      <c r="B394" s="1"/>
      <c r="C394" s="1"/>
      <c r="D394" s="1"/>
      <c r="E394" s="1"/>
      <c r="F394" s="1"/>
      <c r="G394" s="1"/>
      <c r="H394" s="1"/>
      <c r="I394" s="1"/>
      <c r="J394" s="1"/>
    </row>
    <row r="395" spans="1:10">
      <c r="A395" s="1"/>
      <c r="B395" s="1"/>
      <c r="C395" s="1"/>
      <c r="D395" s="1"/>
      <c r="E395" s="1"/>
      <c r="F395" s="1"/>
      <c r="G395" s="1"/>
      <c r="H395" s="1"/>
      <c r="I395" s="1"/>
      <c r="J395" s="1"/>
    </row>
    <row r="396" spans="1:10">
      <c r="A396" s="1"/>
      <c r="B396" s="1"/>
      <c r="C396" s="1"/>
      <c r="D396" s="1"/>
      <c r="E396" s="1"/>
      <c r="F396" s="1"/>
      <c r="G396" s="1"/>
      <c r="H396" s="1"/>
      <c r="I396" s="1"/>
      <c r="J396" s="1"/>
    </row>
    <row r="397" spans="1:10">
      <c r="A397" s="1"/>
      <c r="B397" s="1"/>
      <c r="C397" s="1"/>
      <c r="D397" s="1"/>
      <c r="E397" s="1"/>
      <c r="F397" s="1"/>
      <c r="G397" s="1"/>
      <c r="H397" s="1"/>
      <c r="I397" s="1"/>
      <c r="J397" s="1"/>
    </row>
    <row r="398" spans="1:10">
      <c r="A398" s="1"/>
      <c r="B398" s="1"/>
      <c r="C398" s="1"/>
      <c r="D398" s="1"/>
      <c r="E398" s="1"/>
      <c r="F398" s="1"/>
      <c r="G398" s="1"/>
      <c r="H398" s="1"/>
      <c r="I398" s="1"/>
      <c r="J398" s="1"/>
    </row>
    <row r="399" spans="1:10">
      <c r="A399" s="1"/>
      <c r="B399" s="1"/>
      <c r="C399" s="1"/>
      <c r="D399" s="1"/>
      <c r="E399" s="1"/>
      <c r="F399" s="1"/>
      <c r="G399" s="1"/>
      <c r="H399" s="1"/>
      <c r="I399" s="1"/>
      <c r="J399" s="1"/>
    </row>
    <row r="400" spans="1:10">
      <c r="A400" s="1"/>
      <c r="B400" s="1"/>
      <c r="C400" s="1"/>
      <c r="D400" s="1"/>
      <c r="E400" s="1"/>
      <c r="F400" s="1"/>
      <c r="G400" s="1"/>
      <c r="H400" s="1"/>
      <c r="I400" s="1"/>
      <c r="J400" s="1"/>
    </row>
    <row r="401" spans="1:10">
      <c r="A401" s="1"/>
      <c r="B401" s="1"/>
      <c r="C401" s="1"/>
      <c r="D401" s="1"/>
      <c r="E401" s="1"/>
      <c r="F401" s="1"/>
      <c r="G401" s="1"/>
      <c r="H401" s="1"/>
      <c r="I401" s="1"/>
      <c r="J401" s="1"/>
    </row>
    <row r="402" spans="1:10">
      <c r="A402" s="1"/>
      <c r="B402" s="1"/>
      <c r="C402" s="1"/>
      <c r="D402" s="1"/>
      <c r="E402" s="1"/>
      <c r="F402" s="1"/>
      <c r="G402" s="1"/>
      <c r="H402" s="1"/>
      <c r="I402" s="1"/>
      <c r="J402" s="1"/>
    </row>
    <row r="403" spans="1:10">
      <c r="A403" s="1"/>
      <c r="B403" s="1"/>
      <c r="C403" s="1"/>
      <c r="D403" s="1"/>
      <c r="E403" s="1"/>
      <c r="F403" s="1"/>
      <c r="G403" s="1"/>
      <c r="H403" s="1"/>
      <c r="I403" s="1"/>
      <c r="J403" s="1"/>
    </row>
    <row r="404" spans="1:10">
      <c r="A404" s="1"/>
      <c r="B404" s="1"/>
      <c r="C404" s="1"/>
      <c r="D404" s="1"/>
      <c r="E404" s="1"/>
      <c r="F404" s="1"/>
      <c r="G404" s="1"/>
      <c r="H404" s="1"/>
      <c r="I404" s="1"/>
      <c r="J404" s="1"/>
    </row>
    <row r="405" spans="1:10">
      <c r="A405" s="1"/>
      <c r="B405" s="1"/>
      <c r="C405" s="1"/>
      <c r="D405" s="1"/>
      <c r="E405" s="1"/>
      <c r="F405" s="1"/>
      <c r="G405" s="1"/>
      <c r="H405" s="1"/>
      <c r="I405" s="1"/>
      <c r="J405" s="1"/>
    </row>
    <row r="406" spans="1:10">
      <c r="A406" s="1"/>
      <c r="B406" s="1"/>
      <c r="C406" s="1"/>
      <c r="D406" s="1"/>
      <c r="E406" s="1"/>
      <c r="F406" s="1"/>
      <c r="G406" s="1"/>
      <c r="H406" s="1"/>
      <c r="I406" s="1"/>
      <c r="J406" s="1"/>
    </row>
    <row r="407" spans="1:10">
      <c r="A407" s="1"/>
      <c r="B407" s="1"/>
      <c r="C407" s="1"/>
      <c r="D407" s="1"/>
      <c r="E407" s="1"/>
      <c r="F407" s="1"/>
      <c r="G407" s="1"/>
      <c r="H407" s="1"/>
      <c r="I407" s="1"/>
      <c r="J407" s="1"/>
    </row>
    <row r="408" spans="1:10">
      <c r="A408" s="1"/>
      <c r="B408" s="1"/>
      <c r="C408" s="1"/>
      <c r="D408" s="1"/>
      <c r="E408" s="1"/>
      <c r="F408" s="1"/>
      <c r="G408" s="1"/>
      <c r="H408" s="1"/>
      <c r="I408" s="1"/>
      <c r="J408" s="1"/>
    </row>
    <row r="409" spans="1:10">
      <c r="A409" s="1"/>
      <c r="B409" s="1"/>
      <c r="C409" s="1"/>
      <c r="D409" s="1"/>
      <c r="E409" s="1"/>
      <c r="F409" s="1"/>
      <c r="G409" s="1"/>
      <c r="H409" s="1"/>
      <c r="I409" s="1"/>
      <c r="J409" s="1"/>
    </row>
    <row r="410" spans="1:10">
      <c r="A410" s="1"/>
      <c r="B410" s="1"/>
      <c r="C410" s="1"/>
      <c r="D410" s="1"/>
      <c r="E410" s="1"/>
      <c r="F410" s="1"/>
      <c r="G410" s="1"/>
      <c r="H410" s="1"/>
      <c r="I410" s="1"/>
      <c r="J410" s="1"/>
    </row>
    <row r="411" spans="1:10">
      <c r="A411" s="1"/>
      <c r="B411" s="1"/>
      <c r="C411" s="1"/>
      <c r="D411" s="1"/>
      <c r="E411" s="1"/>
      <c r="F411" s="1"/>
      <c r="G411" s="1"/>
      <c r="H411" s="1"/>
      <c r="I411" s="1"/>
      <c r="J411" s="1"/>
    </row>
    <row r="412" spans="1:10">
      <c r="A412" s="1"/>
      <c r="B412" s="1"/>
      <c r="C412" s="1"/>
      <c r="D412" s="1"/>
      <c r="E412" s="1"/>
      <c r="F412" s="1"/>
      <c r="G412" s="1"/>
      <c r="H412" s="1"/>
      <c r="I412" s="1"/>
      <c r="J412" s="1"/>
    </row>
    <row r="413" spans="1:10">
      <c r="A413" s="1"/>
      <c r="B413" s="1"/>
      <c r="C413" s="1"/>
      <c r="D413" s="1"/>
      <c r="E413" s="1"/>
      <c r="F413" s="1"/>
      <c r="G413" s="1"/>
      <c r="H413" s="1"/>
      <c r="I413" s="1"/>
      <c r="J413" s="1"/>
    </row>
    <row r="414" spans="1:10">
      <c r="A414" s="1"/>
      <c r="B414" s="1"/>
      <c r="C414" s="1"/>
      <c r="D414" s="1"/>
      <c r="E414" s="1"/>
      <c r="F414" s="1"/>
      <c r="G414" s="1"/>
      <c r="H414" s="1"/>
      <c r="I414" s="1"/>
      <c r="J414" s="1"/>
    </row>
    <row r="415" spans="1:10">
      <c r="A415" s="1"/>
      <c r="B415" s="1"/>
      <c r="C415" s="1"/>
      <c r="D415" s="1"/>
      <c r="E415" s="1"/>
      <c r="F415" s="1"/>
      <c r="G415" s="1"/>
      <c r="H415" s="1"/>
      <c r="I415" s="1"/>
      <c r="J415" s="1"/>
    </row>
    <row r="416" spans="1:10">
      <c r="A416" s="1"/>
      <c r="B416" s="1"/>
      <c r="C416" s="1"/>
      <c r="D416" s="1"/>
      <c r="E416" s="1"/>
      <c r="F416" s="1"/>
      <c r="G416" s="1"/>
      <c r="H416" s="1"/>
      <c r="I416" s="1"/>
      <c r="J416" s="1"/>
    </row>
    <row r="417" spans="1:10">
      <c r="A417" s="1"/>
      <c r="B417" s="1"/>
      <c r="C417" s="1"/>
      <c r="D417" s="1"/>
      <c r="E417" s="1"/>
      <c r="F417" s="1"/>
      <c r="G417" s="1"/>
      <c r="H417" s="1"/>
      <c r="I417" s="1"/>
      <c r="J417" s="1"/>
    </row>
    <row r="418" spans="1:10">
      <c r="A418" s="1"/>
      <c r="B418" s="1"/>
      <c r="C418" s="1"/>
      <c r="D418" s="1"/>
      <c r="E418" s="1"/>
      <c r="F418" s="1"/>
      <c r="G418" s="1"/>
      <c r="H418" s="1"/>
      <c r="I418" s="1"/>
      <c r="J418" s="1"/>
    </row>
    <row r="419" spans="1:10">
      <c r="A419" s="1"/>
      <c r="B419" s="1"/>
      <c r="C419" s="1"/>
      <c r="D419" s="1"/>
      <c r="E419" s="1"/>
      <c r="F419" s="1"/>
      <c r="G419" s="1"/>
      <c r="H419" s="1"/>
      <c r="I419" s="1"/>
      <c r="J419" s="1"/>
    </row>
    <row r="420" spans="1:10">
      <c r="A420" s="1"/>
      <c r="B420" s="1"/>
      <c r="C420" s="1"/>
      <c r="D420" s="1"/>
      <c r="E420" s="1"/>
      <c r="F420" s="1"/>
      <c r="G420" s="1"/>
      <c r="H420" s="1"/>
      <c r="I420" s="1"/>
      <c r="J420" s="1"/>
    </row>
    <row r="421" spans="1:10">
      <c r="A421" s="1"/>
      <c r="B421" s="1"/>
      <c r="C421" s="1"/>
      <c r="D421" s="1"/>
      <c r="E421" s="1"/>
      <c r="F421" s="1"/>
      <c r="G421" s="1"/>
      <c r="H421" s="1"/>
      <c r="I421" s="1"/>
      <c r="J421" s="1"/>
    </row>
    <row r="422" spans="1:10">
      <c r="A422" s="1"/>
      <c r="B422" s="1"/>
      <c r="C422" s="1"/>
      <c r="D422" s="1"/>
      <c r="E422" s="1"/>
      <c r="F422" s="1"/>
      <c r="G422" s="1"/>
      <c r="H422" s="1"/>
      <c r="I422" s="1"/>
      <c r="J422" s="1"/>
    </row>
    <row r="423" spans="1:10">
      <c r="A423" s="1"/>
      <c r="B423" s="1"/>
      <c r="C423" s="1"/>
      <c r="D423" s="1"/>
      <c r="E423" s="1"/>
      <c r="F423" s="1"/>
      <c r="G423" s="1"/>
      <c r="H423" s="1"/>
      <c r="I423" s="1"/>
      <c r="J423" s="1"/>
    </row>
    <row r="424" spans="1:10">
      <c r="A424" s="1"/>
      <c r="B424" s="1"/>
      <c r="C424" s="1"/>
      <c r="D424" s="1"/>
      <c r="E424" s="1"/>
      <c r="F424" s="1"/>
      <c r="G424" s="1"/>
      <c r="H424" s="1"/>
      <c r="I424" s="1"/>
      <c r="J424" s="1"/>
    </row>
    <row r="425" spans="1:10">
      <c r="A425" s="1"/>
      <c r="B425" s="1"/>
      <c r="C425" s="1"/>
      <c r="D425" s="1"/>
      <c r="E425" s="1"/>
      <c r="F425" s="1"/>
      <c r="G425" s="1"/>
      <c r="H425" s="1"/>
      <c r="I425" s="1"/>
      <c r="J425" s="1"/>
    </row>
    <row r="426" spans="1:10">
      <c r="A426" s="1"/>
      <c r="B426" s="1"/>
      <c r="C426" s="1"/>
      <c r="D426" s="1"/>
      <c r="E426" s="1"/>
      <c r="F426" s="1"/>
      <c r="G426" s="1"/>
      <c r="H426" s="1"/>
      <c r="I426" s="1"/>
      <c r="J426" s="1"/>
    </row>
    <row r="427" spans="1:10">
      <c r="A427" s="1"/>
      <c r="B427" s="1"/>
      <c r="C427" s="1"/>
      <c r="D427" s="1"/>
      <c r="E427" s="1"/>
      <c r="F427" s="1"/>
      <c r="G427" s="1"/>
      <c r="H427" s="1"/>
      <c r="I427" s="1"/>
      <c r="J427" s="1"/>
    </row>
    <row r="428" spans="1:10">
      <c r="A428" s="1"/>
      <c r="B428" s="1"/>
      <c r="C428" s="1"/>
      <c r="D428" s="1"/>
      <c r="E428" s="1"/>
      <c r="F428" s="1"/>
      <c r="G428" s="1"/>
      <c r="H428" s="1"/>
      <c r="I428" s="1"/>
      <c r="J428" s="1"/>
    </row>
    <row r="429" spans="1:10">
      <c r="A429" s="1"/>
      <c r="B429" s="1"/>
      <c r="C429" s="1"/>
      <c r="D429" s="1"/>
      <c r="E429" s="1"/>
      <c r="F429" s="1"/>
      <c r="G429" s="1"/>
      <c r="H429" s="1"/>
      <c r="I429" s="1"/>
      <c r="J429" s="1"/>
    </row>
    <row r="430" spans="1:10">
      <c r="A430" s="1"/>
      <c r="B430" s="1"/>
      <c r="C430" s="1"/>
      <c r="D430" s="1"/>
      <c r="E430" s="1"/>
      <c r="F430" s="1"/>
      <c r="G430" s="1"/>
      <c r="H430" s="1"/>
      <c r="I430" s="1"/>
      <c r="J430" s="1"/>
    </row>
    <row r="431" spans="1:10">
      <c r="A431" s="1"/>
      <c r="B431" s="1"/>
      <c r="C431" s="1"/>
      <c r="D431" s="1"/>
      <c r="E431" s="1"/>
      <c r="F431" s="1"/>
      <c r="G431" s="1"/>
      <c r="H431" s="1"/>
      <c r="I431" s="1"/>
      <c r="J431" s="1"/>
    </row>
    <row r="432" spans="1:10">
      <c r="A432" s="1"/>
      <c r="B432" s="1"/>
      <c r="C432" s="1"/>
      <c r="D432" s="1"/>
      <c r="E432" s="1"/>
      <c r="F432" s="1"/>
      <c r="G432" s="1"/>
      <c r="H432" s="1"/>
      <c r="I432" s="1"/>
      <c r="J432" s="1"/>
    </row>
    <row r="433" spans="1:10">
      <c r="A433" s="1"/>
      <c r="B433" s="1"/>
      <c r="C433" s="1"/>
      <c r="D433" s="1"/>
      <c r="E433" s="1"/>
      <c r="F433" s="1"/>
      <c r="G433" s="1"/>
      <c r="H433" s="1"/>
      <c r="I433" s="1"/>
      <c r="J433" s="1"/>
    </row>
    <row r="434" spans="1:10">
      <c r="A434" s="1"/>
      <c r="B434" s="1"/>
      <c r="C434" s="1"/>
      <c r="D434" s="1"/>
      <c r="E434" s="1"/>
      <c r="F434" s="1"/>
      <c r="G434" s="1"/>
      <c r="H434" s="1"/>
      <c r="I434" s="1"/>
      <c r="J434" s="1"/>
    </row>
    <row r="435" spans="1:10">
      <c r="A435" s="1"/>
      <c r="B435" s="1"/>
      <c r="C435" s="1"/>
      <c r="D435" s="1"/>
      <c r="E435" s="1"/>
      <c r="F435" s="1"/>
      <c r="G435" s="1"/>
      <c r="H435" s="1"/>
      <c r="I435" s="1"/>
      <c r="J435" s="1"/>
    </row>
    <row r="436" spans="1:10">
      <c r="A436" s="1"/>
      <c r="B436" s="1"/>
      <c r="C436" s="1"/>
      <c r="D436" s="1"/>
      <c r="E436" s="1"/>
      <c r="F436" s="1"/>
      <c r="G436" s="1"/>
      <c r="H436" s="1"/>
      <c r="I436" s="1"/>
      <c r="J436" s="1"/>
    </row>
    <row r="437" spans="1:10">
      <c r="A437" s="1"/>
      <c r="B437" s="1"/>
      <c r="C437" s="1"/>
      <c r="D437" s="1"/>
      <c r="E437" s="1"/>
      <c r="F437" s="1"/>
      <c r="G437" s="1"/>
      <c r="H437" s="1"/>
      <c r="I437" s="1"/>
      <c r="J437" s="1"/>
    </row>
    <row r="438" spans="1:10">
      <c r="A438" s="1"/>
      <c r="B438" s="1"/>
      <c r="C438" s="1"/>
      <c r="D438" s="1"/>
      <c r="E438" s="1"/>
      <c r="F438" s="1"/>
      <c r="G438" s="1"/>
      <c r="H438" s="1"/>
      <c r="I438" s="1"/>
      <c r="J438" s="1"/>
    </row>
    <row r="439" spans="1:10">
      <c r="A439" s="1"/>
      <c r="B439" s="1"/>
      <c r="C439" s="1"/>
      <c r="D439" s="1"/>
      <c r="E439" s="1"/>
      <c r="F439" s="1"/>
      <c r="G439" s="1"/>
      <c r="H439" s="1"/>
      <c r="I439" s="1"/>
      <c r="J439" s="1"/>
    </row>
    <row r="440" spans="1:10">
      <c r="A440" s="1"/>
      <c r="B440" s="1"/>
      <c r="C440" s="1"/>
      <c r="D440" s="1"/>
      <c r="E440" s="1"/>
      <c r="F440" s="1"/>
      <c r="G440" s="1"/>
      <c r="H440" s="1"/>
      <c r="I440" s="1"/>
      <c r="J440" s="1"/>
    </row>
    <row r="441" spans="1:10">
      <c r="A441" s="1"/>
      <c r="B441" s="1"/>
      <c r="C441" s="1"/>
      <c r="D441" s="1"/>
      <c r="E441" s="1"/>
      <c r="F441" s="1"/>
      <c r="G441" s="1"/>
      <c r="H441" s="1"/>
      <c r="I441" s="1"/>
      <c r="J441" s="1"/>
    </row>
    <row r="442" spans="1:10">
      <c r="A442" s="1"/>
      <c r="B442" s="1"/>
      <c r="C442" s="1"/>
      <c r="D442" s="1"/>
      <c r="E442" s="1"/>
      <c r="F442" s="1"/>
      <c r="G442" s="1"/>
      <c r="H442" s="1"/>
      <c r="I442" s="1"/>
      <c r="J442" s="1"/>
    </row>
    <row r="443" spans="1:10">
      <c r="A443" s="1"/>
      <c r="B443" s="1"/>
      <c r="C443" s="1"/>
      <c r="D443" s="1"/>
      <c r="E443" s="1"/>
      <c r="F443" s="1"/>
      <c r="G443" s="1"/>
      <c r="H443" s="1"/>
      <c r="I443" s="1"/>
      <c r="J443" s="1"/>
    </row>
    <row r="444" spans="1:10">
      <c r="A444" s="1"/>
      <c r="B444" s="1"/>
      <c r="C444" s="1"/>
      <c r="D444" s="1"/>
      <c r="E444" s="1"/>
      <c r="F444" s="1"/>
      <c r="G444" s="1"/>
      <c r="H444" s="1"/>
      <c r="I444" s="1"/>
      <c r="J444" s="1"/>
    </row>
    <row r="445" spans="1:10">
      <c r="A445" s="1"/>
      <c r="B445" s="1"/>
      <c r="C445" s="1"/>
      <c r="D445" s="1"/>
      <c r="E445" s="1"/>
      <c r="F445" s="1"/>
      <c r="G445" s="1"/>
      <c r="H445" s="1"/>
      <c r="I445" s="1"/>
      <c r="J445" s="1"/>
    </row>
    <row r="446" spans="1:10">
      <c r="A446" s="1"/>
      <c r="B446" s="1"/>
      <c r="C446" s="1"/>
      <c r="D446" s="1"/>
      <c r="E446" s="1"/>
      <c r="F446" s="1"/>
      <c r="G446" s="1"/>
      <c r="H446" s="1"/>
      <c r="I446" s="1"/>
      <c r="J446" s="1"/>
    </row>
    <row r="447" spans="1:10">
      <c r="A447" s="1"/>
      <c r="B447" s="1"/>
      <c r="C447" s="1"/>
      <c r="D447" s="1"/>
      <c r="E447" s="1"/>
      <c r="F447" s="1"/>
      <c r="G447" s="1"/>
      <c r="H447" s="1"/>
      <c r="I447" s="1"/>
      <c r="J447" s="1"/>
    </row>
    <row r="448" spans="1:10">
      <c r="A448" s="1"/>
      <c r="B448" s="1"/>
      <c r="C448" s="1"/>
      <c r="D448" s="1"/>
      <c r="E448" s="1"/>
      <c r="F448" s="1"/>
      <c r="G448" s="1"/>
      <c r="H448" s="1"/>
      <c r="I448" s="1"/>
      <c r="J448" s="1"/>
    </row>
    <row r="449" spans="1:10">
      <c r="A449" s="1"/>
      <c r="B449" s="1"/>
      <c r="C449" s="1"/>
      <c r="D449" s="1"/>
      <c r="E449" s="1"/>
      <c r="F449" s="1"/>
      <c r="G449" s="1"/>
      <c r="H449" s="1"/>
      <c r="I449" s="1"/>
      <c r="J449" s="1"/>
    </row>
    <row r="450" spans="1:10">
      <c r="A450" s="1"/>
      <c r="B450" s="1"/>
      <c r="C450" s="1"/>
      <c r="D450" s="1"/>
      <c r="E450" s="1"/>
      <c r="F450" s="1"/>
      <c r="G450" s="1"/>
      <c r="H450" s="1"/>
      <c r="I450" s="1"/>
      <c r="J450" s="1"/>
    </row>
    <row r="451" spans="1:10">
      <c r="A451" s="1"/>
      <c r="B451" s="1"/>
      <c r="C451" s="1"/>
      <c r="D451" s="1"/>
      <c r="E451" s="1"/>
      <c r="F451" s="1"/>
      <c r="G451" s="1"/>
      <c r="H451" s="1"/>
      <c r="I451" s="1"/>
      <c r="J451" s="1"/>
    </row>
    <row r="452" spans="1:10">
      <c r="A452" s="1"/>
      <c r="B452" s="1"/>
      <c r="C452" s="1"/>
      <c r="D452" s="1"/>
      <c r="E452" s="1"/>
      <c r="F452" s="1"/>
      <c r="G452" s="1"/>
      <c r="H452" s="1"/>
      <c r="I452" s="1"/>
      <c r="J452" s="1"/>
    </row>
    <row r="453" spans="1:10">
      <c r="A453" s="1"/>
      <c r="B453" s="1"/>
      <c r="C453" s="1"/>
      <c r="D453" s="1"/>
      <c r="E453" s="1"/>
      <c r="F453" s="1"/>
      <c r="G453" s="1"/>
      <c r="H453" s="1"/>
      <c r="I453" s="1"/>
      <c r="J453" s="1"/>
    </row>
    <row r="454" spans="1:10">
      <c r="A454" s="1"/>
      <c r="B454" s="1"/>
      <c r="C454" s="1"/>
      <c r="D454" s="1"/>
      <c r="E454" s="1"/>
      <c r="F454" s="1"/>
      <c r="G454" s="1"/>
      <c r="H454" s="1"/>
      <c r="I454" s="1"/>
      <c r="J454" s="1"/>
    </row>
    <row r="455" spans="1:10">
      <c r="A455" s="1"/>
      <c r="B455" s="1"/>
      <c r="C455" s="1"/>
      <c r="D455" s="1"/>
      <c r="E455" s="1"/>
      <c r="F455" s="1"/>
      <c r="G455" s="1"/>
      <c r="H455" s="1"/>
      <c r="I455" s="1"/>
      <c r="J455" s="1"/>
    </row>
    <row r="456" spans="1:10">
      <c r="A456" s="1"/>
      <c r="B456" s="1"/>
      <c r="C456" s="1"/>
      <c r="D456" s="1"/>
      <c r="E456" s="1"/>
      <c r="F456" s="1"/>
      <c r="G456" s="1"/>
      <c r="H456" s="1"/>
      <c r="I456" s="1"/>
      <c r="J456" s="1"/>
    </row>
    <row r="457" spans="1:10">
      <c r="A457" s="1"/>
      <c r="B457" s="1"/>
      <c r="C457" s="1"/>
      <c r="D457" s="1"/>
      <c r="E457" s="1"/>
      <c r="F457" s="1"/>
      <c r="G457" s="1"/>
      <c r="H457" s="1"/>
      <c r="I457" s="1"/>
      <c r="J457" s="1"/>
    </row>
    <row r="458" spans="1:10">
      <c r="A458" s="1"/>
      <c r="B458" s="1"/>
      <c r="C458" s="1"/>
      <c r="D458" s="1"/>
      <c r="E458" s="1"/>
      <c r="F458" s="1"/>
      <c r="G458" s="1"/>
      <c r="H458" s="1"/>
      <c r="I458" s="1"/>
      <c r="J458" s="1"/>
    </row>
    <row r="459" spans="1:10">
      <c r="A459" s="1"/>
      <c r="B459" s="1"/>
      <c r="C459" s="1"/>
      <c r="D459" s="1"/>
      <c r="E459" s="1"/>
      <c r="F459" s="1"/>
      <c r="G459" s="1"/>
      <c r="H459" s="1"/>
      <c r="I459" s="1"/>
      <c r="J459" s="1"/>
    </row>
    <row r="460" spans="1:10">
      <c r="A460" s="1"/>
      <c r="B460" s="1"/>
      <c r="C460" s="1"/>
      <c r="D460" s="1"/>
      <c r="E460" s="1"/>
      <c r="F460" s="1"/>
      <c r="G460" s="1"/>
      <c r="H460" s="1"/>
      <c r="I460" s="1"/>
      <c r="J460" s="1"/>
    </row>
    <row r="461" spans="1:10">
      <c r="A461" s="1"/>
      <c r="B461" s="1"/>
      <c r="C461" s="1"/>
      <c r="D461" s="1"/>
      <c r="E461" s="1"/>
      <c r="F461" s="1"/>
      <c r="G461" s="1"/>
      <c r="H461" s="1"/>
      <c r="I461" s="1"/>
      <c r="J461" s="1"/>
    </row>
    <row r="462" spans="1:10">
      <c r="A462" s="1"/>
      <c r="B462" s="1"/>
      <c r="C462" s="1"/>
      <c r="D462" s="1"/>
      <c r="E462" s="1"/>
      <c r="F462" s="1"/>
      <c r="G462" s="1"/>
      <c r="H462" s="1"/>
      <c r="I462" s="1"/>
      <c r="J462" s="1"/>
    </row>
    <row r="463" spans="1:10">
      <c r="A463" s="1"/>
      <c r="B463" s="1"/>
      <c r="C463" s="1"/>
      <c r="D463" s="1"/>
      <c r="E463" s="1"/>
      <c r="F463" s="1"/>
      <c r="G463" s="1"/>
      <c r="H463" s="1"/>
      <c r="I463" s="1"/>
      <c r="J463" s="1"/>
    </row>
    <row r="464" spans="1:10">
      <c r="A464" s="1"/>
      <c r="B464" s="1"/>
      <c r="C464" s="1"/>
      <c r="D464" s="1"/>
      <c r="E464" s="1"/>
      <c r="F464" s="1"/>
      <c r="G464" s="1"/>
      <c r="H464" s="1"/>
      <c r="I464" s="1"/>
      <c r="J464" s="1"/>
    </row>
    <row r="465" spans="1:10">
      <c r="A465" s="1"/>
      <c r="B465" s="1"/>
      <c r="C465" s="1"/>
      <c r="D465" s="1"/>
      <c r="E465" s="1"/>
      <c r="F465" s="1"/>
      <c r="G465" s="1"/>
      <c r="H465" s="1"/>
      <c r="I465" s="1"/>
      <c r="J465" s="1"/>
    </row>
    <row r="466" spans="1:10">
      <c r="A466" s="1"/>
      <c r="B466" s="1"/>
      <c r="C466" s="1"/>
      <c r="D466" s="1"/>
      <c r="E466" s="1"/>
      <c r="F466" s="1"/>
      <c r="G466" s="1"/>
      <c r="H466" s="1"/>
      <c r="I466" s="1"/>
      <c r="J466" s="1"/>
    </row>
    <row r="467" spans="1:10">
      <c r="A467" s="1"/>
      <c r="B467" s="1"/>
      <c r="C467" s="1"/>
      <c r="D467" s="1"/>
      <c r="E467" s="1"/>
      <c r="F467" s="1"/>
      <c r="G467" s="1"/>
      <c r="H467" s="1"/>
      <c r="I467" s="1"/>
      <c r="J467" s="1"/>
    </row>
    <row r="468" spans="1:10">
      <c r="A468" s="1"/>
      <c r="B468" s="1"/>
      <c r="C468" s="1"/>
      <c r="D468" s="1"/>
      <c r="E468" s="1"/>
      <c r="F468" s="1"/>
      <c r="G468" s="1"/>
      <c r="H468" s="1"/>
      <c r="I468" s="1"/>
      <c r="J468" s="1"/>
    </row>
    <row r="469" spans="1:10">
      <c r="A469" s="1"/>
      <c r="B469" s="1"/>
      <c r="C469" s="1"/>
      <c r="D469" s="1"/>
      <c r="E469" s="1"/>
      <c r="F469" s="1"/>
      <c r="G469" s="1"/>
      <c r="H469" s="1"/>
      <c r="I469" s="1"/>
      <c r="J469" s="1"/>
    </row>
    <row r="470" spans="1:10">
      <c r="A470" s="1"/>
      <c r="B470" s="1"/>
      <c r="C470" s="1"/>
      <c r="D470" s="1"/>
      <c r="E470" s="1"/>
      <c r="F470" s="1"/>
      <c r="G470" s="1"/>
      <c r="H470" s="1"/>
      <c r="I470" s="1"/>
      <c r="J470" s="1"/>
    </row>
    <row r="471" spans="1:10">
      <c r="A471" s="1"/>
      <c r="B471" s="1"/>
      <c r="C471" s="1"/>
      <c r="D471" s="1"/>
      <c r="E471" s="1"/>
      <c r="F471" s="1"/>
      <c r="G471" s="1"/>
      <c r="H471" s="1"/>
      <c r="I471" s="1"/>
      <c r="J471" s="1"/>
    </row>
    <row r="472" spans="1:10">
      <c r="A472" s="1"/>
      <c r="B472" s="1"/>
      <c r="C472" s="1"/>
      <c r="D472" s="1"/>
      <c r="E472" s="1"/>
      <c r="F472" s="1"/>
      <c r="G472" s="1"/>
      <c r="H472" s="1"/>
      <c r="I472" s="1"/>
      <c r="J472" s="1"/>
    </row>
    <row r="473" spans="1:10">
      <c r="A473" s="1"/>
      <c r="B473" s="1"/>
      <c r="C473" s="1"/>
      <c r="D473" s="1"/>
      <c r="E473" s="1"/>
      <c r="F473" s="1"/>
      <c r="G473" s="1"/>
      <c r="H473" s="1"/>
      <c r="I473" s="1"/>
      <c r="J473" s="1"/>
    </row>
    <row r="474" spans="1:10">
      <c r="A474" s="1"/>
      <c r="B474" s="1"/>
      <c r="C474" s="1"/>
      <c r="D474" s="1"/>
      <c r="E474" s="1"/>
      <c r="F474" s="1"/>
      <c r="G474" s="1"/>
      <c r="H474" s="1"/>
      <c r="I474" s="1"/>
      <c r="J474" s="1"/>
    </row>
    <row r="475" spans="1:10">
      <c r="A475" s="1"/>
      <c r="B475" s="1"/>
      <c r="C475" s="1"/>
      <c r="D475" s="1"/>
      <c r="E475" s="1"/>
      <c r="F475" s="1"/>
      <c r="G475" s="1"/>
      <c r="H475" s="1"/>
      <c r="I475" s="1"/>
      <c r="J475" s="1"/>
    </row>
    <row r="476" spans="1:10">
      <c r="A476" s="1"/>
      <c r="B476" s="1"/>
      <c r="C476" s="1"/>
      <c r="D476" s="1"/>
      <c r="E476" s="1"/>
      <c r="F476" s="1"/>
      <c r="G476" s="1"/>
      <c r="H476" s="1"/>
      <c r="I476" s="1"/>
      <c r="J476" s="1"/>
    </row>
    <row r="477" spans="1:10">
      <c r="A477" s="1"/>
      <c r="B477" s="1"/>
      <c r="C477" s="1"/>
      <c r="D477" s="1"/>
      <c r="E477" s="1"/>
      <c r="F477" s="1"/>
      <c r="G477" s="1"/>
      <c r="H477" s="1"/>
      <c r="I477" s="1"/>
      <c r="J477" s="1"/>
    </row>
    <row r="478" spans="1:10">
      <c r="A478" s="1"/>
      <c r="B478" s="1"/>
      <c r="C478" s="1"/>
      <c r="D478" s="1"/>
      <c r="E478" s="1"/>
      <c r="F478" s="1"/>
      <c r="G478" s="1"/>
      <c r="H478" s="1"/>
      <c r="I478" s="1"/>
      <c r="J478" s="1"/>
    </row>
    <row r="479" spans="1:10">
      <c r="A479" s="1"/>
      <c r="B479" s="1"/>
      <c r="C479" s="1"/>
      <c r="D479" s="1"/>
      <c r="E479" s="1"/>
      <c r="F479" s="1"/>
      <c r="G479" s="1"/>
      <c r="H479" s="1"/>
      <c r="I479" s="1"/>
      <c r="J479" s="1"/>
    </row>
    <row r="480" spans="1:10">
      <c r="A480" s="1"/>
      <c r="B480" s="1"/>
      <c r="C480" s="1"/>
      <c r="D480" s="1"/>
      <c r="E480" s="1"/>
      <c r="F480" s="1"/>
      <c r="G480" s="1"/>
      <c r="H480" s="1"/>
      <c r="I480" s="1"/>
      <c r="J480" s="1"/>
    </row>
    <row r="481" spans="1:10">
      <c r="A481" s="1"/>
      <c r="B481" s="1"/>
      <c r="C481" s="1"/>
      <c r="D481" s="1"/>
      <c r="E481" s="1"/>
      <c r="F481" s="1"/>
      <c r="G481" s="1"/>
      <c r="H481" s="1"/>
      <c r="I481" s="1"/>
      <c r="J481" s="1"/>
    </row>
    <row r="482" spans="1:10">
      <c r="A482" s="1"/>
      <c r="B482" s="1"/>
      <c r="C482" s="1"/>
      <c r="D482" s="1"/>
      <c r="E482" s="1"/>
      <c r="F482" s="1"/>
      <c r="G482" s="1"/>
      <c r="H482" s="1"/>
      <c r="I482" s="1"/>
      <c r="J482" s="1"/>
    </row>
    <row r="483" spans="1:10">
      <c r="A483" s="1"/>
      <c r="B483" s="1"/>
      <c r="C483" s="1"/>
      <c r="D483" s="1"/>
      <c r="E483" s="1"/>
      <c r="F483" s="1"/>
      <c r="G483" s="1"/>
      <c r="H483" s="1"/>
      <c r="I483" s="1"/>
      <c r="J483" s="1"/>
    </row>
    <row r="484" spans="1:10">
      <c r="A484" s="1"/>
      <c r="B484" s="1"/>
      <c r="C484" s="1"/>
      <c r="D484" s="1"/>
      <c r="E484" s="1"/>
      <c r="F484" s="1"/>
      <c r="G484" s="1"/>
      <c r="H484" s="1"/>
      <c r="I484" s="1"/>
      <c r="J484" s="1"/>
    </row>
    <row r="485" spans="1:10">
      <c r="A485" s="1"/>
      <c r="B485" s="1"/>
      <c r="C485" s="1"/>
      <c r="D485" s="1"/>
      <c r="E485" s="1"/>
      <c r="F485" s="1"/>
      <c r="G485" s="1"/>
      <c r="H485" s="1"/>
      <c r="I485" s="1"/>
      <c r="J485" s="1"/>
    </row>
    <row r="486" spans="1:10">
      <c r="A486" s="1"/>
      <c r="B486" s="1"/>
      <c r="C486" s="1"/>
      <c r="D486" s="1"/>
      <c r="E486" s="1"/>
      <c r="F486" s="1"/>
      <c r="G486" s="1"/>
      <c r="H486" s="1"/>
      <c r="I486" s="1"/>
      <c r="J486" s="1"/>
    </row>
    <row r="487" spans="1:10">
      <c r="A487" s="1"/>
      <c r="B487" s="1"/>
      <c r="C487" s="1"/>
      <c r="D487" s="1"/>
      <c r="E487" s="1"/>
      <c r="F487" s="1"/>
      <c r="G487" s="1"/>
      <c r="H487" s="1"/>
      <c r="I487" s="1"/>
      <c r="J487" s="1"/>
    </row>
    <row r="488" spans="1:10">
      <c r="A488" s="1"/>
      <c r="B488" s="1"/>
      <c r="C488" s="1"/>
      <c r="D488" s="1"/>
      <c r="E488" s="1"/>
      <c r="F488" s="1"/>
      <c r="G488" s="1"/>
      <c r="H488" s="1"/>
      <c r="I488" s="1"/>
      <c r="J488" s="1"/>
    </row>
    <row r="489" spans="1:10">
      <c r="A489" s="1"/>
      <c r="B489" s="1"/>
      <c r="C489" s="1"/>
      <c r="D489" s="1"/>
      <c r="E489" s="1"/>
      <c r="F489" s="1"/>
      <c r="G489" s="1"/>
      <c r="H489" s="1"/>
      <c r="I489" s="1"/>
      <c r="J489" s="1"/>
    </row>
    <row r="490" spans="1:10">
      <c r="A490" s="1"/>
      <c r="B490" s="1"/>
      <c r="C490" s="1"/>
      <c r="D490" s="1"/>
      <c r="E490" s="1"/>
      <c r="F490" s="1"/>
      <c r="G490" s="1"/>
      <c r="H490" s="1"/>
      <c r="I490" s="1"/>
      <c r="J490" s="1"/>
    </row>
    <row r="491" spans="1:10">
      <c r="A491" s="1"/>
      <c r="B491" s="1"/>
      <c r="C491" s="1"/>
      <c r="D491" s="1"/>
      <c r="E491" s="1"/>
      <c r="F491" s="1"/>
      <c r="G491" s="1"/>
      <c r="H491" s="1"/>
      <c r="I491" s="1"/>
      <c r="J491" s="1"/>
    </row>
    <row r="492" spans="1:10">
      <c r="A492" s="1"/>
      <c r="B492" s="1"/>
      <c r="C492" s="1"/>
      <c r="D492" s="1"/>
      <c r="E492" s="1"/>
      <c r="F492" s="1"/>
      <c r="G492" s="1"/>
      <c r="H492" s="1"/>
      <c r="I492" s="1"/>
      <c r="J492" s="1"/>
    </row>
    <row r="493" spans="1:10">
      <c r="A493" s="1"/>
      <c r="B493" s="1"/>
      <c r="C493" s="1"/>
      <c r="D493" s="1"/>
      <c r="E493" s="1"/>
      <c r="F493" s="1"/>
      <c r="G493" s="1"/>
      <c r="H493" s="1"/>
      <c r="I493" s="1"/>
      <c r="J493" s="1"/>
    </row>
    <row r="494" spans="1:10">
      <c r="A494" s="1"/>
      <c r="B494" s="1"/>
      <c r="C494" s="1"/>
      <c r="D494" s="1"/>
      <c r="E494" s="1"/>
      <c r="F494" s="1"/>
      <c r="G494" s="1"/>
      <c r="H494" s="1"/>
      <c r="I494" s="1"/>
      <c r="J494" s="1"/>
    </row>
    <row r="495" spans="1:10">
      <c r="A495" s="1"/>
      <c r="B495" s="1"/>
      <c r="C495" s="1"/>
      <c r="D495" s="1"/>
      <c r="E495" s="1"/>
      <c r="F495" s="1"/>
      <c r="G495" s="1"/>
      <c r="H495" s="1"/>
      <c r="I495" s="1"/>
      <c r="J495" s="1"/>
    </row>
    <row r="496" spans="1:10">
      <c r="A496" s="1"/>
      <c r="B496" s="1"/>
      <c r="C496" s="1"/>
      <c r="D496" s="1"/>
      <c r="E496" s="1"/>
      <c r="F496" s="1"/>
      <c r="G496" s="1"/>
      <c r="H496" s="1"/>
      <c r="I496" s="1"/>
      <c r="J496" s="1"/>
    </row>
    <row r="497" spans="1:10">
      <c r="A497" s="1"/>
      <c r="B497" s="1"/>
      <c r="C497" s="1"/>
      <c r="D497" s="1"/>
      <c r="E497" s="1"/>
      <c r="F497" s="1"/>
      <c r="G497" s="1"/>
      <c r="H497" s="1"/>
      <c r="I497" s="1"/>
      <c r="J497" s="1"/>
    </row>
    <row r="498" spans="1:10">
      <c r="A498" s="1"/>
      <c r="B498" s="1"/>
      <c r="C498" s="1"/>
      <c r="D498" s="1"/>
      <c r="E498" s="1"/>
      <c r="F498" s="1"/>
      <c r="G498" s="1"/>
      <c r="H498" s="1"/>
      <c r="I498" s="1"/>
      <c r="J498" s="1"/>
    </row>
    <row r="499" spans="1:10">
      <c r="A499" s="1"/>
      <c r="B499" s="1"/>
      <c r="C499" s="1"/>
      <c r="D499" s="1"/>
      <c r="E499" s="1"/>
      <c r="F499" s="1"/>
      <c r="G499" s="1"/>
      <c r="H499" s="1"/>
      <c r="I499" s="1"/>
      <c r="J499" s="1"/>
    </row>
    <row r="500" spans="1:10">
      <c r="A500" s="1"/>
      <c r="B500" s="1"/>
      <c r="C500" s="1"/>
      <c r="D500" s="1"/>
      <c r="E500" s="1"/>
      <c r="F500" s="1"/>
      <c r="G500" s="1"/>
      <c r="H500" s="1"/>
      <c r="I500" s="1"/>
      <c r="J500" s="1"/>
    </row>
    <row r="501" spans="1:10">
      <c r="A501" s="1"/>
      <c r="B501" s="1"/>
      <c r="C501" s="1"/>
      <c r="D501" s="1"/>
      <c r="E501" s="1"/>
      <c r="F501" s="1"/>
      <c r="G501" s="1"/>
      <c r="H501" s="1"/>
      <c r="I501" s="1"/>
      <c r="J501" s="1"/>
    </row>
    <row r="502" spans="1:10">
      <c r="A502" s="1"/>
      <c r="B502" s="1"/>
      <c r="C502" s="1"/>
      <c r="D502" s="1"/>
      <c r="E502" s="1"/>
      <c r="F502" s="1"/>
      <c r="G502" s="1"/>
      <c r="H502" s="1"/>
      <c r="I502" s="1"/>
      <c r="J502" s="1"/>
    </row>
    <row r="503" spans="1:10">
      <c r="A503" s="1"/>
      <c r="B503" s="1"/>
      <c r="C503" s="1"/>
      <c r="D503" s="1"/>
      <c r="E503" s="1"/>
      <c r="F503" s="1"/>
      <c r="G503" s="1"/>
      <c r="H503" s="1"/>
      <c r="I503" s="1"/>
      <c r="J503" s="1"/>
    </row>
    <row r="504" spans="1:10">
      <c r="A504" s="1"/>
      <c r="B504" s="1"/>
      <c r="C504" s="1"/>
      <c r="D504" s="1"/>
      <c r="E504" s="1"/>
      <c r="F504" s="1"/>
      <c r="G504" s="1"/>
      <c r="H504" s="1"/>
      <c r="I504" s="1"/>
      <c r="J504" s="1"/>
    </row>
    <row r="505" spans="1:10">
      <c r="A505" s="1"/>
      <c r="B505" s="1"/>
      <c r="C505" s="1"/>
      <c r="D505" s="1"/>
      <c r="E505" s="1"/>
      <c r="F505" s="1"/>
      <c r="G505" s="1"/>
      <c r="H505" s="1"/>
      <c r="I505" s="1"/>
      <c r="J505" s="1"/>
    </row>
    <row r="506" spans="1:10">
      <c r="A506" s="1"/>
      <c r="B506" s="1"/>
      <c r="C506" s="1"/>
      <c r="D506" s="1"/>
      <c r="E506" s="1"/>
      <c r="F506" s="1"/>
      <c r="G506" s="1"/>
      <c r="H506" s="1"/>
      <c r="I506" s="1"/>
      <c r="J506" s="1"/>
    </row>
    <row r="507" spans="1:10">
      <c r="A507" s="1"/>
      <c r="B507" s="1"/>
      <c r="C507" s="1"/>
      <c r="D507" s="1"/>
      <c r="E507" s="1"/>
      <c r="F507" s="1"/>
      <c r="G507" s="1"/>
      <c r="H507" s="1"/>
      <c r="I507" s="1"/>
      <c r="J507" s="1"/>
    </row>
    <row r="508" spans="1:10">
      <c r="A508" s="1"/>
      <c r="B508" s="1"/>
      <c r="C508" s="1"/>
      <c r="D508" s="1"/>
      <c r="E508" s="1"/>
      <c r="F508" s="1"/>
      <c r="G508" s="1"/>
      <c r="H508" s="1"/>
      <c r="I508" s="1"/>
      <c r="J508" s="1"/>
    </row>
    <row r="509" spans="1:10">
      <c r="A509" s="1"/>
      <c r="B509" s="1"/>
      <c r="C509" s="1"/>
      <c r="D509" s="1"/>
      <c r="E509" s="1"/>
      <c r="F509" s="1"/>
      <c r="G509" s="1"/>
      <c r="H509" s="1"/>
      <c r="I509" s="1"/>
      <c r="J509" s="1"/>
    </row>
    <row r="510" spans="1:10">
      <c r="A510" s="1"/>
      <c r="B510" s="1"/>
      <c r="C510" s="1"/>
      <c r="D510" s="1"/>
      <c r="E510" s="1"/>
      <c r="F510" s="1"/>
      <c r="G510" s="1"/>
      <c r="H510" s="1"/>
      <c r="I510" s="1"/>
      <c r="J510" s="1"/>
    </row>
    <row r="511" spans="1:10">
      <c r="A511" s="1"/>
      <c r="B511" s="1"/>
      <c r="C511" s="1"/>
      <c r="D511" s="1"/>
      <c r="E511" s="1"/>
      <c r="F511" s="1"/>
      <c r="G511" s="1"/>
      <c r="H511" s="1"/>
      <c r="I511" s="1"/>
      <c r="J511" s="1"/>
    </row>
    <row r="512" spans="1:10">
      <c r="A512" s="1"/>
      <c r="B512" s="1"/>
      <c r="C512" s="1"/>
      <c r="D512" s="1"/>
      <c r="E512" s="1"/>
      <c r="F512" s="1"/>
      <c r="G512" s="1"/>
      <c r="H512" s="1"/>
      <c r="I512" s="1"/>
      <c r="J512" s="1"/>
    </row>
    <row r="513" spans="1:10">
      <c r="A513" s="1"/>
      <c r="B513" s="1"/>
      <c r="C513" s="1"/>
      <c r="D513" s="1"/>
      <c r="E513" s="1"/>
      <c r="F513" s="1"/>
      <c r="G513" s="1"/>
      <c r="H513" s="1"/>
      <c r="I513" s="1"/>
      <c r="J513" s="1"/>
    </row>
    <row r="514" spans="1:10">
      <c r="A514" s="1"/>
      <c r="B514" s="1"/>
      <c r="C514" s="1"/>
      <c r="D514" s="1"/>
      <c r="E514" s="1"/>
      <c r="F514" s="1"/>
      <c r="G514" s="1"/>
      <c r="H514" s="1"/>
      <c r="I514" s="1"/>
      <c r="J514" s="1"/>
    </row>
    <row r="515" spans="1:10">
      <c r="A515" s="1"/>
      <c r="B515" s="1"/>
      <c r="C515" s="1"/>
      <c r="D515" s="1"/>
      <c r="E515" s="1"/>
      <c r="F515" s="1"/>
      <c r="G515" s="1"/>
      <c r="H515" s="1"/>
      <c r="I515" s="1"/>
      <c r="J515" s="1"/>
    </row>
    <row r="516" spans="1:10">
      <c r="A516" s="1"/>
      <c r="B516" s="1"/>
      <c r="C516" s="1"/>
      <c r="D516" s="1"/>
      <c r="E516" s="1"/>
      <c r="F516" s="1"/>
      <c r="G516" s="1"/>
      <c r="H516" s="1"/>
      <c r="I516" s="1"/>
      <c r="J516" s="1"/>
    </row>
    <row r="517" spans="1:10">
      <c r="A517" s="1"/>
      <c r="B517" s="1"/>
      <c r="C517" s="1"/>
      <c r="D517" s="1"/>
      <c r="E517" s="1"/>
      <c r="F517" s="1"/>
      <c r="G517" s="1"/>
      <c r="H517" s="1"/>
      <c r="I517" s="1"/>
      <c r="J517" s="1"/>
    </row>
    <row r="518" spans="1:10">
      <c r="A518" s="1"/>
      <c r="B518" s="1"/>
      <c r="C518" s="1"/>
      <c r="D518" s="1"/>
      <c r="E518" s="1"/>
      <c r="F518" s="1"/>
      <c r="G518" s="1"/>
      <c r="H518" s="1"/>
      <c r="I518" s="1"/>
      <c r="J518" s="1"/>
    </row>
    <row r="519" spans="1:10">
      <c r="A519" s="1"/>
      <c r="B519" s="1"/>
      <c r="C519" s="1"/>
      <c r="D519" s="1"/>
      <c r="E519" s="1"/>
      <c r="F519" s="1"/>
      <c r="G519" s="1"/>
      <c r="H519" s="1"/>
      <c r="I519" s="1"/>
      <c r="J519" s="1"/>
    </row>
    <row r="520" spans="1:10">
      <c r="A520" s="1"/>
      <c r="B520" s="1"/>
      <c r="C520" s="1"/>
      <c r="D520" s="1"/>
      <c r="E520" s="1"/>
      <c r="F520" s="1"/>
      <c r="G520" s="1"/>
      <c r="H520" s="1"/>
      <c r="I520" s="1"/>
      <c r="J520" s="1"/>
    </row>
    <row r="521" spans="1:10">
      <c r="A521" s="1"/>
      <c r="B521" s="1"/>
      <c r="C521" s="1"/>
      <c r="D521" s="1"/>
      <c r="E521" s="1"/>
      <c r="F521" s="1"/>
      <c r="G521" s="1"/>
      <c r="H521" s="1"/>
      <c r="I521" s="1"/>
      <c r="J521" s="1"/>
    </row>
    <row r="522" spans="1:10">
      <c r="A522" s="1"/>
      <c r="B522" s="1"/>
      <c r="C522" s="1"/>
      <c r="D522" s="1"/>
      <c r="E522" s="1"/>
      <c r="F522" s="1"/>
      <c r="G522" s="1"/>
      <c r="H522" s="1"/>
      <c r="I522" s="1"/>
      <c r="J522" s="1"/>
    </row>
    <row r="523" spans="1:10">
      <c r="A523" s="1"/>
      <c r="B523" s="1"/>
      <c r="C523" s="1"/>
      <c r="D523" s="1"/>
      <c r="E523" s="1"/>
      <c r="F523" s="1"/>
      <c r="G523" s="1"/>
      <c r="H523" s="1"/>
      <c r="I523" s="1"/>
      <c r="J523" s="1"/>
    </row>
    <row r="524" spans="1:10">
      <c r="A524" s="1"/>
      <c r="B524" s="1"/>
      <c r="C524" s="1"/>
      <c r="D524" s="1"/>
      <c r="E524" s="1"/>
      <c r="F524" s="1"/>
      <c r="G524" s="1"/>
      <c r="H524" s="1"/>
      <c r="I524" s="1"/>
      <c r="J524" s="1"/>
    </row>
    <row r="525" spans="1:10">
      <c r="A525" s="1"/>
      <c r="B525" s="1"/>
      <c r="C525" s="1"/>
      <c r="D525" s="1"/>
      <c r="E525" s="1"/>
      <c r="F525" s="1"/>
      <c r="G525" s="1"/>
      <c r="H525" s="1"/>
      <c r="I525" s="1"/>
      <c r="J525" s="1"/>
    </row>
    <row r="526" spans="1:10">
      <c r="A526" s="1"/>
      <c r="B526" s="1"/>
      <c r="C526" s="1"/>
      <c r="D526" s="1"/>
      <c r="E526" s="1"/>
      <c r="F526" s="1"/>
      <c r="G526" s="1"/>
      <c r="H526" s="1"/>
      <c r="I526" s="1"/>
      <c r="J526" s="1"/>
    </row>
    <row r="527" spans="1:10">
      <c r="A527" s="1"/>
      <c r="B527" s="1"/>
      <c r="C527" s="1"/>
      <c r="D527" s="1"/>
      <c r="E527" s="1"/>
      <c r="F527" s="1"/>
      <c r="G527" s="1"/>
      <c r="H527" s="1"/>
      <c r="I527" s="1"/>
      <c r="J527" s="1"/>
    </row>
    <row r="528" spans="1:10">
      <c r="A528" s="1"/>
      <c r="B528" s="1"/>
      <c r="C528" s="1"/>
      <c r="D528" s="1"/>
      <c r="E528" s="1"/>
      <c r="F528" s="1"/>
      <c r="G528" s="1"/>
      <c r="H528" s="1"/>
      <c r="I528" s="1"/>
      <c r="J528" s="1"/>
    </row>
    <row r="529" spans="1:10">
      <c r="A529" s="1"/>
      <c r="B529" s="1"/>
      <c r="C529" s="1"/>
      <c r="D529" s="1"/>
      <c r="E529" s="1"/>
      <c r="F529" s="1"/>
      <c r="G529" s="1"/>
      <c r="H529" s="1"/>
      <c r="I529" s="1"/>
      <c r="J529" s="1"/>
    </row>
    <row r="530" spans="1:10">
      <c r="A530" s="1"/>
      <c r="B530" s="1"/>
      <c r="C530" s="1"/>
      <c r="D530" s="1"/>
      <c r="E530" s="1"/>
      <c r="F530" s="1"/>
      <c r="G530" s="1"/>
      <c r="H530" s="1"/>
      <c r="I530" s="1"/>
      <c r="J530" s="1"/>
    </row>
    <row r="531" spans="1:10">
      <c r="A531" s="1"/>
      <c r="B531" s="1"/>
      <c r="C531" s="1"/>
      <c r="D531" s="1"/>
      <c r="E531" s="1"/>
      <c r="F531" s="1"/>
      <c r="G531" s="1"/>
      <c r="H531" s="1"/>
      <c r="I531" s="1"/>
      <c r="J531" s="1"/>
    </row>
    <row r="532" spans="1:10">
      <c r="A532" s="1"/>
      <c r="B532" s="1"/>
      <c r="C532" s="1"/>
      <c r="D532" s="1"/>
      <c r="E532" s="1"/>
      <c r="F532" s="1"/>
      <c r="G532" s="1"/>
      <c r="H532" s="1"/>
      <c r="I532" s="1"/>
      <c r="J532" s="1"/>
    </row>
    <row r="533" spans="1:10">
      <c r="A533" s="1"/>
      <c r="B533" s="1"/>
      <c r="C533" s="1"/>
      <c r="D533" s="1"/>
      <c r="E533" s="1"/>
      <c r="F533" s="1"/>
      <c r="G533" s="1"/>
      <c r="H533" s="1"/>
      <c r="I533" s="1"/>
      <c r="J533" s="1"/>
    </row>
    <row r="534" spans="1:10">
      <c r="A534" s="1"/>
      <c r="B534" s="1"/>
      <c r="C534" s="1"/>
      <c r="D534" s="1"/>
      <c r="E534" s="1"/>
      <c r="F534" s="1"/>
      <c r="G534" s="1"/>
      <c r="H534" s="1"/>
      <c r="I534" s="1"/>
      <c r="J534" s="1"/>
    </row>
    <row r="535" spans="1:10">
      <c r="A535" s="1"/>
      <c r="B535" s="1"/>
      <c r="C535" s="1"/>
      <c r="D535" s="1"/>
      <c r="E535" s="1"/>
      <c r="F535" s="1"/>
      <c r="G535" s="1"/>
      <c r="H535" s="1"/>
      <c r="I535" s="1"/>
      <c r="J535" s="1"/>
    </row>
    <row r="536" spans="1:10">
      <c r="A536" s="1"/>
      <c r="B536" s="1"/>
      <c r="C536" s="1"/>
      <c r="D536" s="1"/>
      <c r="E536" s="1"/>
      <c r="F536" s="1"/>
      <c r="G536" s="1"/>
      <c r="H536" s="1"/>
      <c r="I536" s="1"/>
      <c r="J536" s="1"/>
    </row>
    <row r="537" spans="1:10">
      <c r="A537" s="1"/>
      <c r="B537" s="1"/>
      <c r="C537" s="1"/>
      <c r="D537" s="1"/>
      <c r="E537" s="1"/>
      <c r="F537" s="1"/>
      <c r="G537" s="1"/>
      <c r="H537" s="1"/>
      <c r="I537" s="1"/>
      <c r="J537" s="1"/>
    </row>
    <row r="538" spans="1:10">
      <c r="A538" s="1"/>
      <c r="B538" s="1"/>
      <c r="C538" s="1"/>
      <c r="D538" s="1"/>
      <c r="E538" s="1"/>
      <c r="F538" s="1"/>
      <c r="G538" s="1"/>
      <c r="H538" s="1"/>
      <c r="I538" s="1"/>
      <c r="J538" s="1"/>
    </row>
    <row r="539" spans="1:10">
      <c r="A539" s="1"/>
      <c r="B539" s="1"/>
      <c r="C539" s="1"/>
      <c r="D539" s="1"/>
      <c r="E539" s="1"/>
      <c r="F539" s="1"/>
      <c r="G539" s="1"/>
      <c r="H539" s="1"/>
      <c r="I539" s="1"/>
      <c r="J539" s="1"/>
    </row>
    <row r="540" spans="1:10">
      <c r="A540" s="1"/>
      <c r="B540" s="1"/>
      <c r="C540" s="1"/>
      <c r="D540" s="1"/>
      <c r="E540" s="1"/>
      <c r="F540" s="1"/>
      <c r="G540" s="1"/>
      <c r="H540" s="1"/>
      <c r="I540" s="1"/>
      <c r="J540" s="1"/>
    </row>
    <row r="541" spans="1:10">
      <c r="A541" s="1"/>
      <c r="B541" s="1"/>
      <c r="C541" s="1"/>
      <c r="D541" s="1"/>
      <c r="E541" s="1"/>
      <c r="F541" s="1"/>
      <c r="G541" s="1"/>
      <c r="H541" s="1"/>
      <c r="I541" s="1"/>
      <c r="J541" s="1"/>
    </row>
    <row r="542" spans="1:10">
      <c r="A542" s="1"/>
      <c r="B542" s="1"/>
      <c r="C542" s="1"/>
      <c r="D542" s="1"/>
      <c r="E542" s="1"/>
      <c r="F542" s="1"/>
      <c r="G542" s="1"/>
      <c r="H542" s="1"/>
      <c r="I542" s="1"/>
      <c r="J542" s="1"/>
    </row>
    <row r="543" spans="1:10">
      <c r="A543" s="1"/>
      <c r="B543" s="1"/>
      <c r="C543" s="1"/>
      <c r="D543" s="1"/>
      <c r="E543" s="1"/>
      <c r="F543" s="1"/>
      <c r="G543" s="1"/>
      <c r="H543" s="1"/>
      <c r="I543" s="1"/>
      <c r="J543" s="1"/>
    </row>
    <row r="544" spans="1:10">
      <c r="A544" s="1"/>
      <c r="B544" s="1"/>
      <c r="C544" s="1"/>
      <c r="D544" s="1"/>
      <c r="E544" s="1"/>
      <c r="F544" s="1"/>
      <c r="G544" s="1"/>
      <c r="H544" s="1"/>
      <c r="I544" s="1"/>
      <c r="J544" s="1"/>
    </row>
    <row r="545" spans="1:10">
      <c r="A545" s="1"/>
      <c r="B545" s="1"/>
      <c r="C545" s="1"/>
      <c r="D545" s="1"/>
      <c r="E545" s="1"/>
      <c r="F545" s="1"/>
      <c r="G545" s="1"/>
      <c r="H545" s="1"/>
      <c r="I545" s="1"/>
      <c r="J545" s="1"/>
    </row>
    <row r="546" spans="1:10">
      <c r="A546" s="1"/>
      <c r="B546" s="1"/>
      <c r="C546" s="1"/>
      <c r="D546" s="1"/>
      <c r="E546" s="1"/>
      <c r="F546" s="1"/>
      <c r="G546" s="1"/>
      <c r="H546" s="1"/>
      <c r="I546" s="1"/>
      <c r="J546" s="1"/>
    </row>
    <row r="547" spans="1:10">
      <c r="A547" s="1"/>
      <c r="B547" s="1"/>
      <c r="C547" s="1"/>
      <c r="D547" s="1"/>
      <c r="E547" s="1"/>
      <c r="F547" s="1"/>
      <c r="G547" s="1"/>
      <c r="H547" s="1"/>
      <c r="I547" s="1"/>
      <c r="J547" s="1"/>
    </row>
    <row r="548" spans="1:10">
      <c r="A548" s="1"/>
      <c r="B548" s="1"/>
      <c r="C548" s="1"/>
      <c r="D548" s="1"/>
      <c r="E548" s="1"/>
      <c r="F548" s="1"/>
      <c r="G548" s="1"/>
      <c r="H548" s="1"/>
      <c r="I548" s="1"/>
      <c r="J548" s="1"/>
    </row>
    <row r="549" spans="1:10">
      <c r="A549" s="1"/>
      <c r="B549" s="1"/>
      <c r="C549" s="1"/>
      <c r="D549" s="1"/>
      <c r="E549" s="1"/>
      <c r="F549" s="1"/>
      <c r="G549" s="1"/>
      <c r="H549" s="1"/>
      <c r="I549" s="1"/>
      <c r="J549" s="1"/>
    </row>
    <row r="550" spans="1:10">
      <c r="A550" s="1"/>
      <c r="B550" s="1"/>
      <c r="C550" s="1"/>
      <c r="D550" s="1"/>
      <c r="E550" s="1"/>
      <c r="F550" s="1"/>
      <c r="G550" s="1"/>
      <c r="H550" s="1"/>
      <c r="I550" s="1"/>
      <c r="J550" s="1"/>
    </row>
    <row r="551" spans="1:10">
      <c r="A551" s="1"/>
      <c r="B551" s="1"/>
      <c r="C551" s="1"/>
      <c r="D551" s="1"/>
      <c r="E551" s="1"/>
      <c r="F551" s="1"/>
      <c r="G551" s="1"/>
      <c r="H551" s="1"/>
      <c r="I551" s="1"/>
      <c r="J551" s="1"/>
    </row>
    <row r="552" spans="1:10">
      <c r="A552" s="1"/>
      <c r="B552" s="1"/>
      <c r="C552" s="1"/>
      <c r="D552" s="1"/>
      <c r="E552" s="1"/>
      <c r="F552" s="1"/>
      <c r="G552" s="1"/>
      <c r="H552" s="1"/>
      <c r="I552" s="1"/>
      <c r="J552" s="1"/>
    </row>
    <row r="553" spans="1:10">
      <c r="A553" s="1"/>
      <c r="B553" s="1"/>
      <c r="C553" s="1"/>
      <c r="D553" s="1"/>
      <c r="E553" s="1"/>
      <c r="F553" s="1"/>
      <c r="G553" s="1"/>
      <c r="H553" s="1"/>
      <c r="I553" s="1"/>
      <c r="J553" s="1"/>
    </row>
    <row r="554" spans="1:10">
      <c r="A554" s="1"/>
      <c r="B554" s="1"/>
      <c r="C554" s="1"/>
      <c r="D554" s="1"/>
      <c r="E554" s="1"/>
      <c r="F554" s="1"/>
      <c r="G554" s="1"/>
      <c r="H554" s="1"/>
      <c r="I554" s="1"/>
      <c r="J554" s="1"/>
    </row>
    <row r="555" spans="1:10">
      <c r="A555" s="1"/>
      <c r="B555" s="1"/>
      <c r="C555" s="1"/>
      <c r="D555" s="1"/>
      <c r="E555" s="1"/>
      <c r="F555" s="1"/>
      <c r="G555" s="1"/>
      <c r="H555" s="1"/>
      <c r="I555" s="1"/>
      <c r="J555" s="1"/>
    </row>
    <row r="556" spans="1:10">
      <c r="A556" s="1"/>
      <c r="B556" s="1"/>
      <c r="C556" s="1"/>
      <c r="D556" s="1"/>
      <c r="E556" s="1"/>
      <c r="F556" s="1"/>
      <c r="G556" s="1"/>
      <c r="H556" s="1"/>
      <c r="I556" s="1"/>
      <c r="J556" s="1"/>
    </row>
    <row r="557" spans="1:10">
      <c r="A557" s="1"/>
      <c r="B557" s="1"/>
      <c r="C557" s="1"/>
      <c r="D557" s="1"/>
      <c r="E557" s="1"/>
      <c r="F557" s="1"/>
      <c r="G557" s="1"/>
      <c r="H557" s="1"/>
      <c r="I557" s="1"/>
      <c r="J557" s="1"/>
    </row>
    <row r="558" spans="1:10">
      <c r="A558" s="1"/>
      <c r="B558" s="1"/>
      <c r="C558" s="1"/>
      <c r="D558" s="1"/>
      <c r="E558" s="1"/>
      <c r="F558" s="1"/>
      <c r="G558" s="1"/>
      <c r="H558" s="1"/>
      <c r="I558" s="1"/>
      <c r="J558" s="1"/>
    </row>
    <row r="559" spans="1:10">
      <c r="A559" s="1"/>
      <c r="B559" s="1"/>
      <c r="C559" s="1"/>
      <c r="D559" s="1"/>
      <c r="E559" s="1"/>
      <c r="F559" s="1"/>
      <c r="G559" s="1"/>
      <c r="H559" s="1"/>
      <c r="I559" s="1"/>
      <c r="J559" s="1"/>
    </row>
    <row r="560" spans="1:10">
      <c r="A560" s="1"/>
      <c r="B560" s="1"/>
      <c r="C560" s="1"/>
      <c r="D560" s="1"/>
      <c r="E560" s="1"/>
      <c r="F560" s="1"/>
      <c r="G560" s="1"/>
      <c r="H560" s="1"/>
      <c r="I560" s="1"/>
      <c r="J560" s="1"/>
    </row>
    <row r="561" spans="1:10">
      <c r="A561" s="1"/>
      <c r="B561" s="1"/>
      <c r="C561" s="1"/>
      <c r="D561" s="1"/>
      <c r="E561" s="1"/>
      <c r="F561" s="1"/>
      <c r="G561" s="1"/>
      <c r="H561" s="1"/>
      <c r="I561" s="1"/>
      <c r="J561" s="1"/>
    </row>
    <row r="562" spans="1:10">
      <c r="A562" s="1"/>
      <c r="B562" s="1"/>
      <c r="C562" s="1"/>
      <c r="D562" s="1"/>
      <c r="E562" s="1"/>
      <c r="F562" s="1"/>
      <c r="G562" s="1"/>
      <c r="H562" s="1"/>
      <c r="I562" s="1"/>
      <c r="J562" s="1"/>
    </row>
    <row r="563" spans="1:10">
      <c r="A563" s="1"/>
      <c r="B563" s="1"/>
      <c r="C563" s="1"/>
      <c r="D563" s="1"/>
      <c r="E563" s="1"/>
      <c r="F563" s="1"/>
      <c r="G563" s="1"/>
      <c r="H563" s="1"/>
      <c r="I563" s="1"/>
      <c r="J563" s="1"/>
    </row>
    <row r="564" spans="1:10">
      <c r="A564" s="1"/>
      <c r="B564" s="1"/>
      <c r="C564" s="1"/>
      <c r="D564" s="1"/>
      <c r="E564" s="1"/>
      <c r="F564" s="1"/>
      <c r="G564" s="1"/>
      <c r="H564" s="1"/>
      <c r="I564" s="1"/>
      <c r="J564" s="1"/>
    </row>
    <row r="565" spans="1:10">
      <c r="A565" s="1"/>
      <c r="B565" s="1"/>
      <c r="C565" s="1"/>
      <c r="D565" s="1"/>
      <c r="E565" s="1"/>
      <c r="F565" s="1"/>
      <c r="G565" s="1"/>
      <c r="H565" s="1"/>
      <c r="I565" s="1"/>
      <c r="J565" s="1"/>
    </row>
    <row r="566" spans="1:10">
      <c r="A566" s="1"/>
      <c r="B566" s="1"/>
      <c r="C566" s="1"/>
      <c r="D566" s="1"/>
      <c r="E566" s="1"/>
      <c r="F566" s="1"/>
      <c r="G566" s="1"/>
      <c r="H566" s="1"/>
      <c r="I566" s="1"/>
      <c r="J566" s="1"/>
    </row>
    <row r="567" spans="1:10">
      <c r="A567" s="1"/>
      <c r="B567" s="1"/>
      <c r="C567" s="1"/>
      <c r="D567" s="1"/>
      <c r="E567" s="1"/>
      <c r="F567" s="1"/>
      <c r="G567" s="1"/>
      <c r="H567" s="1"/>
      <c r="I567" s="1"/>
      <c r="J567" s="1"/>
    </row>
    <row r="568" spans="1:10">
      <c r="A568" s="1"/>
      <c r="B568" s="1"/>
      <c r="C568" s="1"/>
      <c r="D568" s="1"/>
      <c r="E568" s="1"/>
      <c r="F568" s="1"/>
      <c r="G568" s="1"/>
      <c r="H568" s="1"/>
      <c r="I568" s="1"/>
      <c r="J568" s="1"/>
    </row>
    <row r="569" spans="1:10">
      <c r="A569" s="1"/>
      <c r="B569" s="1"/>
      <c r="C569" s="1"/>
      <c r="D569" s="1"/>
      <c r="E569" s="1"/>
      <c r="F569" s="1"/>
      <c r="G569" s="1"/>
      <c r="H569" s="1"/>
      <c r="I569" s="1"/>
      <c r="J569" s="1"/>
    </row>
    <row r="570" spans="1:10">
      <c r="A570" s="1"/>
      <c r="B570" s="1"/>
      <c r="C570" s="1"/>
      <c r="D570" s="1"/>
      <c r="E570" s="1"/>
      <c r="F570" s="1"/>
      <c r="G570" s="1"/>
      <c r="H570" s="1"/>
      <c r="I570" s="1"/>
      <c r="J570" s="1"/>
    </row>
    <row r="571" spans="1:10">
      <c r="A571" s="1"/>
      <c r="B571" s="1"/>
      <c r="C571" s="1"/>
      <c r="D571" s="1"/>
      <c r="E571" s="1"/>
      <c r="F571" s="1"/>
      <c r="G571" s="1"/>
      <c r="H571" s="1"/>
      <c r="I571" s="1"/>
      <c r="J571" s="1"/>
    </row>
    <row r="572" spans="1:10">
      <c r="A572" s="1"/>
      <c r="B572" s="1"/>
      <c r="C572" s="1"/>
      <c r="D572" s="1"/>
      <c r="E572" s="1"/>
      <c r="F572" s="1"/>
      <c r="G572" s="1"/>
      <c r="H572" s="1"/>
      <c r="I572" s="1"/>
      <c r="J572" s="1"/>
    </row>
    <row r="573" spans="1:10">
      <c r="A573" s="1"/>
      <c r="B573" s="1"/>
      <c r="C573" s="1"/>
      <c r="D573" s="1"/>
      <c r="E573" s="1"/>
      <c r="F573" s="1"/>
      <c r="G573" s="1"/>
      <c r="H573" s="1"/>
      <c r="I573" s="1"/>
      <c r="J573" s="1"/>
    </row>
    <row r="574" spans="1:10">
      <c r="A574" s="1"/>
      <c r="B574" s="1"/>
      <c r="C574" s="1"/>
      <c r="D574" s="1"/>
      <c r="E574" s="1"/>
      <c r="F574" s="1"/>
      <c r="G574" s="1"/>
      <c r="H574" s="1"/>
      <c r="I574" s="1"/>
      <c r="J574" s="1"/>
    </row>
    <row r="575" spans="1:10">
      <c r="A575" s="1"/>
      <c r="B575" s="1"/>
      <c r="C575" s="1"/>
      <c r="D575" s="1"/>
      <c r="E575" s="1"/>
      <c r="F575" s="1"/>
      <c r="G575" s="1"/>
      <c r="H575" s="1"/>
      <c r="I575" s="1"/>
      <c r="J575" s="1"/>
    </row>
    <row r="576" spans="1:10">
      <c r="A576" s="1"/>
      <c r="B576" s="1"/>
      <c r="C576" s="1"/>
      <c r="D576" s="1"/>
      <c r="E576" s="1"/>
      <c r="F576" s="1"/>
      <c r="G576" s="1"/>
      <c r="H576" s="1"/>
      <c r="I576" s="1"/>
      <c r="J576" s="1"/>
    </row>
    <row r="577" spans="1:10">
      <c r="A577" s="1"/>
      <c r="B577" s="1"/>
      <c r="C577" s="1"/>
      <c r="D577" s="1"/>
      <c r="E577" s="1"/>
      <c r="F577" s="1"/>
      <c r="G577" s="1"/>
      <c r="H577" s="1"/>
      <c r="I577" s="1"/>
      <c r="J577" s="1"/>
    </row>
    <row r="578" spans="1:10">
      <c r="A578" s="1"/>
      <c r="B578" s="1"/>
      <c r="C578" s="1"/>
      <c r="D578" s="1"/>
      <c r="E578" s="1"/>
      <c r="F578" s="1"/>
      <c r="G578" s="1"/>
      <c r="H578" s="1"/>
      <c r="I578" s="1"/>
      <c r="J578" s="1"/>
    </row>
    <row r="579" spans="1:10">
      <c r="A579" s="1"/>
      <c r="B579" s="1"/>
      <c r="C579" s="1"/>
      <c r="D579" s="1"/>
      <c r="E579" s="1"/>
      <c r="F579" s="1"/>
      <c r="G579" s="1"/>
      <c r="H579" s="1"/>
      <c r="I579" s="1"/>
      <c r="J579" s="1"/>
    </row>
    <row r="580" spans="1:10">
      <c r="A580" s="1"/>
      <c r="B580" s="1"/>
      <c r="C580" s="1"/>
      <c r="D580" s="1"/>
      <c r="E580" s="1"/>
      <c r="F580" s="1"/>
      <c r="G580" s="1"/>
      <c r="H580" s="1"/>
      <c r="I580" s="1"/>
      <c r="J580" s="1"/>
    </row>
    <row r="581" spans="1:10">
      <c r="A581" s="1"/>
      <c r="B581" s="1"/>
      <c r="C581" s="1"/>
      <c r="D581" s="1"/>
      <c r="E581" s="1"/>
      <c r="F581" s="1"/>
      <c r="G581" s="1"/>
      <c r="H581" s="1"/>
      <c r="I581" s="1"/>
      <c r="J581" s="1"/>
    </row>
    <row r="582" spans="1:10">
      <c r="A582" s="1"/>
      <c r="B582" s="1"/>
      <c r="C582" s="1"/>
      <c r="D582" s="1"/>
      <c r="E582" s="1"/>
      <c r="F582" s="1"/>
      <c r="G582" s="1"/>
      <c r="H582" s="1"/>
      <c r="I582" s="1"/>
      <c r="J582" s="1"/>
    </row>
    <row r="583" spans="1:10">
      <c r="A583" s="1"/>
      <c r="B583" s="1"/>
      <c r="C583" s="1"/>
      <c r="D583" s="1"/>
      <c r="E583" s="1"/>
      <c r="F583" s="1"/>
      <c r="G583" s="1"/>
      <c r="H583" s="1"/>
      <c r="I583" s="1"/>
      <c r="J583" s="1"/>
    </row>
    <row r="584" spans="1:10">
      <c r="A584" s="1"/>
      <c r="B584" s="1"/>
      <c r="C584" s="1"/>
      <c r="D584" s="1"/>
      <c r="E584" s="1"/>
      <c r="F584" s="1"/>
      <c r="G584" s="1"/>
      <c r="H584" s="1"/>
      <c r="I584" s="1"/>
      <c r="J584" s="1"/>
    </row>
    <row r="585" spans="1:10">
      <c r="A585" s="1"/>
      <c r="B585" s="1"/>
      <c r="C585" s="1"/>
      <c r="D585" s="1"/>
      <c r="E585" s="1"/>
      <c r="F585" s="1"/>
      <c r="G585" s="1"/>
      <c r="H585" s="1"/>
      <c r="I585" s="1"/>
      <c r="J585" s="1"/>
    </row>
    <row r="586" spans="1:10">
      <c r="A586" s="1"/>
      <c r="B586" s="1"/>
      <c r="C586" s="1"/>
      <c r="D586" s="1"/>
      <c r="E586" s="1"/>
      <c r="F586" s="1"/>
      <c r="G586" s="1"/>
      <c r="H586" s="1"/>
      <c r="I586" s="1"/>
      <c r="J586" s="1"/>
    </row>
    <row r="587" spans="1:10">
      <c r="A587" s="1"/>
      <c r="B587" s="1"/>
      <c r="C587" s="1"/>
      <c r="D587" s="1"/>
      <c r="E587" s="1"/>
      <c r="F587" s="1"/>
      <c r="G587" s="1"/>
      <c r="H587" s="1"/>
      <c r="I587" s="1"/>
      <c r="J587" s="1"/>
    </row>
    <row r="588" spans="1:10">
      <c r="A588" s="1"/>
      <c r="B588" s="1"/>
      <c r="C588" s="1"/>
      <c r="D588" s="1"/>
      <c r="E588" s="1"/>
      <c r="F588" s="1"/>
      <c r="G588" s="1"/>
      <c r="H588" s="1"/>
      <c r="I588" s="1"/>
      <c r="J588" s="1"/>
    </row>
    <row r="589" spans="1:10">
      <c r="A589" s="1"/>
      <c r="B589" s="1"/>
      <c r="C589" s="1"/>
      <c r="D589" s="1"/>
      <c r="E589" s="1"/>
      <c r="F589" s="1"/>
      <c r="G589" s="1"/>
      <c r="H589" s="1"/>
      <c r="I589" s="1"/>
      <c r="J589" s="1"/>
    </row>
    <row r="590" spans="1:10">
      <c r="A590" s="1"/>
      <c r="B590" s="1"/>
      <c r="C590" s="1"/>
      <c r="D590" s="1"/>
      <c r="E590" s="1"/>
      <c r="F590" s="1"/>
      <c r="G590" s="1"/>
      <c r="H590" s="1"/>
      <c r="I590" s="1"/>
      <c r="J590" s="1"/>
    </row>
    <row r="591" spans="1:10">
      <c r="A591" s="1"/>
      <c r="B591" s="1"/>
      <c r="C591" s="1"/>
      <c r="D591" s="1"/>
      <c r="E591" s="1"/>
      <c r="F591" s="1"/>
      <c r="G591" s="1"/>
      <c r="H591" s="1"/>
      <c r="I591" s="1"/>
      <c r="J591" s="1"/>
    </row>
    <row r="592" spans="1:10">
      <c r="A592" s="1"/>
      <c r="B592" s="1"/>
      <c r="C592" s="1"/>
      <c r="D592" s="1"/>
      <c r="E592" s="1"/>
      <c r="F592" s="1"/>
      <c r="G592" s="1"/>
      <c r="H592" s="1"/>
      <c r="I592" s="1"/>
      <c r="J592" s="1"/>
    </row>
    <row r="593" spans="1:10">
      <c r="A593" s="1"/>
      <c r="B593" s="1"/>
      <c r="C593" s="1"/>
      <c r="D593" s="1"/>
      <c r="E593" s="1"/>
      <c r="F593" s="1"/>
      <c r="G593" s="1"/>
      <c r="H593" s="1"/>
      <c r="I593" s="1"/>
      <c r="J593" s="1"/>
    </row>
    <row r="594" spans="1:10">
      <c r="A594" s="1"/>
      <c r="B594" s="1"/>
      <c r="C594" s="1"/>
      <c r="D594" s="1"/>
      <c r="E594" s="1"/>
      <c r="F594" s="1"/>
      <c r="G594" s="1"/>
      <c r="H594" s="1"/>
      <c r="I594" s="1"/>
      <c r="J594" s="1"/>
    </row>
    <row r="595" spans="1:10">
      <c r="A595" s="1"/>
      <c r="B595" s="1"/>
      <c r="C595" s="1"/>
      <c r="D595" s="1"/>
      <c r="E595" s="1"/>
      <c r="F595" s="1"/>
      <c r="G595" s="1"/>
      <c r="H595" s="1"/>
      <c r="I595" s="1"/>
      <c r="J595" s="1"/>
    </row>
    <row r="596" spans="1:10">
      <c r="A596" s="1"/>
      <c r="B596" s="1"/>
      <c r="C596" s="1"/>
      <c r="D596" s="1"/>
      <c r="E596" s="1"/>
      <c r="F596" s="1"/>
      <c r="G596" s="1"/>
      <c r="H596" s="1"/>
      <c r="I596" s="1"/>
      <c r="J596" s="1"/>
    </row>
    <row r="597" spans="1:10">
      <c r="A597" s="1"/>
      <c r="B597" s="1"/>
      <c r="C597" s="1"/>
      <c r="D597" s="1"/>
      <c r="E597" s="1"/>
      <c r="F597" s="1"/>
      <c r="G597" s="1"/>
      <c r="H597" s="1"/>
      <c r="I597" s="1"/>
      <c r="J597" s="1"/>
    </row>
  </sheetData>
  <customSheetViews>
    <customSheetView guid="{8A9A2853-4CB2-4880-A1AA-171657DD9679}" scale="60" showPageBreaks="1" view="pageBreakPreview" showRuler="0">
      <selection activeCell="B28" sqref="B28"/>
      <pageMargins left="0.78740157480314965" right="0.78740157480314965" top="0.98425196850393704" bottom="0.98425196850393704" header="0.51181102362204722" footer="0.51181102362204722"/>
      <pageSetup paperSize="9" scale="82" orientation="portrait" r:id="rId1"/>
      <headerFooter alignWithMargins="0">
        <oddHeader>&amp;C&amp;"Verdana,Gras"&amp;12Population écrouée en France au 1&amp;Xer&amp;X janvier 2008</oddHeader>
      </headerFooter>
    </customSheetView>
  </customSheetViews>
  <mergeCells count="3">
    <mergeCell ref="B1:H2"/>
    <mergeCell ref="B3:D3"/>
    <mergeCell ref="A18:H18"/>
  </mergeCells>
  <phoneticPr fontId="0" type="noConversion"/>
  <printOptions horizontalCentered="1" verticalCentered="1"/>
  <pageMargins left="0.43484848484848487" right="0.78740157480314965" top="0.98425196850393704" bottom="0.98425196850393704" header="0.51181102362204722" footer="0.51181102362204722"/>
  <pageSetup paperSize="9" scale="63" firstPageNumber="2" orientation="portrait" r:id="rId2"/>
  <headerFooter alignWithMargins="0">
    <oddFooter>&amp;C&amp;16page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597"/>
  <sheetViews>
    <sheetView view="pageBreakPreview" zoomScale="60" zoomScaleNormal="100" zoomScalePageLayoutView="70" workbookViewId="0">
      <selection activeCell="B30" sqref="B30"/>
    </sheetView>
  </sheetViews>
  <sheetFormatPr baseColWidth="10" defaultRowHeight="12.75"/>
  <cols>
    <col min="1" max="1" width="19.25" style="2" customWidth="1"/>
    <col min="2" max="2" width="0.125" style="2" customWidth="1"/>
    <col min="3" max="3" width="19.75" style="2" customWidth="1"/>
    <col min="4" max="4" width="12.5" style="2" customWidth="1"/>
    <col min="5" max="5" width="11.5" style="2" customWidth="1"/>
    <col min="6" max="6" width="14" style="2" customWidth="1"/>
    <col min="7" max="7" width="14.125" style="2" customWidth="1"/>
    <col min="8" max="8" width="15.875" style="2" customWidth="1"/>
    <col min="9" max="9" width="14" style="2" customWidth="1"/>
    <col min="10" max="10" width="11.75" style="2" customWidth="1"/>
    <col min="11" max="11" width="14.75" style="2" customWidth="1"/>
    <col min="12" max="13" width="9.875" style="2" customWidth="1"/>
    <col min="14" max="14" width="8.125" style="2" customWidth="1"/>
    <col min="15" max="16384" width="11" style="2"/>
  </cols>
  <sheetData>
    <row r="1" spans="1:24" ht="25.5">
      <c r="A1" s="619" t="s">
        <v>27</v>
      </c>
      <c r="B1" s="888" t="s">
        <v>279</v>
      </c>
      <c r="C1" s="888"/>
      <c r="D1" s="888"/>
      <c r="E1" s="888"/>
      <c r="F1" s="888"/>
      <c r="G1" s="888"/>
      <c r="H1" s="888"/>
      <c r="I1" s="888"/>
      <c r="J1" s="1"/>
      <c r="K1" s="1"/>
      <c r="L1" s="1"/>
      <c r="M1" s="1"/>
      <c r="N1" s="1"/>
      <c r="O1" s="1"/>
      <c r="P1" s="1"/>
      <c r="Q1" s="1"/>
      <c r="R1" s="1"/>
      <c r="S1" s="1"/>
      <c r="T1" s="1"/>
      <c r="U1" s="1"/>
      <c r="V1" s="1"/>
      <c r="W1" s="1"/>
      <c r="X1" s="1"/>
    </row>
    <row r="2" spans="1:24" ht="26.25">
      <c r="A2" s="115"/>
      <c r="B2" s="883" t="str">
        <f>couverture!$B$26</f>
        <v>Situation au 1er octobre 2018</v>
      </c>
      <c r="C2" s="883"/>
      <c r="D2" s="883"/>
      <c r="E2" s="883"/>
      <c r="F2" s="5"/>
      <c r="G2" s="5"/>
      <c r="H2" s="3"/>
      <c r="I2" s="3"/>
      <c r="J2" s="1"/>
      <c r="K2" s="1"/>
      <c r="L2" s="1"/>
      <c r="M2" s="1"/>
      <c r="N2" s="1"/>
      <c r="O2" s="1"/>
      <c r="P2" s="1"/>
      <c r="Q2" s="1"/>
      <c r="R2" s="1"/>
      <c r="S2" s="1"/>
      <c r="T2" s="1"/>
      <c r="U2" s="1"/>
      <c r="V2" s="1"/>
      <c r="W2" s="1"/>
      <c r="X2" s="1"/>
    </row>
    <row r="3" spans="1:24" ht="26.25">
      <c r="A3" s="39"/>
      <c r="B3" s="39"/>
      <c r="C3" s="1"/>
      <c r="D3" s="1"/>
      <c r="E3" s="1"/>
      <c r="F3" s="1"/>
      <c r="G3" s="1"/>
      <c r="H3" s="1"/>
      <c r="I3" s="1"/>
      <c r="J3" s="1"/>
      <c r="K3" s="1"/>
      <c r="L3" s="1"/>
      <c r="M3" s="1"/>
      <c r="N3" s="1"/>
      <c r="O3" s="1"/>
      <c r="P3" s="1"/>
      <c r="Q3" s="1"/>
      <c r="R3" s="1"/>
      <c r="S3" s="1"/>
      <c r="T3" s="1"/>
      <c r="U3" s="1"/>
      <c r="V3" s="1"/>
      <c r="W3" s="1"/>
      <c r="X3" s="1"/>
    </row>
    <row r="4" spans="1:24" ht="53.25" customHeight="1">
      <c r="A4" s="23"/>
      <c r="B4" s="23"/>
      <c r="C4" s="3"/>
      <c r="D4" s="885" t="s">
        <v>299</v>
      </c>
      <c r="E4" s="885"/>
      <c r="F4" s="885" t="s">
        <v>300</v>
      </c>
      <c r="G4" s="885"/>
      <c r="H4" s="890" t="s">
        <v>25</v>
      </c>
      <c r="I4" s="890"/>
      <c r="J4" s="1"/>
      <c r="K4" s="1"/>
      <c r="L4" s="1"/>
      <c r="M4" s="1"/>
      <c r="N4" s="1"/>
      <c r="O4" s="1"/>
      <c r="P4" s="1"/>
      <c r="Q4" s="1"/>
      <c r="R4" s="1"/>
      <c r="S4" s="1"/>
      <c r="T4" s="1"/>
    </row>
    <row r="5" spans="1:24" ht="39.950000000000003" customHeight="1">
      <c r="A5" s="23"/>
      <c r="B5" s="23"/>
      <c r="C5" s="725" t="s">
        <v>41</v>
      </c>
      <c r="D5" s="728" t="s">
        <v>116</v>
      </c>
      <c r="E5" s="604" t="s">
        <v>0</v>
      </c>
      <c r="F5" s="728" t="s">
        <v>116</v>
      </c>
      <c r="G5" s="604" t="s">
        <v>0</v>
      </c>
      <c r="H5" s="728" t="s">
        <v>116</v>
      </c>
      <c r="I5" s="604" t="s">
        <v>0</v>
      </c>
      <c r="J5" s="1"/>
      <c r="K5" s="1"/>
      <c r="L5" s="1"/>
      <c r="M5" s="1"/>
      <c r="N5" s="1"/>
      <c r="O5" s="1"/>
      <c r="P5" s="1"/>
      <c r="Q5" s="1"/>
      <c r="R5" s="1"/>
      <c r="S5" s="1"/>
      <c r="T5" s="1"/>
    </row>
    <row r="6" spans="1:24" ht="39.950000000000003" customHeight="1">
      <c r="A6" s="23"/>
      <c r="B6" s="23"/>
      <c r="C6" s="726" t="s">
        <v>42</v>
      </c>
      <c r="D6" s="729">
        <v>79</v>
      </c>
      <c r="E6" s="605">
        <f>(D6/$D$15)</f>
        <v>3.7771934018646903E-3</v>
      </c>
      <c r="F6" s="729">
        <v>16</v>
      </c>
      <c r="G6" s="605">
        <f>(F6/$F$15)</f>
        <v>2.6242844724368121E-4</v>
      </c>
      <c r="H6" s="729">
        <f>D6+F6</f>
        <v>95</v>
      </c>
      <c r="I6" s="605">
        <f>(H6/$H$15)</f>
        <v>1.1601778125152654E-3</v>
      </c>
      <c r="J6" s="1"/>
      <c r="K6" s="1"/>
      <c r="L6" s="1"/>
      <c r="M6" s="1"/>
      <c r="N6" s="1"/>
      <c r="O6" s="1"/>
      <c r="P6" s="1"/>
      <c r="Q6" s="1"/>
      <c r="R6" s="1"/>
      <c r="S6" s="1"/>
      <c r="T6" s="1"/>
    </row>
    <row r="7" spans="1:24" ht="39.950000000000003" customHeight="1">
      <c r="A7" s="23"/>
      <c r="B7" s="23"/>
      <c r="C7" s="726" t="s">
        <v>11</v>
      </c>
      <c r="D7" s="729">
        <v>563</v>
      </c>
      <c r="E7" s="605">
        <f t="shared" ref="E7:E15" si="0">(D7/$D$15)</f>
        <v>2.6918479560124314E-2</v>
      </c>
      <c r="F7" s="729">
        <v>177</v>
      </c>
      <c r="G7" s="605">
        <f t="shared" ref="G7:G15" si="1">(F7/$F$15)</f>
        <v>2.9031146976332234E-3</v>
      </c>
      <c r="H7" s="729">
        <f t="shared" ref="H7:H15" si="2">D7+F7</f>
        <v>740</v>
      </c>
      <c r="I7" s="605">
        <f t="shared" ref="I7:I15" si="3">(H7/$H$15)</f>
        <v>9.0371745395925948E-3</v>
      </c>
      <c r="J7" s="1"/>
      <c r="K7" s="1"/>
      <c r="L7" s="1"/>
      <c r="M7" s="1"/>
      <c r="N7" s="1"/>
      <c r="O7" s="1"/>
      <c r="P7" s="1"/>
      <c r="Q7" s="1"/>
      <c r="R7" s="1"/>
      <c r="S7" s="1"/>
      <c r="T7" s="1"/>
    </row>
    <row r="8" spans="1:24" ht="39.950000000000003" customHeight="1">
      <c r="A8" s="23"/>
      <c r="B8" s="23"/>
      <c r="C8" s="726" t="s">
        <v>12</v>
      </c>
      <c r="D8" s="729">
        <v>1950</v>
      </c>
      <c r="E8" s="605">
        <f t="shared" si="0"/>
        <v>9.3234520678938559E-2</v>
      </c>
      <c r="F8" s="729">
        <v>3278</v>
      </c>
      <c r="G8" s="605">
        <f t="shared" si="1"/>
        <v>5.3765028129049187E-2</v>
      </c>
      <c r="H8" s="729">
        <f t="shared" si="2"/>
        <v>5228</v>
      </c>
      <c r="I8" s="605">
        <f t="shared" si="3"/>
        <v>6.384641688241903E-2</v>
      </c>
      <c r="J8" s="1"/>
      <c r="K8" s="1"/>
      <c r="L8" s="1"/>
      <c r="M8" s="1"/>
      <c r="N8" s="1"/>
      <c r="O8" s="1"/>
      <c r="P8" s="1"/>
      <c r="Q8" s="1"/>
      <c r="R8" s="1"/>
      <c r="S8" s="1"/>
      <c r="T8" s="1"/>
    </row>
    <row r="9" spans="1:24" ht="39.950000000000003" customHeight="1">
      <c r="A9" s="23"/>
      <c r="B9" s="23"/>
      <c r="C9" s="726" t="s">
        <v>13</v>
      </c>
      <c r="D9" s="729">
        <v>3215</v>
      </c>
      <c r="E9" s="605">
        <f t="shared" si="0"/>
        <v>0.15371742768348076</v>
      </c>
      <c r="F9" s="729">
        <v>9554</v>
      </c>
      <c r="G9" s="605">
        <f t="shared" si="1"/>
        <v>0.15670258656038313</v>
      </c>
      <c r="H9" s="729">
        <f t="shared" si="2"/>
        <v>12769</v>
      </c>
      <c r="I9" s="605">
        <f t="shared" si="3"/>
        <v>0.15594011040007816</v>
      </c>
      <c r="J9" s="1"/>
      <c r="K9" s="1"/>
      <c r="L9" s="1"/>
      <c r="M9" s="1"/>
      <c r="N9" s="1"/>
      <c r="O9" s="1"/>
      <c r="P9" s="1"/>
      <c r="Q9" s="1"/>
      <c r="R9" s="1"/>
      <c r="S9" s="1"/>
      <c r="T9" s="1"/>
    </row>
    <row r="10" spans="1:24" ht="39.950000000000003" customHeight="1">
      <c r="A10" s="23"/>
      <c r="B10" s="23"/>
      <c r="C10" s="726" t="s">
        <v>14</v>
      </c>
      <c r="D10" s="729">
        <v>3827</v>
      </c>
      <c r="E10" s="605">
        <f t="shared" si="0"/>
        <v>0.18297872340425531</v>
      </c>
      <c r="F10" s="729">
        <v>11997</v>
      </c>
      <c r="G10" s="605">
        <f t="shared" si="1"/>
        <v>0.19677213009890271</v>
      </c>
      <c r="H10" s="729">
        <f t="shared" si="2"/>
        <v>15824</v>
      </c>
      <c r="I10" s="605">
        <f t="shared" si="3"/>
        <v>0.1932489863709638</v>
      </c>
      <c r="J10" s="1"/>
      <c r="K10" s="1"/>
      <c r="L10" s="1"/>
      <c r="M10" s="1"/>
      <c r="N10" s="1"/>
      <c r="O10" s="1"/>
      <c r="P10" s="1"/>
      <c r="Q10" s="1"/>
      <c r="R10" s="1"/>
      <c r="S10" s="1"/>
      <c r="T10" s="1"/>
    </row>
    <row r="11" spans="1:24" ht="39.950000000000003" customHeight="1">
      <c r="A11" s="23"/>
      <c r="B11" s="23"/>
      <c r="C11" s="726" t="s">
        <v>15</v>
      </c>
      <c r="D11" s="729">
        <v>5957</v>
      </c>
      <c r="E11" s="605">
        <f t="shared" si="0"/>
        <v>0.28481950753048052</v>
      </c>
      <c r="F11" s="729">
        <v>18438</v>
      </c>
      <c r="G11" s="605">
        <f t="shared" si="1"/>
        <v>0.30241598189243712</v>
      </c>
      <c r="H11" s="729">
        <f t="shared" si="2"/>
        <v>24395</v>
      </c>
      <c r="I11" s="605">
        <f t="shared" si="3"/>
        <v>0.29792144985589369</v>
      </c>
      <c r="J11" s="1"/>
      <c r="K11" s="1"/>
      <c r="L11" s="1"/>
      <c r="M11" s="1"/>
      <c r="N11" s="1"/>
      <c r="O11" s="1"/>
      <c r="P11" s="1"/>
      <c r="Q11" s="1"/>
      <c r="R11" s="1"/>
      <c r="S11" s="1"/>
      <c r="T11" s="1"/>
    </row>
    <row r="12" spans="1:24" ht="39.950000000000003" customHeight="1">
      <c r="A12" s="23"/>
      <c r="B12" s="23"/>
      <c r="C12" s="726" t="s">
        <v>16</v>
      </c>
      <c r="D12" s="729">
        <v>3192</v>
      </c>
      <c r="E12" s="605">
        <f t="shared" si="0"/>
        <v>0.15261773846521634</v>
      </c>
      <c r="F12" s="729">
        <v>9860</v>
      </c>
      <c r="G12" s="605">
        <f t="shared" si="1"/>
        <v>0.16172153061391856</v>
      </c>
      <c r="H12" s="729">
        <f t="shared" si="2"/>
        <v>13052</v>
      </c>
      <c r="I12" s="605">
        <f t="shared" si="3"/>
        <v>0.159396219041571</v>
      </c>
      <c r="J12" s="1"/>
      <c r="K12" s="1"/>
      <c r="L12" s="1"/>
      <c r="M12" s="1"/>
      <c r="N12" s="1"/>
      <c r="O12" s="1"/>
      <c r="P12" s="1"/>
      <c r="Q12" s="1"/>
      <c r="R12" s="1"/>
      <c r="S12" s="1"/>
      <c r="T12" s="1"/>
    </row>
    <row r="13" spans="1:24" ht="39.950000000000003" customHeight="1">
      <c r="A13" s="23"/>
      <c r="B13" s="23"/>
      <c r="C13" s="726" t="s">
        <v>17</v>
      </c>
      <c r="D13" s="729">
        <v>1436</v>
      </c>
      <c r="E13" s="605">
        <f t="shared" si="0"/>
        <v>6.8658857279464497E-2</v>
      </c>
      <c r="F13" s="729">
        <v>5150</v>
      </c>
      <c r="G13" s="605">
        <f t="shared" si="1"/>
        <v>8.4469156456559891E-2</v>
      </c>
      <c r="H13" s="729">
        <f t="shared" si="2"/>
        <v>6586</v>
      </c>
      <c r="I13" s="605">
        <f t="shared" si="3"/>
        <v>8.0430853402374089E-2</v>
      </c>
      <c r="J13" s="1"/>
      <c r="K13" s="1"/>
      <c r="L13" s="1"/>
      <c r="M13" s="1"/>
      <c r="N13" s="1"/>
      <c r="O13" s="1"/>
      <c r="P13" s="1"/>
      <c r="Q13" s="1"/>
      <c r="R13" s="1"/>
      <c r="S13" s="1"/>
      <c r="T13" s="1"/>
    </row>
    <row r="14" spans="1:24" ht="39.950000000000003" customHeight="1">
      <c r="A14" s="23"/>
      <c r="B14" s="23"/>
      <c r="C14" s="726" t="s">
        <v>18</v>
      </c>
      <c r="D14" s="729">
        <v>696</v>
      </c>
      <c r="E14" s="605">
        <f t="shared" si="0"/>
        <v>3.3277551996174992E-2</v>
      </c>
      <c r="F14" s="729">
        <v>2499</v>
      </c>
      <c r="G14" s="605">
        <f t="shared" si="1"/>
        <v>4.0988043103872461E-2</v>
      </c>
      <c r="H14" s="729">
        <f t="shared" si="2"/>
        <v>3195</v>
      </c>
      <c r="I14" s="605">
        <f t="shared" si="3"/>
        <v>3.9018611694592351E-2</v>
      </c>
      <c r="J14" s="1"/>
      <c r="K14" s="1"/>
      <c r="L14" s="1"/>
      <c r="M14" s="1"/>
      <c r="N14" s="1"/>
      <c r="O14" s="1"/>
      <c r="P14" s="1"/>
      <c r="Q14" s="1"/>
      <c r="R14" s="1"/>
      <c r="S14" s="1"/>
      <c r="T14" s="1"/>
    </row>
    <row r="15" spans="1:24" ht="18.75">
      <c r="A15" s="23"/>
      <c r="B15" s="23"/>
      <c r="C15" s="727" t="s">
        <v>25</v>
      </c>
      <c r="D15" s="730">
        <f>SUM(D6:D14)</f>
        <v>20915</v>
      </c>
      <c r="E15" s="606">
        <f t="shared" si="0"/>
        <v>1</v>
      </c>
      <c r="F15" s="730">
        <f>SUM(F6:F14)</f>
        <v>60969</v>
      </c>
      <c r="G15" s="606">
        <f t="shared" si="1"/>
        <v>1</v>
      </c>
      <c r="H15" s="730">
        <f t="shared" si="2"/>
        <v>81884</v>
      </c>
      <c r="I15" s="606">
        <f t="shared" si="3"/>
        <v>1</v>
      </c>
      <c r="J15" s="1"/>
      <c r="K15" s="1"/>
      <c r="L15" s="1"/>
      <c r="M15" s="1"/>
      <c r="N15" s="1"/>
      <c r="O15" s="1"/>
      <c r="P15" s="1"/>
      <c r="Q15" s="1"/>
      <c r="R15" s="1"/>
      <c r="S15" s="1"/>
      <c r="T15" s="1"/>
    </row>
    <row r="16" spans="1:24" ht="23.25" customHeight="1">
      <c r="A16" s="23"/>
      <c r="B16" s="23"/>
      <c r="C16" s="727" t="s">
        <v>302</v>
      </c>
      <c r="D16" s="891">
        <v>31.2</v>
      </c>
      <c r="E16" s="892"/>
      <c r="F16" s="891">
        <v>32.6</v>
      </c>
      <c r="G16" s="892"/>
      <c r="H16" s="891">
        <v>32.200000000000003</v>
      </c>
      <c r="I16" s="892"/>
      <c r="J16" s="1"/>
      <c r="K16" s="1"/>
      <c r="L16" s="1"/>
      <c r="M16" s="1"/>
      <c r="N16" s="1"/>
      <c r="O16" s="1"/>
      <c r="P16" s="1"/>
      <c r="Q16" s="1"/>
      <c r="R16" s="1"/>
      <c r="S16" s="1"/>
      <c r="T16" s="1"/>
      <c r="U16" s="1"/>
      <c r="V16" s="1"/>
      <c r="W16" s="1"/>
      <c r="X16" s="1"/>
    </row>
    <row r="17" spans="1:24" ht="30.75" customHeight="1">
      <c r="A17" s="23"/>
      <c r="B17" s="23"/>
      <c r="C17" s="887" t="s">
        <v>328</v>
      </c>
      <c r="D17" s="887"/>
      <c r="E17" s="887"/>
      <c r="F17" s="887"/>
      <c r="G17" s="887"/>
      <c r="H17" s="887"/>
      <c r="I17" s="887"/>
      <c r="J17" s="887"/>
      <c r="K17" s="887"/>
      <c r="L17" s="1"/>
      <c r="M17" s="1"/>
      <c r="N17" s="1"/>
      <c r="O17" s="1"/>
      <c r="P17" s="1"/>
      <c r="Q17" s="1"/>
      <c r="R17" s="1"/>
      <c r="S17" s="1"/>
      <c r="T17" s="1"/>
      <c r="U17" s="1"/>
      <c r="V17" s="1"/>
      <c r="W17" s="1"/>
      <c r="X17" s="1"/>
    </row>
    <row r="18" spans="1:24" ht="48.75" customHeight="1">
      <c r="A18" s="23"/>
      <c r="B18" s="23"/>
      <c r="C18" s="887" t="s">
        <v>329</v>
      </c>
      <c r="D18" s="887"/>
      <c r="E18" s="887"/>
      <c r="F18" s="887"/>
      <c r="G18" s="887"/>
      <c r="H18" s="887"/>
      <c r="I18" s="887"/>
      <c r="J18" s="887"/>
      <c r="K18" s="887"/>
      <c r="L18" s="1"/>
      <c r="M18" s="1"/>
      <c r="N18" s="1"/>
      <c r="O18" s="1"/>
      <c r="P18" s="1"/>
      <c r="Q18" s="1"/>
      <c r="R18" s="1"/>
      <c r="S18" s="1"/>
      <c r="T18" s="1"/>
      <c r="U18" s="1"/>
      <c r="V18" s="1"/>
      <c r="W18" s="1"/>
      <c r="X18" s="1"/>
    </row>
    <row r="19" spans="1:24" ht="60.75" customHeight="1">
      <c r="A19" s="23"/>
      <c r="B19" s="23"/>
      <c r="C19" s="243" t="s">
        <v>301</v>
      </c>
      <c r="D19" s="244"/>
      <c r="E19" s="244"/>
      <c r="F19" s="244"/>
      <c r="G19" s="244"/>
      <c r="H19" s="244"/>
      <c r="I19" s="244"/>
      <c r="J19" s="244"/>
      <c r="K19" s="244"/>
      <c r="L19" s="1"/>
      <c r="M19" s="1"/>
      <c r="N19" s="1"/>
      <c r="O19" s="1"/>
      <c r="P19" s="1"/>
      <c r="Q19" s="1"/>
      <c r="R19" s="1"/>
      <c r="S19" s="1"/>
      <c r="T19" s="1"/>
      <c r="U19" s="1"/>
      <c r="V19" s="1"/>
      <c r="W19" s="1"/>
      <c r="X19" s="1"/>
    </row>
    <row r="20" spans="1:24" ht="25.5">
      <c r="A20" s="259" t="s">
        <v>28</v>
      </c>
      <c r="B20" s="886" t="s">
        <v>303</v>
      </c>
      <c r="C20" s="886"/>
      <c r="D20" s="886"/>
      <c r="E20" s="886"/>
      <c r="F20" s="886"/>
      <c r="G20" s="886"/>
      <c r="H20" s="886"/>
      <c r="I20" s="886"/>
      <c r="J20" s="886"/>
      <c r="K20" s="886"/>
      <c r="L20" s="1"/>
      <c r="M20" s="1"/>
      <c r="N20" s="1"/>
      <c r="O20" s="1"/>
      <c r="P20" s="1"/>
      <c r="Q20" s="1"/>
      <c r="R20" s="1"/>
      <c r="S20" s="1"/>
      <c r="T20" s="1"/>
      <c r="U20" s="1"/>
      <c r="V20" s="1"/>
      <c r="W20" s="1"/>
      <c r="X20" s="1"/>
    </row>
    <row r="21" spans="1:24" ht="20.25" customHeight="1">
      <c r="A21" s="115"/>
      <c r="B21" s="883" t="str">
        <f>couverture!$B$26</f>
        <v>Situation au 1er octobre 2018</v>
      </c>
      <c r="C21" s="883"/>
      <c r="D21" s="883"/>
      <c r="E21" s="883"/>
      <c r="F21" s="5"/>
      <c r="G21" s="5"/>
      <c r="H21" s="3"/>
      <c r="I21" s="3"/>
      <c r="J21" s="23"/>
      <c r="K21" s="23"/>
      <c r="L21" s="1"/>
      <c r="M21" s="1"/>
      <c r="N21" s="1"/>
      <c r="O21" s="1"/>
      <c r="P21" s="1"/>
      <c r="Q21" s="1"/>
      <c r="R21" s="1"/>
      <c r="S21" s="1"/>
      <c r="T21" s="1"/>
      <c r="U21" s="1"/>
      <c r="V21" s="1"/>
      <c r="W21" s="1"/>
      <c r="X21" s="1"/>
    </row>
    <row r="22" spans="1:24" ht="26.25">
      <c r="A22" s="39"/>
      <c r="B22" s="39"/>
      <c r="C22" s="1"/>
      <c r="D22" s="1"/>
      <c r="E22" s="1"/>
      <c r="F22" s="1"/>
      <c r="G22" s="1"/>
      <c r="H22" s="1"/>
      <c r="I22" s="1"/>
      <c r="J22" s="23"/>
      <c r="K22" s="23"/>
      <c r="L22" s="1"/>
      <c r="M22" s="1"/>
      <c r="N22" s="1"/>
      <c r="O22" s="1"/>
      <c r="P22" s="1"/>
      <c r="Q22" s="1"/>
      <c r="R22" s="1"/>
      <c r="S22" s="1"/>
      <c r="T22" s="1"/>
      <c r="U22" s="1"/>
      <c r="V22" s="1"/>
      <c r="W22" s="1"/>
      <c r="X22" s="1"/>
    </row>
    <row r="23" spans="1:24" ht="53.25" customHeight="1">
      <c r="A23" s="23"/>
      <c r="B23" s="23"/>
      <c r="C23" s="3"/>
      <c r="D23" s="893" t="s">
        <v>297</v>
      </c>
      <c r="E23" s="894"/>
      <c r="F23" s="893" t="s">
        <v>298</v>
      </c>
      <c r="G23" s="894"/>
      <c r="H23" s="895" t="s">
        <v>25</v>
      </c>
      <c r="I23" s="896"/>
      <c r="J23" s="23"/>
      <c r="K23" s="23"/>
      <c r="L23" s="1"/>
      <c r="M23" s="1"/>
      <c r="N23" s="1"/>
      <c r="O23" s="1"/>
      <c r="P23" s="1"/>
      <c r="Q23" s="1"/>
      <c r="R23" s="1"/>
      <c r="S23" s="1"/>
      <c r="T23" s="1"/>
      <c r="U23" s="1"/>
      <c r="V23" s="1"/>
      <c r="W23" s="1"/>
      <c r="X23" s="1"/>
    </row>
    <row r="24" spans="1:24" ht="38.25" customHeight="1">
      <c r="A24" s="23"/>
      <c r="B24" s="23"/>
      <c r="C24" s="249" t="s">
        <v>41</v>
      </c>
      <c r="D24" s="252" t="s">
        <v>116</v>
      </c>
      <c r="E24" s="253" t="s">
        <v>0</v>
      </c>
      <c r="F24" s="252" t="s">
        <v>116</v>
      </c>
      <c r="G24" s="253" t="s">
        <v>0</v>
      </c>
      <c r="H24" s="252" t="s">
        <v>116</v>
      </c>
      <c r="I24" s="253" t="s">
        <v>0</v>
      </c>
      <c r="J24" s="23"/>
      <c r="K24" s="23"/>
      <c r="L24" s="1"/>
      <c r="M24" s="1"/>
      <c r="N24" s="1"/>
      <c r="O24" s="1"/>
      <c r="P24" s="1"/>
      <c r="Q24" s="1"/>
      <c r="R24" s="1"/>
      <c r="S24" s="1"/>
      <c r="T24" s="1"/>
      <c r="U24" s="1"/>
      <c r="V24" s="1"/>
      <c r="W24" s="1"/>
      <c r="X24" s="1"/>
    </row>
    <row r="25" spans="1:24" ht="39.75" customHeight="1">
      <c r="A25" s="23"/>
      <c r="B25" s="23"/>
      <c r="C25" s="250" t="s">
        <v>42</v>
      </c>
      <c r="D25" s="254">
        <v>79</v>
      </c>
      <c r="E25" s="255">
        <f>(D25/$D$34)</f>
        <v>3.7771934018646903E-3</v>
      </c>
      <c r="F25" s="254">
        <v>15</v>
      </c>
      <c r="G25" s="255">
        <f>(F25/$F$34)</f>
        <v>3.012108676881062E-4</v>
      </c>
      <c r="H25" s="254">
        <f>D25+F25</f>
        <v>94</v>
      </c>
      <c r="I25" s="255">
        <f>(H25/$H$34)</f>
        <v>1.3292983001951524E-3</v>
      </c>
      <c r="J25" s="23"/>
      <c r="K25" s="23"/>
      <c r="L25" s="1"/>
      <c r="M25" s="1"/>
      <c r="N25" s="1"/>
      <c r="O25" s="1"/>
      <c r="P25" s="1"/>
      <c r="Q25" s="1"/>
      <c r="R25" s="1"/>
      <c r="S25" s="1"/>
      <c r="T25" s="1"/>
      <c r="U25" s="1"/>
      <c r="V25" s="1"/>
      <c r="W25" s="1"/>
      <c r="X25" s="1"/>
    </row>
    <row r="26" spans="1:24" ht="40.5" customHeight="1">
      <c r="A26" s="23"/>
      <c r="B26" s="23"/>
      <c r="C26" s="250" t="s">
        <v>11</v>
      </c>
      <c r="D26" s="254">
        <v>563</v>
      </c>
      <c r="E26" s="255">
        <f t="shared" ref="E26:E34" si="4">(D26/$D$34)</f>
        <v>2.6918479560124314E-2</v>
      </c>
      <c r="F26" s="254">
        <v>159</v>
      </c>
      <c r="G26" s="255">
        <f t="shared" ref="G26:G34" si="5">(F26/$F$34)</f>
        <v>3.1928351974939255E-3</v>
      </c>
      <c r="H26" s="254">
        <f t="shared" ref="H26:H34" si="6">D26+F26</f>
        <v>722</v>
      </c>
      <c r="I26" s="255">
        <f t="shared" ref="I26:I34" si="7">(H26/$H$34)</f>
        <v>1.0210142263201064E-2</v>
      </c>
      <c r="J26" s="23"/>
      <c r="K26" s="23"/>
      <c r="L26" s="1"/>
      <c r="M26" s="1"/>
      <c r="N26" s="1"/>
      <c r="O26" s="1"/>
      <c r="P26" s="1"/>
      <c r="Q26" s="1"/>
      <c r="R26" s="1"/>
      <c r="S26" s="1"/>
      <c r="T26" s="1"/>
      <c r="U26" s="1"/>
      <c r="V26" s="1"/>
      <c r="W26" s="1"/>
      <c r="X26" s="1"/>
    </row>
    <row r="27" spans="1:24" ht="40.5" customHeight="1">
      <c r="A27" s="23"/>
      <c r="B27" s="23"/>
      <c r="C27" s="250" t="s">
        <v>12</v>
      </c>
      <c r="D27" s="254">
        <v>1950</v>
      </c>
      <c r="E27" s="255">
        <f t="shared" si="4"/>
        <v>9.3234520678938559E-2</v>
      </c>
      <c r="F27" s="254">
        <v>2924</v>
      </c>
      <c r="G27" s="255">
        <f t="shared" si="5"/>
        <v>5.8716038474668164E-2</v>
      </c>
      <c r="H27" s="254">
        <f t="shared" si="6"/>
        <v>4874</v>
      </c>
      <c r="I27" s="255">
        <f t="shared" si="7"/>
        <v>6.8925531012246508E-2</v>
      </c>
      <c r="J27" s="23"/>
      <c r="K27" s="23"/>
      <c r="L27" s="1"/>
      <c r="M27" s="1"/>
      <c r="N27" s="1"/>
      <c r="O27" s="1"/>
      <c r="P27" s="1"/>
      <c r="Q27" s="1"/>
      <c r="R27" s="1"/>
      <c r="S27" s="1"/>
      <c r="T27" s="1"/>
      <c r="U27" s="1"/>
      <c r="V27" s="1"/>
      <c r="W27" s="1"/>
      <c r="X27" s="1"/>
    </row>
    <row r="28" spans="1:24" ht="39" customHeight="1">
      <c r="A28" s="23"/>
      <c r="B28" s="23"/>
      <c r="C28" s="250" t="s">
        <v>13</v>
      </c>
      <c r="D28" s="254">
        <v>3215</v>
      </c>
      <c r="E28" s="255">
        <f t="shared" si="4"/>
        <v>0.15371742768348076</v>
      </c>
      <c r="F28" s="254">
        <v>7896</v>
      </c>
      <c r="G28" s="255">
        <f t="shared" si="5"/>
        <v>0.1585574007510191</v>
      </c>
      <c r="H28" s="254">
        <f t="shared" si="6"/>
        <v>11111</v>
      </c>
      <c r="I28" s="255">
        <f t="shared" si="7"/>
        <v>0.15712588737732275</v>
      </c>
      <c r="J28" s="23"/>
      <c r="K28" s="23"/>
      <c r="L28" s="1"/>
      <c r="M28" s="1"/>
      <c r="N28" s="1"/>
      <c r="O28" s="1"/>
      <c r="P28" s="1"/>
      <c r="Q28" s="1"/>
      <c r="R28" s="1"/>
      <c r="S28" s="1"/>
      <c r="T28" s="1"/>
      <c r="U28" s="1"/>
      <c r="V28" s="1"/>
      <c r="W28" s="1"/>
      <c r="X28" s="1"/>
    </row>
    <row r="29" spans="1:24" ht="39" customHeight="1">
      <c r="A29" s="23"/>
      <c r="B29" s="23"/>
      <c r="C29" s="250" t="s">
        <v>14</v>
      </c>
      <c r="D29" s="254">
        <v>3827</v>
      </c>
      <c r="E29" s="255">
        <f t="shared" si="4"/>
        <v>0.18297872340425531</v>
      </c>
      <c r="F29" s="254">
        <v>9678</v>
      </c>
      <c r="G29" s="255">
        <f t="shared" si="5"/>
        <v>0.19434125183236611</v>
      </c>
      <c r="H29" s="254">
        <f t="shared" si="6"/>
        <v>13505</v>
      </c>
      <c r="I29" s="255">
        <f t="shared" si="7"/>
        <v>0.1909805696184631</v>
      </c>
      <c r="J29" s="23"/>
      <c r="K29" s="23"/>
      <c r="L29" s="1"/>
      <c r="M29" s="1"/>
      <c r="N29" s="1"/>
      <c r="O29" s="1"/>
      <c r="P29" s="1"/>
      <c r="Q29" s="1"/>
      <c r="R29" s="1"/>
      <c r="S29" s="1"/>
      <c r="T29" s="1"/>
      <c r="U29" s="1"/>
      <c r="V29" s="1"/>
      <c r="W29" s="1"/>
      <c r="X29" s="1"/>
    </row>
    <row r="30" spans="1:24" ht="39" customHeight="1">
      <c r="A30" s="23"/>
      <c r="B30" s="23"/>
      <c r="C30" s="250" t="s">
        <v>15</v>
      </c>
      <c r="D30" s="254">
        <v>5957</v>
      </c>
      <c r="E30" s="255">
        <f t="shared" si="4"/>
        <v>0.28481950753048052</v>
      </c>
      <c r="F30" s="254">
        <v>14848</v>
      </c>
      <c r="G30" s="255">
        <f t="shared" si="5"/>
        <v>0.29815859756220003</v>
      </c>
      <c r="H30" s="254">
        <f t="shared" si="6"/>
        <v>20805</v>
      </c>
      <c r="I30" s="255">
        <f t="shared" si="7"/>
        <v>0.29421330995276751</v>
      </c>
      <c r="J30" s="23"/>
      <c r="K30" s="23"/>
      <c r="L30" s="1"/>
      <c r="M30" s="1"/>
      <c r="N30" s="1"/>
      <c r="O30" s="1"/>
      <c r="P30" s="1"/>
      <c r="Q30" s="1"/>
      <c r="R30" s="1"/>
      <c r="S30" s="1"/>
      <c r="T30" s="1"/>
      <c r="U30" s="1"/>
      <c r="V30" s="1"/>
      <c r="W30" s="1"/>
      <c r="X30" s="1"/>
    </row>
    <row r="31" spans="1:24" ht="39" customHeight="1">
      <c r="A31" s="23"/>
      <c r="B31" s="23"/>
      <c r="C31" s="250" t="s">
        <v>16</v>
      </c>
      <c r="D31" s="254">
        <v>3192</v>
      </c>
      <c r="E31" s="255">
        <f t="shared" si="4"/>
        <v>0.15261773846521634</v>
      </c>
      <c r="F31" s="254">
        <v>8103</v>
      </c>
      <c r="G31" s="255">
        <f t="shared" si="5"/>
        <v>0.16271411072511496</v>
      </c>
      <c r="H31" s="254">
        <f t="shared" si="6"/>
        <v>11295</v>
      </c>
      <c r="I31" s="255">
        <f t="shared" si="7"/>
        <v>0.15972791809259834</v>
      </c>
      <c r="J31" s="23"/>
      <c r="K31" s="23"/>
      <c r="L31" s="1"/>
      <c r="M31" s="1"/>
      <c r="N31" s="1"/>
      <c r="O31" s="1"/>
      <c r="P31" s="1"/>
      <c r="Q31" s="1"/>
      <c r="R31" s="1"/>
      <c r="S31" s="1"/>
      <c r="T31" s="1"/>
      <c r="U31" s="1"/>
      <c r="V31" s="1"/>
      <c r="W31" s="1"/>
      <c r="X31" s="1"/>
    </row>
    <row r="32" spans="1:24" ht="39.75" customHeight="1">
      <c r="A32" s="23"/>
      <c r="B32" s="23"/>
      <c r="C32" s="250" t="s">
        <v>17</v>
      </c>
      <c r="D32" s="254">
        <v>1436</v>
      </c>
      <c r="E32" s="255">
        <f t="shared" si="4"/>
        <v>6.8658857279464497E-2</v>
      </c>
      <c r="F32" s="254">
        <v>4144</v>
      </c>
      <c r="G32" s="255">
        <f t="shared" si="5"/>
        <v>8.3214522379967473E-2</v>
      </c>
      <c r="H32" s="254">
        <f t="shared" si="6"/>
        <v>5580</v>
      </c>
      <c r="I32" s="255">
        <f t="shared" si="7"/>
        <v>7.8909409734988833E-2</v>
      </c>
      <c r="J32" s="23"/>
      <c r="K32" s="23"/>
      <c r="L32" s="1"/>
      <c r="M32" s="1"/>
      <c r="N32" s="1"/>
      <c r="O32" s="1"/>
      <c r="P32" s="1"/>
      <c r="Q32" s="1"/>
      <c r="R32" s="1"/>
      <c r="S32" s="1"/>
      <c r="T32" s="1"/>
      <c r="U32" s="1"/>
      <c r="V32" s="1"/>
      <c r="W32" s="1"/>
      <c r="X32" s="1"/>
    </row>
    <row r="33" spans="1:24" ht="40.5" customHeight="1">
      <c r="A33" s="23"/>
      <c r="B33" s="23"/>
      <c r="C33" s="250" t="s">
        <v>18</v>
      </c>
      <c r="D33" s="254">
        <v>696</v>
      </c>
      <c r="E33" s="255">
        <f t="shared" si="4"/>
        <v>3.3277551996174992E-2</v>
      </c>
      <c r="F33" s="254">
        <v>2032</v>
      </c>
      <c r="G33" s="255">
        <f t="shared" si="5"/>
        <v>4.0804032209482116E-2</v>
      </c>
      <c r="H33" s="254">
        <f t="shared" si="6"/>
        <v>2728</v>
      </c>
      <c r="I33" s="255">
        <f t="shared" si="7"/>
        <v>3.857793364821676E-2</v>
      </c>
      <c r="J33" s="23"/>
      <c r="K33" s="23"/>
      <c r="L33" s="1"/>
      <c r="M33" s="1"/>
      <c r="N33" s="1"/>
      <c r="O33" s="1"/>
      <c r="P33" s="1"/>
      <c r="Q33" s="1"/>
      <c r="R33" s="1"/>
      <c r="S33" s="1"/>
      <c r="T33" s="1"/>
      <c r="U33" s="1"/>
      <c r="V33" s="1"/>
      <c r="W33" s="1"/>
      <c r="X33" s="1"/>
    </row>
    <row r="34" spans="1:24" ht="18.75">
      <c r="A34" s="23"/>
      <c r="B34" s="23"/>
      <c r="C34" s="251" t="s">
        <v>25</v>
      </c>
      <c r="D34" s="256">
        <f>SUM(D25:D33)</f>
        <v>20915</v>
      </c>
      <c r="E34" s="257">
        <f t="shared" si="4"/>
        <v>1</v>
      </c>
      <c r="F34" s="256">
        <f>SUM(F25:F33)</f>
        <v>49799</v>
      </c>
      <c r="G34" s="257">
        <f t="shared" si="5"/>
        <v>1</v>
      </c>
      <c r="H34" s="256">
        <f t="shared" si="6"/>
        <v>70714</v>
      </c>
      <c r="I34" s="257">
        <f t="shared" si="7"/>
        <v>1</v>
      </c>
      <c r="J34" s="23"/>
      <c r="K34" s="23"/>
      <c r="L34" s="1"/>
      <c r="M34" s="1"/>
      <c r="N34" s="1"/>
      <c r="O34" s="1"/>
      <c r="P34" s="1"/>
      <c r="Q34" s="1"/>
      <c r="R34" s="1"/>
      <c r="S34" s="1"/>
      <c r="T34" s="1"/>
      <c r="U34" s="1"/>
      <c r="V34" s="1"/>
      <c r="W34" s="1"/>
      <c r="X34" s="1"/>
    </row>
    <row r="35" spans="1:24" ht="30" customHeight="1">
      <c r="A35" s="23"/>
      <c r="B35" s="23"/>
      <c r="C35" s="258" t="s">
        <v>305</v>
      </c>
      <c r="D35" s="889">
        <v>31.2</v>
      </c>
      <c r="E35" s="889"/>
      <c r="F35" s="889">
        <v>32.4</v>
      </c>
      <c r="G35" s="889"/>
      <c r="H35" s="889">
        <v>32</v>
      </c>
      <c r="I35" s="889"/>
      <c r="J35" s="23"/>
      <c r="K35" s="23"/>
      <c r="L35" s="1"/>
      <c r="M35" s="1"/>
      <c r="N35" s="1"/>
      <c r="O35" s="1"/>
      <c r="P35" s="1"/>
      <c r="Q35" s="1"/>
      <c r="R35" s="1"/>
      <c r="S35" s="1"/>
      <c r="T35" s="1"/>
      <c r="U35" s="1"/>
      <c r="V35" s="1"/>
      <c r="W35" s="1"/>
      <c r="X35" s="1"/>
    </row>
    <row r="36" spans="1:24" ht="21" customHeight="1">
      <c r="A36" s="23"/>
      <c r="B36" s="23"/>
      <c r="C36" s="246" t="s">
        <v>304</v>
      </c>
      <c r="D36" s="245"/>
      <c r="E36" s="245"/>
      <c r="F36" s="245"/>
      <c r="G36" s="245"/>
      <c r="H36" s="245"/>
      <c r="I36" s="245"/>
      <c r="J36" s="23"/>
      <c r="K36" s="23"/>
      <c r="L36" s="1"/>
      <c r="M36" s="1"/>
      <c r="N36" s="1"/>
      <c r="O36" s="1"/>
      <c r="P36" s="1"/>
      <c r="Q36" s="1"/>
      <c r="R36" s="1"/>
      <c r="S36" s="1"/>
      <c r="T36" s="1"/>
      <c r="U36" s="1"/>
      <c r="V36" s="1"/>
      <c r="W36" s="1"/>
      <c r="X36" s="1"/>
    </row>
    <row r="37" spans="1:24" ht="33" customHeight="1">
      <c r="A37" s="23"/>
      <c r="C37" s="887" t="s">
        <v>327</v>
      </c>
      <c r="D37" s="887"/>
      <c r="E37" s="887"/>
      <c r="F37" s="887"/>
      <c r="G37" s="887"/>
      <c r="H37" s="887"/>
      <c r="I37" s="887"/>
      <c r="J37" s="887"/>
      <c r="K37" s="887"/>
      <c r="L37" s="1"/>
      <c r="M37" s="1"/>
      <c r="N37" s="1"/>
      <c r="O37" s="1"/>
      <c r="P37" s="1"/>
      <c r="Q37" s="1"/>
      <c r="R37" s="1"/>
      <c r="S37" s="1"/>
      <c r="T37" s="1"/>
      <c r="U37" s="1"/>
      <c r="V37" s="1"/>
      <c r="W37" s="1"/>
      <c r="X37" s="1"/>
    </row>
    <row r="38" spans="1:24" ht="47.25" customHeight="1">
      <c r="A38" s="23"/>
      <c r="B38" s="23"/>
      <c r="C38" s="887" t="s">
        <v>330</v>
      </c>
      <c r="D38" s="887"/>
      <c r="E38" s="887"/>
      <c r="F38" s="887"/>
      <c r="G38" s="887"/>
      <c r="H38" s="887"/>
      <c r="I38" s="887"/>
      <c r="J38" s="887"/>
      <c r="K38" s="887"/>
      <c r="L38" s="1"/>
      <c r="M38" s="1"/>
      <c r="N38" s="1"/>
      <c r="O38" s="1"/>
      <c r="P38" s="1"/>
      <c r="Q38" s="1"/>
      <c r="R38" s="1"/>
      <c r="S38" s="1"/>
      <c r="T38" s="1"/>
      <c r="U38" s="1"/>
      <c r="V38" s="1"/>
      <c r="W38" s="1"/>
      <c r="X38" s="1"/>
    </row>
    <row r="39" spans="1:24" ht="46.5" customHeight="1">
      <c r="A39" s="23"/>
      <c r="B39" s="23"/>
      <c r="C39" s="243" t="s">
        <v>306</v>
      </c>
      <c r="D39" s="244"/>
      <c r="E39" s="244"/>
      <c r="F39" s="244"/>
      <c r="G39" s="244"/>
      <c r="H39" s="244"/>
      <c r="I39" s="244"/>
      <c r="J39" s="244"/>
      <c r="K39" s="244"/>
      <c r="L39" s="1"/>
      <c r="M39" s="1"/>
      <c r="N39" s="1"/>
      <c r="O39" s="1"/>
      <c r="P39" s="1"/>
      <c r="Q39" s="1"/>
      <c r="R39" s="1"/>
      <c r="S39" s="1"/>
      <c r="T39" s="1"/>
      <c r="U39" s="1"/>
      <c r="V39" s="1"/>
      <c r="W39" s="1"/>
      <c r="X39" s="1"/>
    </row>
    <row r="40" spans="1:24">
      <c r="A40" s="23"/>
      <c r="B40" s="23"/>
      <c r="C40" s="23"/>
      <c r="D40" s="23"/>
      <c r="E40" s="23"/>
      <c r="F40" s="23"/>
      <c r="G40" s="23"/>
      <c r="H40" s="23"/>
      <c r="I40" s="23"/>
      <c r="J40" s="23"/>
      <c r="K40" s="23"/>
      <c r="L40" s="1"/>
      <c r="M40" s="1"/>
      <c r="N40" s="1"/>
      <c r="O40" s="1"/>
      <c r="P40" s="1"/>
      <c r="Q40" s="1"/>
      <c r="R40" s="1"/>
      <c r="S40" s="1"/>
      <c r="T40" s="1"/>
      <c r="U40" s="1"/>
      <c r="V40" s="1"/>
      <c r="W40" s="1"/>
      <c r="X40" s="1"/>
    </row>
    <row r="41" spans="1:24">
      <c r="A41" s="23"/>
      <c r="B41" s="23"/>
      <c r="C41" s="23"/>
      <c r="D41" s="23"/>
      <c r="E41" s="23"/>
      <c r="F41" s="23"/>
      <c r="G41" s="23"/>
      <c r="H41" s="23"/>
      <c r="I41" s="23"/>
      <c r="J41" s="23"/>
      <c r="K41" s="23"/>
      <c r="L41" s="1"/>
      <c r="M41" s="1"/>
      <c r="N41" s="1"/>
      <c r="O41" s="1"/>
      <c r="P41" s="1"/>
      <c r="Q41" s="1"/>
      <c r="R41" s="1"/>
      <c r="S41" s="1"/>
      <c r="T41" s="1"/>
      <c r="U41" s="1"/>
      <c r="V41" s="1"/>
      <c r="W41" s="1"/>
      <c r="X41" s="1"/>
    </row>
    <row r="42" spans="1:24">
      <c r="A42" s="23"/>
      <c r="B42" s="23"/>
      <c r="C42" s="23"/>
      <c r="D42" s="23"/>
      <c r="E42" s="23"/>
      <c r="F42" s="23"/>
      <c r="G42" s="23"/>
      <c r="H42" s="23"/>
      <c r="I42" s="23"/>
      <c r="J42" s="23"/>
      <c r="K42" s="23"/>
      <c r="L42" s="1"/>
      <c r="M42" s="1"/>
      <c r="N42" s="1"/>
      <c r="O42" s="1"/>
      <c r="P42" s="1"/>
      <c r="Q42" s="1"/>
      <c r="R42" s="1"/>
      <c r="S42" s="1"/>
      <c r="T42" s="1"/>
      <c r="U42" s="1"/>
      <c r="V42" s="1"/>
      <c r="W42" s="1"/>
      <c r="X42" s="1"/>
    </row>
    <row r="43" spans="1:24">
      <c r="A43" s="23"/>
      <c r="B43" s="23"/>
      <c r="C43" s="23"/>
      <c r="D43" s="23"/>
      <c r="E43" s="23"/>
      <c r="F43" s="23"/>
      <c r="G43" s="23"/>
      <c r="H43" s="23"/>
      <c r="I43" s="23"/>
      <c r="J43" s="23"/>
      <c r="K43" s="23"/>
      <c r="L43" s="1"/>
      <c r="M43" s="1"/>
      <c r="N43" s="1"/>
      <c r="O43" s="1"/>
      <c r="P43" s="1"/>
      <c r="Q43" s="1"/>
      <c r="R43" s="1"/>
      <c r="S43" s="1"/>
      <c r="T43" s="1"/>
      <c r="U43" s="1"/>
      <c r="V43" s="1"/>
      <c r="W43" s="1"/>
      <c r="X43" s="1"/>
    </row>
    <row r="44" spans="1:24">
      <c r="A44" s="23"/>
      <c r="B44" s="23"/>
      <c r="C44" s="23"/>
      <c r="D44" s="23"/>
      <c r="E44" s="23"/>
      <c r="F44" s="23"/>
      <c r="G44" s="23"/>
      <c r="H44" s="23"/>
      <c r="I44" s="23"/>
      <c r="J44" s="23"/>
      <c r="K44" s="23"/>
      <c r="L44" s="1"/>
      <c r="M44" s="1"/>
      <c r="N44" s="1"/>
      <c r="O44" s="1"/>
      <c r="P44" s="1"/>
      <c r="Q44" s="1"/>
      <c r="R44" s="1"/>
      <c r="S44" s="1"/>
      <c r="T44" s="1"/>
      <c r="U44" s="1"/>
      <c r="V44" s="1"/>
      <c r="W44" s="1"/>
      <c r="X44" s="1"/>
    </row>
    <row r="45" spans="1:24">
      <c r="A45" s="23"/>
      <c r="B45" s="23"/>
      <c r="C45" s="23"/>
      <c r="D45" s="23"/>
      <c r="E45" s="23"/>
      <c r="F45" s="23"/>
      <c r="G45" s="23"/>
      <c r="H45" s="23"/>
      <c r="I45" s="23"/>
      <c r="J45" s="23"/>
      <c r="K45" s="23"/>
      <c r="L45" s="1"/>
      <c r="M45" s="1"/>
      <c r="N45" s="1"/>
      <c r="O45" s="1"/>
      <c r="P45" s="1"/>
      <c r="Q45" s="1"/>
      <c r="R45" s="1"/>
      <c r="S45" s="1"/>
      <c r="T45" s="1"/>
      <c r="U45" s="1"/>
      <c r="V45" s="1"/>
      <c r="W45" s="1"/>
      <c r="X45" s="1"/>
    </row>
    <row r="46" spans="1:24">
      <c r="A46" s="23"/>
      <c r="B46" s="23"/>
      <c r="C46" s="23"/>
      <c r="D46" s="23"/>
      <c r="E46" s="23"/>
      <c r="F46" s="23"/>
      <c r="G46" s="23"/>
      <c r="H46" s="23"/>
      <c r="I46" s="23"/>
      <c r="J46" s="23"/>
      <c r="K46" s="23"/>
      <c r="L46" s="1"/>
      <c r="M46" s="1"/>
      <c r="N46" s="1"/>
      <c r="O46" s="1"/>
      <c r="P46" s="1"/>
      <c r="Q46" s="1"/>
      <c r="R46" s="1"/>
      <c r="S46" s="1"/>
      <c r="T46" s="1"/>
      <c r="U46" s="1"/>
      <c r="V46" s="1"/>
      <c r="W46" s="1"/>
      <c r="X46" s="1"/>
    </row>
    <row r="47" spans="1:24">
      <c r="A47" s="23"/>
      <c r="B47" s="23"/>
      <c r="C47" s="23"/>
      <c r="D47" s="23"/>
      <c r="E47" s="23"/>
      <c r="F47" s="23"/>
      <c r="G47" s="23"/>
      <c r="H47" s="23"/>
      <c r="I47" s="23"/>
      <c r="J47" s="23"/>
      <c r="K47" s="23"/>
      <c r="L47" s="1"/>
      <c r="M47" s="1"/>
      <c r="N47" s="1"/>
      <c r="O47" s="1"/>
      <c r="P47" s="1"/>
      <c r="Q47" s="1"/>
      <c r="R47" s="1"/>
      <c r="S47" s="1"/>
      <c r="T47" s="1"/>
      <c r="U47" s="1"/>
      <c r="V47" s="1"/>
      <c r="W47" s="1"/>
      <c r="X47" s="1"/>
    </row>
    <row r="48" spans="1:24">
      <c r="A48" s="23"/>
      <c r="B48" s="23"/>
      <c r="C48" s="23"/>
      <c r="D48" s="23"/>
      <c r="E48" s="23"/>
      <c r="F48" s="23"/>
      <c r="G48" s="23"/>
      <c r="H48" s="23"/>
      <c r="I48" s="23"/>
      <c r="J48" s="23"/>
      <c r="K48" s="23"/>
      <c r="L48" s="1"/>
      <c r="M48" s="1"/>
      <c r="N48" s="1"/>
      <c r="O48" s="1"/>
      <c r="P48" s="1"/>
      <c r="Q48" s="1"/>
      <c r="R48" s="1"/>
      <c r="S48" s="1"/>
      <c r="T48" s="1"/>
      <c r="U48" s="1"/>
      <c r="V48" s="1"/>
      <c r="W48" s="1"/>
      <c r="X48" s="1"/>
    </row>
    <row r="49" spans="1:24">
      <c r="A49" s="23"/>
      <c r="B49" s="23"/>
      <c r="C49" s="23"/>
      <c r="D49" s="23"/>
      <c r="E49" s="23"/>
      <c r="F49" s="23"/>
      <c r="G49" s="23"/>
      <c r="H49" s="23"/>
      <c r="I49" s="23"/>
      <c r="J49" s="23"/>
      <c r="K49" s="23"/>
      <c r="L49" s="1"/>
      <c r="M49" s="1"/>
      <c r="N49" s="1"/>
      <c r="O49" s="1"/>
      <c r="P49" s="1"/>
      <c r="Q49" s="1"/>
      <c r="R49" s="1"/>
      <c r="S49" s="1"/>
      <c r="T49" s="1"/>
      <c r="U49" s="1"/>
      <c r="V49" s="1"/>
      <c r="W49" s="1"/>
      <c r="X49" s="1"/>
    </row>
    <row r="50" spans="1:24">
      <c r="A50" s="23"/>
      <c r="B50" s="23"/>
      <c r="C50" s="23"/>
      <c r="D50" s="23"/>
      <c r="E50" s="23"/>
      <c r="F50" s="23"/>
      <c r="G50" s="23"/>
      <c r="H50" s="23"/>
      <c r="I50" s="23"/>
      <c r="J50" s="23"/>
      <c r="K50" s="23"/>
      <c r="L50" s="1"/>
      <c r="M50" s="1"/>
      <c r="N50" s="1"/>
      <c r="O50" s="1"/>
      <c r="P50" s="1"/>
      <c r="Q50" s="1"/>
      <c r="R50" s="1"/>
      <c r="S50" s="1"/>
      <c r="T50" s="1"/>
      <c r="U50" s="1"/>
      <c r="V50" s="1"/>
      <c r="W50" s="1"/>
      <c r="X50" s="1"/>
    </row>
    <row r="51" spans="1:24">
      <c r="A51" s="23"/>
      <c r="B51" s="23"/>
      <c r="C51" s="23"/>
      <c r="D51" s="23"/>
      <c r="E51" s="23"/>
      <c r="F51" s="23"/>
      <c r="G51" s="23"/>
      <c r="H51" s="23"/>
      <c r="I51" s="23"/>
      <c r="J51" s="23"/>
      <c r="K51" s="23"/>
      <c r="L51" s="1"/>
      <c r="M51" s="1"/>
      <c r="N51" s="1"/>
      <c r="O51" s="1"/>
      <c r="P51" s="1"/>
      <c r="Q51" s="1"/>
      <c r="R51" s="1"/>
      <c r="S51" s="1"/>
      <c r="T51" s="1"/>
      <c r="U51" s="1"/>
      <c r="V51" s="1"/>
      <c r="W51" s="1"/>
      <c r="X51" s="1"/>
    </row>
    <row r="52" spans="1:24">
      <c r="A52" s="23"/>
      <c r="B52" s="23"/>
      <c r="C52" s="23"/>
      <c r="D52" s="23"/>
      <c r="E52" s="23"/>
      <c r="F52" s="23"/>
      <c r="G52" s="23"/>
      <c r="H52" s="23"/>
      <c r="I52" s="23"/>
      <c r="J52" s="23"/>
      <c r="K52" s="23"/>
      <c r="L52" s="1"/>
      <c r="M52" s="1"/>
      <c r="N52" s="1"/>
      <c r="O52" s="1"/>
      <c r="P52" s="1"/>
      <c r="Q52" s="1"/>
      <c r="R52" s="1"/>
      <c r="S52" s="1"/>
      <c r="T52" s="1"/>
      <c r="U52" s="1"/>
      <c r="V52" s="1"/>
      <c r="W52" s="1"/>
      <c r="X52" s="1"/>
    </row>
    <row r="53" spans="1:24">
      <c r="A53" s="23"/>
      <c r="B53" s="23"/>
      <c r="C53" s="23"/>
      <c r="D53" s="23"/>
      <c r="E53" s="23"/>
      <c r="F53" s="23"/>
      <c r="G53" s="23"/>
      <c r="H53" s="23"/>
      <c r="I53" s="23"/>
      <c r="J53" s="23"/>
      <c r="K53" s="23"/>
      <c r="L53" s="1"/>
      <c r="M53" s="1"/>
      <c r="N53" s="1"/>
      <c r="O53" s="1"/>
      <c r="P53" s="1"/>
      <c r="Q53" s="1"/>
      <c r="R53" s="1"/>
      <c r="S53" s="1"/>
      <c r="T53" s="1"/>
      <c r="U53" s="1"/>
      <c r="V53" s="1"/>
      <c r="W53" s="1"/>
      <c r="X53" s="1"/>
    </row>
    <row r="54" spans="1:24">
      <c r="A54" s="23"/>
      <c r="B54" s="23"/>
      <c r="C54" s="23"/>
      <c r="D54" s="23"/>
      <c r="E54" s="23"/>
      <c r="F54" s="23"/>
      <c r="G54" s="23"/>
      <c r="H54" s="23"/>
      <c r="I54" s="23"/>
      <c r="J54" s="23"/>
      <c r="K54" s="23"/>
      <c r="L54" s="1"/>
      <c r="M54" s="1"/>
      <c r="N54" s="1"/>
      <c r="O54" s="1"/>
      <c r="P54" s="1"/>
      <c r="Q54" s="1"/>
      <c r="R54" s="1"/>
      <c r="S54" s="1"/>
      <c r="T54" s="1"/>
      <c r="U54" s="1"/>
      <c r="V54" s="1"/>
      <c r="W54" s="1"/>
      <c r="X54" s="1"/>
    </row>
    <row r="55" spans="1:24">
      <c r="A55" s="23"/>
      <c r="B55" s="23"/>
      <c r="C55" s="23"/>
      <c r="D55" s="23"/>
      <c r="E55" s="23"/>
      <c r="F55" s="23"/>
      <c r="G55" s="23"/>
      <c r="H55" s="23"/>
      <c r="I55" s="23"/>
      <c r="J55" s="23"/>
      <c r="K55" s="23"/>
      <c r="L55" s="1"/>
      <c r="M55" s="1"/>
      <c r="N55" s="1"/>
      <c r="O55" s="1"/>
      <c r="P55" s="1"/>
      <c r="Q55" s="1"/>
      <c r="R55" s="1"/>
      <c r="S55" s="1"/>
      <c r="T55" s="1"/>
      <c r="U55" s="1"/>
      <c r="V55" s="1"/>
      <c r="W55" s="1"/>
      <c r="X55" s="1"/>
    </row>
    <row r="56" spans="1:24">
      <c r="A56" s="23"/>
      <c r="B56" s="23"/>
      <c r="C56" s="23"/>
      <c r="D56" s="23"/>
      <c r="E56" s="23"/>
      <c r="F56" s="23"/>
      <c r="G56" s="23"/>
      <c r="H56" s="23"/>
      <c r="I56" s="23"/>
      <c r="J56" s="23"/>
      <c r="K56" s="23"/>
      <c r="L56" s="1"/>
      <c r="M56" s="1"/>
      <c r="N56" s="1"/>
      <c r="O56" s="1"/>
      <c r="P56" s="1"/>
      <c r="Q56" s="1"/>
      <c r="R56" s="1"/>
      <c r="S56" s="1"/>
      <c r="T56" s="1"/>
      <c r="U56" s="1"/>
      <c r="V56" s="1"/>
      <c r="W56" s="1"/>
      <c r="X56" s="1"/>
    </row>
    <row r="57" spans="1:24">
      <c r="A57" s="1"/>
      <c r="B57" s="1"/>
      <c r="C57" s="1"/>
      <c r="D57" s="1"/>
      <c r="E57" s="1"/>
      <c r="F57" s="1"/>
      <c r="G57" s="1"/>
      <c r="H57" s="1"/>
      <c r="I57" s="1"/>
      <c r="J57" s="1"/>
      <c r="K57" s="1"/>
      <c r="L57" s="1"/>
      <c r="M57" s="1"/>
    </row>
    <row r="58" spans="1:24">
      <c r="A58" s="1"/>
      <c r="B58" s="1"/>
      <c r="C58" s="1"/>
      <c r="D58" s="1"/>
      <c r="E58" s="1"/>
      <c r="F58" s="1"/>
      <c r="G58" s="1"/>
      <c r="H58" s="1"/>
      <c r="I58" s="1"/>
      <c r="J58" s="1"/>
      <c r="K58" s="1"/>
      <c r="L58" s="1"/>
      <c r="M58" s="1"/>
    </row>
    <row r="59" spans="1:24">
      <c r="A59" s="1"/>
      <c r="B59" s="1"/>
      <c r="C59" s="1"/>
      <c r="D59" s="1"/>
      <c r="E59" s="1"/>
      <c r="F59" s="1"/>
      <c r="G59" s="1"/>
      <c r="H59" s="1"/>
      <c r="I59" s="1"/>
      <c r="J59" s="1"/>
      <c r="K59" s="1"/>
      <c r="L59" s="1"/>
      <c r="M59" s="1"/>
    </row>
    <row r="60" spans="1:24">
      <c r="A60" s="1"/>
      <c r="B60" s="1"/>
      <c r="C60" s="1"/>
      <c r="D60" s="1"/>
      <c r="E60" s="1"/>
      <c r="F60" s="1"/>
      <c r="G60" s="1"/>
      <c r="H60" s="1"/>
      <c r="I60" s="1"/>
      <c r="J60" s="1"/>
      <c r="K60" s="1"/>
      <c r="L60" s="1"/>
      <c r="M60" s="1"/>
    </row>
    <row r="61" spans="1:24">
      <c r="A61" s="1"/>
      <c r="B61" s="1"/>
      <c r="C61" s="1"/>
      <c r="D61" s="1"/>
      <c r="E61" s="1"/>
      <c r="F61" s="1"/>
      <c r="G61" s="1"/>
      <c r="H61" s="1"/>
      <c r="I61" s="1"/>
      <c r="J61" s="1"/>
      <c r="K61" s="1"/>
      <c r="L61" s="1"/>
      <c r="M61" s="1"/>
    </row>
    <row r="62" spans="1:24">
      <c r="A62" s="1"/>
      <c r="B62" s="1"/>
      <c r="C62" s="1"/>
      <c r="D62" s="1"/>
      <c r="E62" s="1"/>
      <c r="F62" s="1"/>
      <c r="G62" s="1"/>
      <c r="H62" s="1"/>
      <c r="I62" s="1"/>
      <c r="J62" s="1"/>
      <c r="K62" s="1"/>
      <c r="L62" s="1"/>
      <c r="M62" s="1"/>
    </row>
    <row r="63" spans="1:24">
      <c r="A63" s="1"/>
      <c r="B63" s="1"/>
      <c r="C63" s="1"/>
      <c r="D63" s="1"/>
      <c r="E63" s="1"/>
      <c r="F63" s="1"/>
      <c r="G63" s="1"/>
      <c r="H63" s="1"/>
      <c r="I63" s="1"/>
      <c r="J63" s="1"/>
      <c r="K63" s="1"/>
      <c r="L63" s="1"/>
      <c r="M63" s="1"/>
    </row>
    <row r="64" spans="1:24">
      <c r="A64" s="1"/>
      <c r="B64" s="1"/>
      <c r="C64" s="1"/>
      <c r="D64" s="1"/>
      <c r="E64" s="1"/>
      <c r="F64" s="1"/>
      <c r="G64" s="1"/>
      <c r="H64" s="1"/>
      <c r="I64" s="1"/>
      <c r="J64" s="1"/>
      <c r="K64" s="1"/>
      <c r="L64" s="1"/>
      <c r="M64" s="1"/>
    </row>
    <row r="65" spans="1:13">
      <c r="A65" s="1"/>
      <c r="B65" s="1"/>
      <c r="C65" s="1"/>
      <c r="D65" s="1"/>
      <c r="E65" s="1"/>
      <c r="F65" s="1"/>
      <c r="G65" s="1"/>
      <c r="H65" s="1"/>
      <c r="I65" s="1"/>
      <c r="J65" s="1"/>
      <c r="K65" s="1"/>
      <c r="L65" s="1"/>
      <c r="M65" s="1"/>
    </row>
    <row r="66" spans="1:13">
      <c r="A66" s="1"/>
      <c r="B66" s="1"/>
      <c r="C66" s="1"/>
      <c r="D66" s="1"/>
      <c r="E66" s="1"/>
      <c r="F66" s="1"/>
      <c r="G66" s="1"/>
      <c r="H66" s="1"/>
      <c r="I66" s="1"/>
      <c r="J66" s="1"/>
      <c r="K66" s="1"/>
      <c r="L66" s="1"/>
      <c r="M66" s="1"/>
    </row>
    <row r="67" spans="1:13">
      <c r="A67" s="1"/>
      <c r="B67" s="1"/>
      <c r="C67" s="1"/>
      <c r="D67" s="1"/>
      <c r="E67" s="1"/>
      <c r="F67" s="1"/>
      <c r="G67" s="1"/>
      <c r="H67" s="1"/>
      <c r="I67" s="1"/>
      <c r="J67" s="1"/>
      <c r="K67" s="1"/>
      <c r="L67" s="1"/>
      <c r="M67" s="1"/>
    </row>
    <row r="68" spans="1:13">
      <c r="A68" s="1"/>
      <c r="B68" s="1"/>
      <c r="C68" s="1"/>
      <c r="D68" s="1"/>
      <c r="E68" s="1"/>
      <c r="F68" s="1"/>
      <c r="G68" s="1"/>
      <c r="H68" s="1"/>
      <c r="I68" s="1"/>
      <c r="J68" s="1"/>
      <c r="K68" s="1"/>
      <c r="L68" s="1"/>
      <c r="M68" s="1"/>
    </row>
    <row r="69" spans="1:13">
      <c r="A69" s="1"/>
      <c r="B69" s="1"/>
      <c r="C69" s="1"/>
      <c r="D69" s="1"/>
      <c r="E69" s="1"/>
      <c r="F69" s="1"/>
      <c r="G69" s="1"/>
      <c r="H69" s="1"/>
      <c r="I69" s="1"/>
      <c r="J69" s="1"/>
      <c r="K69" s="1"/>
      <c r="L69" s="1"/>
      <c r="M69" s="1"/>
    </row>
    <row r="70" spans="1:13">
      <c r="A70" s="1"/>
      <c r="B70" s="1"/>
      <c r="C70" s="1"/>
      <c r="D70" s="1"/>
      <c r="E70" s="1"/>
      <c r="F70" s="1"/>
      <c r="G70" s="1"/>
      <c r="H70" s="1"/>
      <c r="I70" s="1"/>
      <c r="J70" s="1"/>
      <c r="K70" s="1"/>
      <c r="L70" s="1"/>
      <c r="M70" s="1"/>
    </row>
    <row r="71" spans="1:13">
      <c r="A71" s="1"/>
      <c r="B71" s="1"/>
      <c r="C71" s="1"/>
      <c r="D71" s="1"/>
      <c r="E71" s="1"/>
      <c r="F71" s="1"/>
      <c r="G71" s="1"/>
      <c r="H71" s="1"/>
      <c r="I71" s="1"/>
      <c r="J71" s="1"/>
      <c r="K71" s="1"/>
      <c r="L71" s="1"/>
      <c r="M71" s="1"/>
    </row>
    <row r="72" spans="1:13">
      <c r="A72" s="1"/>
      <c r="B72" s="1"/>
      <c r="C72" s="1"/>
      <c r="D72" s="1"/>
      <c r="E72" s="1"/>
      <c r="F72" s="1"/>
      <c r="G72" s="1"/>
      <c r="H72" s="1"/>
      <c r="I72" s="1"/>
      <c r="J72" s="1"/>
      <c r="K72" s="1"/>
      <c r="L72" s="1"/>
      <c r="M72" s="1"/>
    </row>
    <row r="73" spans="1:13">
      <c r="A73" s="1"/>
      <c r="B73" s="1"/>
      <c r="C73" s="1"/>
      <c r="D73" s="1"/>
      <c r="E73" s="1"/>
      <c r="F73" s="1"/>
      <c r="G73" s="1"/>
      <c r="H73" s="1"/>
      <c r="I73" s="1"/>
      <c r="J73" s="1"/>
      <c r="K73" s="1"/>
      <c r="L73" s="1"/>
      <c r="M73" s="1"/>
    </row>
    <row r="74" spans="1:13">
      <c r="A74" s="1"/>
      <c r="B74" s="1"/>
      <c r="C74" s="1"/>
      <c r="D74" s="1"/>
      <c r="E74" s="1"/>
      <c r="F74" s="1"/>
      <c r="G74" s="1"/>
      <c r="H74" s="1"/>
      <c r="I74" s="1"/>
      <c r="J74" s="1"/>
      <c r="K74" s="1"/>
      <c r="L74" s="1"/>
      <c r="M74" s="1"/>
    </row>
    <row r="75" spans="1:13">
      <c r="A75" s="1"/>
      <c r="B75" s="1"/>
      <c r="C75" s="1"/>
      <c r="D75" s="1"/>
      <c r="E75" s="1"/>
      <c r="F75" s="1"/>
      <c r="G75" s="1"/>
      <c r="H75" s="1"/>
      <c r="I75" s="1"/>
      <c r="J75" s="1"/>
      <c r="K75" s="1"/>
      <c r="L75" s="1"/>
      <c r="M75" s="1"/>
    </row>
    <row r="76" spans="1:13">
      <c r="A76" s="1"/>
      <c r="B76" s="1"/>
      <c r="C76" s="1"/>
      <c r="D76" s="1"/>
      <c r="E76" s="1"/>
      <c r="F76" s="1"/>
      <c r="G76" s="1"/>
      <c r="H76" s="1"/>
      <c r="I76" s="1"/>
      <c r="J76" s="1"/>
      <c r="K76" s="1"/>
      <c r="L76" s="1"/>
      <c r="M76" s="1"/>
    </row>
    <row r="77" spans="1:13">
      <c r="A77" s="1"/>
      <c r="B77" s="1"/>
      <c r="C77" s="1"/>
      <c r="D77" s="1"/>
      <c r="E77" s="1"/>
      <c r="F77" s="1"/>
      <c r="G77" s="1"/>
      <c r="H77" s="1"/>
      <c r="I77" s="1"/>
      <c r="J77" s="1"/>
      <c r="K77" s="1"/>
      <c r="L77" s="1"/>
      <c r="M77" s="1"/>
    </row>
    <row r="78" spans="1:13">
      <c r="A78" s="1"/>
      <c r="B78" s="1"/>
      <c r="C78" s="1"/>
      <c r="D78" s="1"/>
      <c r="E78" s="1"/>
      <c r="F78" s="1"/>
      <c r="G78" s="1"/>
      <c r="H78" s="1"/>
      <c r="I78" s="1"/>
      <c r="J78" s="1"/>
      <c r="K78" s="1"/>
      <c r="L78" s="1"/>
      <c r="M78" s="1"/>
    </row>
    <row r="79" spans="1:13">
      <c r="A79" s="1"/>
      <c r="B79" s="1"/>
      <c r="C79" s="1"/>
      <c r="D79" s="1"/>
      <c r="E79" s="1"/>
      <c r="F79" s="1"/>
      <c r="G79" s="1"/>
      <c r="H79" s="1"/>
      <c r="I79" s="1"/>
      <c r="J79" s="1"/>
      <c r="K79" s="1"/>
      <c r="L79" s="1"/>
      <c r="M79" s="1"/>
    </row>
    <row r="80" spans="1:13">
      <c r="A80" s="1"/>
      <c r="B80" s="1"/>
      <c r="C80" s="1"/>
      <c r="D80" s="1"/>
      <c r="E80" s="1"/>
      <c r="F80" s="1"/>
      <c r="G80" s="1"/>
      <c r="H80" s="1"/>
      <c r="I80" s="1"/>
      <c r="J80" s="1"/>
      <c r="K80" s="1"/>
      <c r="L80" s="1"/>
      <c r="M80" s="1"/>
    </row>
    <row r="81" spans="1:13">
      <c r="A81" s="1"/>
      <c r="B81" s="1"/>
      <c r="C81" s="1"/>
      <c r="D81" s="1"/>
      <c r="E81" s="1"/>
      <c r="F81" s="1"/>
      <c r="G81" s="1"/>
      <c r="H81" s="1"/>
      <c r="I81" s="1"/>
      <c r="J81" s="1"/>
      <c r="K81" s="1"/>
      <c r="L81" s="1"/>
      <c r="M81" s="1"/>
    </row>
    <row r="82" spans="1:13">
      <c r="A82" s="1"/>
      <c r="B82" s="1"/>
      <c r="C82" s="1"/>
      <c r="D82" s="1"/>
      <c r="E82" s="1"/>
      <c r="F82" s="1"/>
      <c r="G82" s="1"/>
      <c r="H82" s="1"/>
      <c r="I82" s="1"/>
      <c r="J82" s="1"/>
      <c r="K82" s="1"/>
      <c r="L82" s="1"/>
      <c r="M82" s="1"/>
    </row>
    <row r="83" spans="1:13">
      <c r="A83" s="1"/>
      <c r="B83" s="1"/>
      <c r="C83" s="1"/>
      <c r="D83" s="1"/>
      <c r="E83" s="1"/>
      <c r="F83" s="1"/>
      <c r="G83" s="1"/>
      <c r="H83" s="1"/>
      <c r="I83" s="1"/>
      <c r="J83" s="1"/>
      <c r="K83" s="1"/>
      <c r="L83" s="1"/>
      <c r="M83" s="1"/>
    </row>
    <row r="84" spans="1:13">
      <c r="A84" s="1"/>
      <c r="B84" s="1"/>
      <c r="C84" s="1"/>
      <c r="D84" s="1"/>
      <c r="E84" s="1"/>
      <c r="F84" s="1"/>
      <c r="G84" s="1"/>
      <c r="H84" s="1"/>
      <c r="I84" s="1"/>
      <c r="J84" s="1"/>
      <c r="K84" s="1"/>
      <c r="L84" s="1"/>
      <c r="M84" s="1"/>
    </row>
    <row r="85" spans="1:13">
      <c r="A85" s="1"/>
      <c r="B85" s="1"/>
      <c r="C85" s="1"/>
      <c r="D85" s="1"/>
      <c r="E85" s="1"/>
      <c r="F85" s="1"/>
      <c r="G85" s="1"/>
      <c r="H85" s="1"/>
      <c r="I85" s="1"/>
      <c r="J85" s="1"/>
      <c r="K85" s="1"/>
      <c r="L85" s="1"/>
      <c r="M85" s="1"/>
    </row>
    <row r="86" spans="1:13">
      <c r="A86" s="1"/>
      <c r="B86" s="1"/>
      <c r="C86" s="1"/>
      <c r="D86" s="1"/>
      <c r="E86" s="1"/>
      <c r="F86" s="1"/>
      <c r="G86" s="1"/>
      <c r="H86" s="1"/>
      <c r="I86" s="1"/>
      <c r="J86" s="1"/>
      <c r="K86" s="1"/>
      <c r="L86" s="1"/>
      <c r="M86" s="1"/>
    </row>
    <row r="87" spans="1:13">
      <c r="A87" s="1"/>
      <c r="B87" s="1"/>
      <c r="C87" s="1"/>
      <c r="D87" s="1"/>
      <c r="E87" s="1"/>
      <c r="F87" s="1"/>
      <c r="G87" s="1"/>
      <c r="H87" s="1"/>
      <c r="I87" s="1"/>
      <c r="J87" s="1"/>
      <c r="K87" s="1"/>
      <c r="L87" s="1"/>
      <c r="M87" s="1"/>
    </row>
    <row r="88" spans="1:13">
      <c r="A88" s="1"/>
      <c r="B88" s="1"/>
      <c r="C88" s="1"/>
      <c r="D88" s="1"/>
      <c r="E88" s="1"/>
      <c r="F88" s="1"/>
      <c r="G88" s="1"/>
      <c r="H88" s="1"/>
      <c r="I88" s="1"/>
      <c r="J88" s="1"/>
      <c r="K88" s="1"/>
      <c r="L88" s="1"/>
      <c r="M88" s="1"/>
    </row>
    <row r="89" spans="1:13">
      <c r="A89" s="1"/>
      <c r="B89" s="1"/>
      <c r="C89" s="1"/>
      <c r="D89" s="1"/>
      <c r="E89" s="1"/>
      <c r="F89" s="1"/>
      <c r="G89" s="1"/>
      <c r="H89" s="1"/>
      <c r="I89" s="1"/>
      <c r="J89" s="1"/>
      <c r="K89" s="1"/>
      <c r="L89" s="1"/>
      <c r="M89" s="1"/>
    </row>
    <row r="90" spans="1:13">
      <c r="A90" s="1"/>
      <c r="B90" s="1"/>
      <c r="C90" s="1"/>
      <c r="D90" s="1"/>
      <c r="E90" s="1"/>
      <c r="F90" s="1"/>
      <c r="G90" s="1"/>
      <c r="H90" s="1"/>
      <c r="I90" s="1"/>
      <c r="J90" s="1"/>
      <c r="K90" s="1"/>
      <c r="L90" s="1"/>
      <c r="M90" s="1"/>
    </row>
    <row r="91" spans="1:13">
      <c r="A91" s="1"/>
      <c r="B91" s="1"/>
      <c r="C91" s="1"/>
      <c r="D91" s="1"/>
      <c r="E91" s="1"/>
      <c r="F91" s="1"/>
      <c r="G91" s="1"/>
      <c r="H91" s="1"/>
      <c r="I91" s="1"/>
      <c r="J91" s="1"/>
      <c r="K91" s="1"/>
      <c r="L91" s="1"/>
      <c r="M91" s="1"/>
    </row>
    <row r="92" spans="1:13">
      <c r="A92" s="1"/>
      <c r="B92" s="1"/>
      <c r="C92" s="1"/>
      <c r="D92" s="1"/>
      <c r="E92" s="1"/>
      <c r="F92" s="1"/>
      <c r="G92" s="1"/>
      <c r="H92" s="1"/>
      <c r="I92" s="1"/>
      <c r="J92" s="1"/>
      <c r="K92" s="1"/>
      <c r="L92" s="1"/>
      <c r="M92" s="1"/>
    </row>
    <row r="93" spans="1:13">
      <c r="A93" s="1"/>
      <c r="B93" s="1"/>
      <c r="C93" s="1"/>
      <c r="D93" s="1"/>
      <c r="E93" s="1"/>
      <c r="F93" s="1"/>
      <c r="G93" s="1"/>
      <c r="H93" s="1"/>
      <c r="I93" s="1"/>
      <c r="J93" s="1"/>
      <c r="K93" s="1"/>
      <c r="L93" s="1"/>
      <c r="M93" s="1"/>
    </row>
    <row r="94" spans="1:13">
      <c r="A94" s="1"/>
      <c r="B94" s="1"/>
      <c r="C94" s="1"/>
      <c r="D94" s="1"/>
      <c r="E94" s="1"/>
      <c r="F94" s="1"/>
      <c r="G94" s="1"/>
      <c r="H94" s="1"/>
      <c r="I94" s="1"/>
      <c r="J94" s="1"/>
      <c r="K94" s="1"/>
      <c r="L94" s="1"/>
      <c r="M94" s="1"/>
    </row>
    <row r="95" spans="1:13">
      <c r="A95" s="1"/>
      <c r="B95" s="1"/>
      <c r="C95" s="1"/>
      <c r="D95" s="1"/>
      <c r="E95" s="1"/>
      <c r="F95" s="1"/>
      <c r="G95" s="1"/>
      <c r="H95" s="1"/>
      <c r="I95" s="1"/>
      <c r="J95" s="1"/>
      <c r="K95" s="1"/>
      <c r="L95" s="1"/>
      <c r="M95" s="1"/>
    </row>
    <row r="96" spans="1:13">
      <c r="A96" s="1"/>
      <c r="B96" s="1"/>
      <c r="C96" s="1"/>
      <c r="D96" s="1"/>
      <c r="E96" s="1"/>
      <c r="F96" s="1"/>
      <c r="G96" s="1"/>
      <c r="H96" s="1"/>
      <c r="I96" s="1"/>
      <c r="J96" s="1"/>
      <c r="K96" s="1"/>
      <c r="L96" s="1"/>
      <c r="M96" s="1"/>
    </row>
    <row r="97" spans="1:13">
      <c r="A97" s="1"/>
      <c r="B97" s="1"/>
      <c r="C97" s="1"/>
      <c r="D97" s="1"/>
      <c r="E97" s="1"/>
      <c r="F97" s="1"/>
      <c r="G97" s="1"/>
      <c r="H97" s="1"/>
      <c r="I97" s="1"/>
      <c r="J97" s="1"/>
      <c r="K97" s="1"/>
      <c r="L97" s="1"/>
      <c r="M97" s="1"/>
    </row>
    <row r="98" spans="1:13">
      <c r="A98" s="1"/>
      <c r="B98" s="1"/>
      <c r="C98" s="1"/>
      <c r="D98" s="1"/>
      <c r="E98" s="1"/>
      <c r="F98" s="1"/>
      <c r="G98" s="1"/>
      <c r="H98" s="1"/>
      <c r="I98" s="1"/>
      <c r="J98" s="1"/>
      <c r="K98" s="1"/>
      <c r="L98" s="1"/>
      <c r="M98" s="1"/>
    </row>
    <row r="99" spans="1:13">
      <c r="A99" s="1"/>
      <c r="B99" s="1"/>
      <c r="C99" s="1"/>
      <c r="D99" s="1"/>
      <c r="E99" s="1"/>
      <c r="F99" s="1"/>
      <c r="G99" s="1"/>
      <c r="H99" s="1"/>
      <c r="I99" s="1"/>
      <c r="J99" s="1"/>
      <c r="K99" s="1"/>
      <c r="L99" s="1"/>
      <c r="M99" s="1"/>
    </row>
    <row r="100" spans="1:13">
      <c r="A100" s="1"/>
      <c r="B100" s="1"/>
      <c r="C100" s="1"/>
      <c r="D100" s="1"/>
      <c r="E100" s="1"/>
      <c r="F100" s="1"/>
      <c r="G100" s="1"/>
      <c r="H100" s="1"/>
      <c r="I100" s="1"/>
      <c r="J100" s="1"/>
      <c r="K100" s="1"/>
      <c r="L100" s="1"/>
      <c r="M100" s="1"/>
    </row>
    <row r="101" spans="1:13">
      <c r="A101" s="1"/>
      <c r="B101" s="1"/>
      <c r="C101" s="1"/>
      <c r="D101" s="1"/>
      <c r="E101" s="1"/>
      <c r="F101" s="1"/>
      <c r="G101" s="1"/>
      <c r="H101" s="1"/>
      <c r="I101" s="1"/>
      <c r="J101" s="1"/>
      <c r="K101" s="1"/>
      <c r="L101" s="1"/>
      <c r="M101" s="1"/>
    </row>
    <row r="102" spans="1:13">
      <c r="A102" s="1"/>
      <c r="B102" s="1"/>
      <c r="C102" s="1"/>
      <c r="D102" s="1"/>
      <c r="E102" s="1"/>
      <c r="F102" s="1"/>
      <c r="G102" s="1"/>
      <c r="H102" s="1"/>
      <c r="I102" s="1"/>
      <c r="J102" s="1"/>
      <c r="K102" s="1"/>
      <c r="L102" s="1"/>
      <c r="M102" s="1"/>
    </row>
    <row r="103" spans="1:13">
      <c r="A103" s="1"/>
      <c r="B103" s="1"/>
      <c r="C103" s="1"/>
      <c r="D103" s="1"/>
      <c r="E103" s="1"/>
      <c r="F103" s="1"/>
      <c r="G103" s="1"/>
      <c r="H103" s="1"/>
      <c r="I103" s="1"/>
      <c r="J103" s="1"/>
      <c r="K103" s="1"/>
      <c r="L103" s="1"/>
      <c r="M103" s="1"/>
    </row>
    <row r="104" spans="1:13">
      <c r="A104" s="1"/>
      <c r="B104" s="1"/>
      <c r="C104" s="1"/>
      <c r="D104" s="1"/>
      <c r="E104" s="1"/>
      <c r="F104" s="1"/>
      <c r="G104" s="1"/>
      <c r="H104" s="1"/>
      <c r="I104" s="1"/>
      <c r="J104" s="1"/>
      <c r="K104" s="1"/>
      <c r="L104" s="1"/>
      <c r="M104" s="1"/>
    </row>
    <row r="105" spans="1:13">
      <c r="A105" s="1"/>
      <c r="B105" s="1"/>
      <c r="C105" s="1"/>
      <c r="D105" s="1"/>
      <c r="E105" s="1"/>
      <c r="F105" s="1"/>
      <c r="G105" s="1"/>
      <c r="H105" s="1"/>
      <c r="I105" s="1"/>
      <c r="J105" s="1"/>
      <c r="K105" s="1"/>
      <c r="L105" s="1"/>
      <c r="M105" s="1"/>
    </row>
    <row r="106" spans="1:13">
      <c r="A106" s="1"/>
      <c r="B106" s="1"/>
      <c r="C106" s="1"/>
      <c r="D106" s="1"/>
      <c r="E106" s="1"/>
      <c r="F106" s="1"/>
      <c r="G106" s="1"/>
      <c r="H106" s="1"/>
      <c r="I106" s="1"/>
      <c r="J106" s="1"/>
      <c r="K106" s="1"/>
      <c r="L106" s="1"/>
      <c r="M106" s="1"/>
    </row>
    <row r="107" spans="1:13">
      <c r="A107" s="1"/>
      <c r="B107" s="1"/>
      <c r="C107" s="1"/>
      <c r="D107" s="1"/>
      <c r="E107" s="1"/>
      <c r="F107" s="1"/>
      <c r="G107" s="1"/>
      <c r="H107" s="1"/>
      <c r="I107" s="1"/>
      <c r="J107" s="1"/>
      <c r="K107" s="1"/>
      <c r="L107" s="1"/>
      <c r="M107" s="1"/>
    </row>
    <row r="108" spans="1:13">
      <c r="A108" s="1"/>
      <c r="B108" s="1"/>
      <c r="C108" s="1"/>
      <c r="D108" s="1"/>
      <c r="E108" s="1"/>
      <c r="F108" s="1"/>
      <c r="G108" s="1"/>
      <c r="H108" s="1"/>
      <c r="I108" s="1"/>
      <c r="J108" s="1"/>
      <c r="K108" s="1"/>
      <c r="L108" s="1"/>
      <c r="M108" s="1"/>
    </row>
    <row r="109" spans="1:13">
      <c r="A109" s="1"/>
      <c r="B109" s="1"/>
      <c r="C109" s="1"/>
      <c r="D109" s="1"/>
      <c r="E109" s="1"/>
      <c r="F109" s="1"/>
      <c r="G109" s="1"/>
      <c r="H109" s="1"/>
      <c r="I109" s="1"/>
      <c r="J109" s="1"/>
      <c r="K109" s="1"/>
      <c r="L109" s="1"/>
      <c r="M109" s="1"/>
    </row>
    <row r="110" spans="1:13">
      <c r="A110" s="1"/>
      <c r="B110" s="1"/>
      <c r="C110" s="1"/>
      <c r="D110" s="1"/>
      <c r="E110" s="1"/>
      <c r="F110" s="1"/>
      <c r="G110" s="1"/>
      <c r="H110" s="1"/>
      <c r="I110" s="1"/>
      <c r="J110" s="1"/>
      <c r="K110" s="1"/>
      <c r="L110" s="1"/>
      <c r="M110" s="1"/>
    </row>
    <row r="111" spans="1:13">
      <c r="A111" s="1"/>
      <c r="B111" s="1"/>
      <c r="C111" s="1"/>
      <c r="D111" s="1"/>
      <c r="E111" s="1"/>
      <c r="F111" s="1"/>
      <c r="G111" s="1"/>
      <c r="H111" s="1"/>
      <c r="I111" s="1"/>
      <c r="J111" s="1"/>
      <c r="K111" s="1"/>
      <c r="L111" s="1"/>
      <c r="M111" s="1"/>
    </row>
    <row r="112" spans="1:13">
      <c r="A112" s="1"/>
      <c r="B112" s="1"/>
      <c r="C112" s="1"/>
      <c r="D112" s="1"/>
      <c r="E112" s="1"/>
      <c r="F112" s="1"/>
      <c r="G112" s="1"/>
      <c r="H112" s="1"/>
      <c r="I112" s="1"/>
      <c r="J112" s="1"/>
      <c r="K112" s="1"/>
      <c r="L112" s="1"/>
      <c r="M112" s="1"/>
    </row>
    <row r="113" spans="1:13">
      <c r="A113" s="1"/>
      <c r="B113" s="1"/>
      <c r="C113" s="1"/>
      <c r="D113" s="1"/>
      <c r="E113" s="1"/>
      <c r="F113" s="1"/>
      <c r="G113" s="1"/>
      <c r="H113" s="1"/>
      <c r="I113" s="1"/>
      <c r="J113" s="1"/>
      <c r="K113" s="1"/>
      <c r="L113" s="1"/>
      <c r="M113" s="1"/>
    </row>
    <row r="114" spans="1:13">
      <c r="A114" s="1"/>
      <c r="B114" s="1"/>
      <c r="C114" s="1"/>
      <c r="D114" s="1"/>
      <c r="E114" s="1"/>
      <c r="F114" s="1"/>
      <c r="G114" s="1"/>
      <c r="H114" s="1"/>
      <c r="I114" s="1"/>
      <c r="J114" s="1"/>
      <c r="K114" s="1"/>
      <c r="L114" s="1"/>
      <c r="M114" s="1"/>
    </row>
    <row r="115" spans="1:13">
      <c r="A115" s="1"/>
      <c r="B115" s="1"/>
      <c r="C115" s="1"/>
      <c r="D115" s="1"/>
      <c r="E115" s="1"/>
      <c r="F115" s="1"/>
      <c r="G115" s="1"/>
      <c r="H115" s="1"/>
      <c r="I115" s="1"/>
      <c r="J115" s="1"/>
      <c r="K115" s="1"/>
      <c r="L115" s="1"/>
      <c r="M115" s="1"/>
    </row>
    <row r="116" spans="1:13">
      <c r="A116" s="1"/>
      <c r="B116" s="1"/>
      <c r="C116" s="1"/>
      <c r="D116" s="1"/>
      <c r="E116" s="1"/>
      <c r="F116" s="1"/>
      <c r="G116" s="1"/>
      <c r="H116" s="1"/>
      <c r="I116" s="1"/>
      <c r="J116" s="1"/>
      <c r="K116" s="1"/>
      <c r="L116" s="1"/>
      <c r="M116" s="1"/>
    </row>
    <row r="117" spans="1:13">
      <c r="A117" s="1"/>
      <c r="B117" s="1"/>
      <c r="C117" s="1"/>
      <c r="D117" s="1"/>
      <c r="E117" s="1"/>
      <c r="F117" s="1"/>
      <c r="G117" s="1"/>
      <c r="H117" s="1"/>
      <c r="I117" s="1"/>
      <c r="J117" s="1"/>
      <c r="K117" s="1"/>
      <c r="L117" s="1"/>
      <c r="M117" s="1"/>
    </row>
    <row r="118" spans="1:13">
      <c r="A118" s="1"/>
      <c r="B118" s="1"/>
      <c r="C118" s="1"/>
      <c r="D118" s="1"/>
      <c r="E118" s="1"/>
      <c r="F118" s="1"/>
      <c r="G118" s="1"/>
      <c r="H118" s="1"/>
      <c r="I118" s="1"/>
      <c r="J118" s="1"/>
      <c r="K118" s="1"/>
      <c r="L118" s="1"/>
      <c r="M118" s="1"/>
    </row>
    <row r="119" spans="1:13">
      <c r="A119" s="1"/>
      <c r="B119" s="1"/>
      <c r="C119" s="1"/>
      <c r="D119" s="1"/>
      <c r="E119" s="1"/>
      <c r="F119" s="1"/>
      <c r="G119" s="1"/>
      <c r="H119" s="1"/>
      <c r="I119" s="1"/>
      <c r="J119" s="1"/>
      <c r="K119" s="1"/>
      <c r="L119" s="1"/>
      <c r="M119" s="1"/>
    </row>
    <row r="120" spans="1:13">
      <c r="A120" s="1"/>
      <c r="B120" s="1"/>
      <c r="C120" s="1"/>
      <c r="D120" s="1"/>
      <c r="E120" s="1"/>
      <c r="F120" s="1"/>
      <c r="G120" s="1"/>
      <c r="H120" s="1"/>
      <c r="I120" s="1"/>
      <c r="J120" s="1"/>
      <c r="K120" s="1"/>
      <c r="L120" s="1"/>
      <c r="M120" s="1"/>
    </row>
    <row r="121" spans="1:13">
      <c r="A121" s="1"/>
      <c r="B121" s="1"/>
      <c r="C121" s="1"/>
      <c r="D121" s="1"/>
      <c r="E121" s="1"/>
      <c r="F121" s="1"/>
      <c r="G121" s="1"/>
      <c r="H121" s="1"/>
      <c r="I121" s="1"/>
      <c r="J121" s="1"/>
      <c r="K121" s="1"/>
      <c r="L121" s="1"/>
      <c r="M121" s="1"/>
    </row>
    <row r="122" spans="1:13">
      <c r="A122" s="1"/>
      <c r="B122" s="1"/>
      <c r="C122" s="1"/>
      <c r="D122" s="1"/>
      <c r="E122" s="1"/>
      <c r="F122" s="1"/>
      <c r="G122" s="1"/>
      <c r="H122" s="1"/>
      <c r="I122" s="1"/>
      <c r="J122" s="1"/>
      <c r="K122" s="1"/>
      <c r="L122" s="1"/>
      <c r="M122" s="1"/>
    </row>
    <row r="123" spans="1:13">
      <c r="A123" s="1"/>
      <c r="B123" s="1"/>
      <c r="C123" s="1"/>
      <c r="D123" s="1"/>
      <c r="E123" s="1"/>
      <c r="F123" s="1"/>
      <c r="G123" s="1"/>
      <c r="H123" s="1"/>
      <c r="I123" s="1"/>
      <c r="J123" s="1"/>
      <c r="K123" s="1"/>
      <c r="L123" s="1"/>
      <c r="M123" s="1"/>
    </row>
    <row r="124" spans="1:13">
      <c r="A124" s="1"/>
      <c r="B124" s="1"/>
      <c r="C124" s="1"/>
      <c r="D124" s="1"/>
      <c r="E124" s="1"/>
      <c r="F124" s="1"/>
      <c r="G124" s="1"/>
      <c r="H124" s="1"/>
      <c r="I124" s="1"/>
      <c r="J124" s="1"/>
      <c r="K124" s="1"/>
      <c r="L124" s="1"/>
      <c r="M124" s="1"/>
    </row>
    <row r="125" spans="1:13">
      <c r="A125" s="1"/>
      <c r="B125" s="1"/>
      <c r="C125" s="1"/>
      <c r="D125" s="1"/>
      <c r="E125" s="1"/>
      <c r="F125" s="1"/>
      <c r="G125" s="1"/>
      <c r="H125" s="1"/>
      <c r="I125" s="1"/>
      <c r="J125" s="1"/>
      <c r="K125" s="1"/>
      <c r="L125" s="1"/>
      <c r="M125" s="1"/>
    </row>
    <row r="126" spans="1:13">
      <c r="A126" s="1"/>
      <c r="B126" s="1"/>
      <c r="C126" s="1"/>
      <c r="D126" s="1"/>
      <c r="E126" s="1"/>
      <c r="F126" s="1"/>
      <c r="G126" s="1"/>
      <c r="H126" s="1"/>
      <c r="I126" s="1"/>
      <c r="J126" s="1"/>
      <c r="K126" s="1"/>
      <c r="L126" s="1"/>
      <c r="M126" s="1"/>
    </row>
    <row r="127" spans="1:13">
      <c r="A127" s="1"/>
      <c r="B127" s="1"/>
      <c r="C127" s="1"/>
      <c r="D127" s="1"/>
      <c r="E127" s="1"/>
      <c r="F127" s="1"/>
      <c r="G127" s="1"/>
      <c r="H127" s="1"/>
      <c r="I127" s="1"/>
      <c r="J127" s="1"/>
      <c r="K127" s="1"/>
      <c r="L127" s="1"/>
      <c r="M127" s="1"/>
    </row>
    <row r="128" spans="1:13">
      <c r="A128" s="1"/>
      <c r="B128" s="1"/>
      <c r="C128" s="1"/>
      <c r="D128" s="1"/>
      <c r="E128" s="1"/>
      <c r="F128" s="1"/>
      <c r="G128" s="1"/>
      <c r="H128" s="1"/>
      <c r="I128" s="1"/>
      <c r="J128" s="1"/>
      <c r="K128" s="1"/>
      <c r="L128" s="1"/>
      <c r="M128" s="1"/>
    </row>
    <row r="129" spans="1:13">
      <c r="A129" s="1"/>
      <c r="B129" s="1"/>
      <c r="C129" s="1"/>
      <c r="D129" s="1"/>
      <c r="E129" s="1"/>
      <c r="F129" s="1"/>
      <c r="G129" s="1"/>
      <c r="H129" s="1"/>
      <c r="I129" s="1"/>
      <c r="J129" s="1"/>
      <c r="K129" s="1"/>
      <c r="L129" s="1"/>
      <c r="M129" s="1"/>
    </row>
    <row r="130" spans="1:13">
      <c r="A130" s="1"/>
      <c r="B130" s="1"/>
      <c r="C130" s="1"/>
      <c r="D130" s="1"/>
      <c r="E130" s="1"/>
      <c r="F130" s="1"/>
      <c r="G130" s="1"/>
      <c r="H130" s="1"/>
      <c r="I130" s="1"/>
      <c r="J130" s="1"/>
      <c r="K130" s="1"/>
      <c r="L130" s="1"/>
      <c r="M130" s="1"/>
    </row>
    <row r="131" spans="1:13">
      <c r="A131" s="1"/>
      <c r="B131" s="1"/>
      <c r="C131" s="1"/>
      <c r="D131" s="1"/>
      <c r="E131" s="1"/>
      <c r="F131" s="1"/>
      <c r="G131" s="1"/>
      <c r="H131" s="1"/>
      <c r="I131" s="1"/>
      <c r="J131" s="1"/>
      <c r="K131" s="1"/>
      <c r="L131" s="1"/>
      <c r="M131" s="1"/>
    </row>
    <row r="132" spans="1:13">
      <c r="A132" s="1"/>
      <c r="B132" s="1"/>
      <c r="C132" s="1"/>
      <c r="D132" s="1"/>
      <c r="E132" s="1"/>
      <c r="F132" s="1"/>
      <c r="G132" s="1"/>
      <c r="H132" s="1"/>
      <c r="I132" s="1"/>
      <c r="J132" s="1"/>
      <c r="K132" s="1"/>
      <c r="L132" s="1"/>
      <c r="M132" s="1"/>
    </row>
    <row r="133" spans="1:13">
      <c r="A133" s="1"/>
      <c r="B133" s="1"/>
      <c r="C133" s="1"/>
      <c r="D133" s="1"/>
      <c r="E133" s="1"/>
      <c r="F133" s="1"/>
      <c r="G133" s="1"/>
      <c r="H133" s="1"/>
      <c r="I133" s="1"/>
      <c r="J133" s="1"/>
      <c r="K133" s="1"/>
      <c r="L133" s="1"/>
      <c r="M133" s="1"/>
    </row>
    <row r="134" spans="1:13">
      <c r="A134" s="1"/>
      <c r="B134" s="1"/>
      <c r="C134" s="1"/>
      <c r="D134" s="1"/>
      <c r="E134" s="1"/>
      <c r="F134" s="1"/>
      <c r="G134" s="1"/>
      <c r="H134" s="1"/>
      <c r="I134" s="1"/>
      <c r="J134" s="1"/>
      <c r="K134" s="1"/>
      <c r="L134" s="1"/>
      <c r="M134" s="1"/>
    </row>
    <row r="135" spans="1:13">
      <c r="A135" s="1"/>
      <c r="B135" s="1"/>
      <c r="C135" s="1"/>
      <c r="D135" s="1"/>
      <c r="E135" s="1"/>
      <c r="F135" s="1"/>
      <c r="G135" s="1"/>
      <c r="H135" s="1"/>
      <c r="I135" s="1"/>
      <c r="J135" s="1"/>
      <c r="K135" s="1"/>
      <c r="L135" s="1"/>
      <c r="M135" s="1"/>
    </row>
    <row r="136" spans="1:13">
      <c r="A136" s="1"/>
      <c r="B136" s="1"/>
      <c r="C136" s="1"/>
      <c r="D136" s="1"/>
      <c r="E136" s="1"/>
      <c r="F136" s="1"/>
      <c r="G136" s="1"/>
      <c r="H136" s="1"/>
      <c r="I136" s="1"/>
      <c r="J136" s="1"/>
      <c r="K136" s="1"/>
      <c r="L136" s="1"/>
      <c r="M136" s="1"/>
    </row>
    <row r="137" spans="1:13">
      <c r="A137" s="1"/>
      <c r="B137" s="1"/>
      <c r="C137" s="1"/>
      <c r="D137" s="1"/>
      <c r="E137" s="1"/>
      <c r="F137" s="1"/>
      <c r="G137" s="1"/>
      <c r="H137" s="1"/>
      <c r="I137" s="1"/>
      <c r="J137" s="1"/>
      <c r="K137" s="1"/>
      <c r="L137" s="1"/>
      <c r="M137" s="1"/>
    </row>
    <row r="138" spans="1:13">
      <c r="A138" s="1"/>
      <c r="B138" s="1"/>
      <c r="C138" s="1"/>
      <c r="D138" s="1"/>
      <c r="E138" s="1"/>
      <c r="F138" s="1"/>
      <c r="G138" s="1"/>
      <c r="H138" s="1"/>
      <c r="I138" s="1"/>
      <c r="J138" s="1"/>
      <c r="K138" s="1"/>
      <c r="L138" s="1"/>
      <c r="M138" s="1"/>
    </row>
    <row r="139" spans="1:13">
      <c r="A139" s="1"/>
      <c r="B139" s="1"/>
      <c r="C139" s="1"/>
      <c r="D139" s="1"/>
      <c r="E139" s="1"/>
      <c r="F139" s="1"/>
      <c r="G139" s="1"/>
      <c r="H139" s="1"/>
      <c r="I139" s="1"/>
      <c r="J139" s="1"/>
      <c r="K139" s="1"/>
      <c r="L139" s="1"/>
      <c r="M139" s="1"/>
    </row>
    <row r="140" spans="1:13">
      <c r="A140" s="1"/>
      <c r="B140" s="1"/>
      <c r="C140" s="1"/>
      <c r="D140" s="1"/>
      <c r="E140" s="1"/>
      <c r="F140" s="1"/>
      <c r="G140" s="1"/>
      <c r="H140" s="1"/>
      <c r="I140" s="1"/>
      <c r="J140" s="1"/>
      <c r="K140" s="1"/>
      <c r="L140" s="1"/>
      <c r="M140" s="1"/>
    </row>
    <row r="141" spans="1:13">
      <c r="A141" s="1"/>
      <c r="B141" s="1"/>
      <c r="C141" s="1"/>
      <c r="D141" s="1"/>
      <c r="E141" s="1"/>
      <c r="F141" s="1"/>
      <c r="G141" s="1"/>
      <c r="H141" s="1"/>
      <c r="I141" s="1"/>
      <c r="J141" s="1"/>
      <c r="K141" s="1"/>
      <c r="L141" s="1"/>
      <c r="M141" s="1"/>
    </row>
    <row r="142" spans="1:13">
      <c r="A142" s="1"/>
      <c r="B142" s="1"/>
      <c r="C142" s="1"/>
      <c r="D142" s="1"/>
      <c r="E142" s="1"/>
      <c r="F142" s="1"/>
      <c r="G142" s="1"/>
      <c r="H142" s="1"/>
      <c r="I142" s="1"/>
      <c r="J142" s="1"/>
      <c r="K142" s="1"/>
      <c r="L142" s="1"/>
      <c r="M142" s="1"/>
    </row>
    <row r="143" spans="1:13">
      <c r="A143" s="1"/>
      <c r="B143" s="1"/>
      <c r="C143" s="1"/>
      <c r="D143" s="1"/>
      <c r="E143" s="1"/>
      <c r="F143" s="1"/>
      <c r="G143" s="1"/>
      <c r="H143" s="1"/>
      <c r="I143" s="1"/>
      <c r="J143" s="1"/>
      <c r="K143" s="1"/>
      <c r="L143" s="1"/>
      <c r="M143" s="1"/>
    </row>
    <row r="144" spans="1:13">
      <c r="A144" s="1"/>
      <c r="B144" s="1"/>
      <c r="C144" s="1"/>
      <c r="D144" s="1"/>
      <c r="E144" s="1"/>
      <c r="F144" s="1"/>
      <c r="G144" s="1"/>
      <c r="H144" s="1"/>
      <c r="I144" s="1"/>
      <c r="J144" s="1"/>
      <c r="K144" s="1"/>
      <c r="L144" s="1"/>
      <c r="M144" s="1"/>
    </row>
    <row r="145" spans="1:13">
      <c r="A145" s="1"/>
      <c r="B145" s="1"/>
      <c r="C145" s="1"/>
      <c r="D145" s="1"/>
      <c r="E145" s="1"/>
      <c r="F145" s="1"/>
      <c r="G145" s="1"/>
      <c r="H145" s="1"/>
      <c r="I145" s="1"/>
      <c r="J145" s="1"/>
      <c r="K145" s="1"/>
      <c r="L145" s="1"/>
      <c r="M145" s="1"/>
    </row>
    <row r="146" spans="1:13">
      <c r="A146" s="1"/>
      <c r="B146" s="1"/>
      <c r="C146" s="1"/>
      <c r="D146" s="1"/>
      <c r="E146" s="1"/>
      <c r="F146" s="1"/>
      <c r="G146" s="1"/>
      <c r="H146" s="1"/>
      <c r="I146" s="1"/>
      <c r="J146" s="1"/>
      <c r="K146" s="1"/>
      <c r="L146" s="1"/>
      <c r="M146" s="1"/>
    </row>
    <row r="147" spans="1:13">
      <c r="A147" s="1"/>
      <c r="B147" s="1"/>
      <c r="C147" s="1"/>
      <c r="D147" s="1"/>
      <c r="E147" s="1"/>
      <c r="F147" s="1"/>
      <c r="G147" s="1"/>
      <c r="H147" s="1"/>
      <c r="I147" s="1"/>
      <c r="J147" s="1"/>
      <c r="K147" s="1"/>
      <c r="L147" s="1"/>
      <c r="M147" s="1"/>
    </row>
    <row r="148" spans="1:13">
      <c r="A148" s="1"/>
      <c r="B148" s="1"/>
      <c r="C148" s="1"/>
      <c r="D148" s="1"/>
      <c r="E148" s="1"/>
      <c r="F148" s="1"/>
      <c r="G148" s="1"/>
      <c r="H148" s="1"/>
      <c r="I148" s="1"/>
      <c r="J148" s="1"/>
      <c r="K148" s="1"/>
      <c r="L148" s="1"/>
      <c r="M148" s="1"/>
    </row>
    <row r="149" spans="1:13">
      <c r="A149" s="1"/>
      <c r="B149" s="1"/>
      <c r="C149" s="1"/>
      <c r="D149" s="1"/>
      <c r="E149" s="1"/>
      <c r="F149" s="1"/>
      <c r="G149" s="1"/>
      <c r="H149" s="1"/>
      <c r="I149" s="1"/>
      <c r="J149" s="1"/>
      <c r="K149" s="1"/>
      <c r="L149" s="1"/>
      <c r="M149" s="1"/>
    </row>
    <row r="150" spans="1:13">
      <c r="A150" s="1"/>
      <c r="B150" s="1"/>
      <c r="C150" s="1"/>
      <c r="D150" s="1"/>
      <c r="E150" s="1"/>
      <c r="F150" s="1"/>
      <c r="G150" s="1"/>
      <c r="H150" s="1"/>
      <c r="I150" s="1"/>
      <c r="J150" s="1"/>
      <c r="K150" s="1"/>
      <c r="L150" s="1"/>
      <c r="M150" s="1"/>
    </row>
    <row r="151" spans="1:13">
      <c r="A151" s="1"/>
      <c r="B151" s="1"/>
      <c r="C151" s="1"/>
      <c r="D151" s="1"/>
      <c r="E151" s="1"/>
      <c r="F151" s="1"/>
      <c r="G151" s="1"/>
      <c r="H151" s="1"/>
      <c r="I151" s="1"/>
      <c r="J151" s="1"/>
      <c r="K151" s="1"/>
      <c r="L151" s="1"/>
      <c r="M151" s="1"/>
    </row>
    <row r="152" spans="1:13">
      <c r="A152" s="1"/>
      <c r="B152" s="1"/>
      <c r="C152" s="1"/>
      <c r="D152" s="1"/>
      <c r="E152" s="1"/>
      <c r="F152" s="1"/>
      <c r="G152" s="1"/>
      <c r="H152" s="1"/>
      <c r="I152" s="1"/>
      <c r="J152" s="1"/>
      <c r="K152" s="1"/>
      <c r="L152" s="1"/>
      <c r="M152" s="1"/>
    </row>
    <row r="153" spans="1:13">
      <c r="A153" s="1"/>
      <c r="B153" s="1"/>
      <c r="C153" s="1"/>
      <c r="D153" s="1"/>
      <c r="E153" s="1"/>
      <c r="F153" s="1"/>
      <c r="G153" s="1"/>
      <c r="H153" s="1"/>
      <c r="I153" s="1"/>
      <c r="J153" s="1"/>
      <c r="K153" s="1"/>
      <c r="L153" s="1"/>
      <c r="M153" s="1"/>
    </row>
    <row r="154" spans="1:13">
      <c r="A154" s="1"/>
      <c r="B154" s="1"/>
      <c r="C154" s="1"/>
      <c r="D154" s="1"/>
      <c r="E154" s="1"/>
      <c r="F154" s="1"/>
      <c r="G154" s="1"/>
      <c r="H154" s="1"/>
      <c r="I154" s="1"/>
      <c r="J154" s="1"/>
      <c r="K154" s="1"/>
      <c r="L154" s="1"/>
      <c r="M154" s="1"/>
    </row>
    <row r="155" spans="1:13">
      <c r="A155" s="1"/>
      <c r="B155" s="1"/>
      <c r="C155" s="1"/>
      <c r="D155" s="1"/>
      <c r="E155" s="1"/>
      <c r="F155" s="1"/>
      <c r="G155" s="1"/>
      <c r="H155" s="1"/>
      <c r="I155" s="1"/>
      <c r="J155" s="1"/>
      <c r="K155" s="1"/>
      <c r="L155" s="1"/>
      <c r="M155" s="1"/>
    </row>
    <row r="156" spans="1:13">
      <c r="A156" s="1"/>
      <c r="B156" s="1"/>
      <c r="C156" s="1"/>
      <c r="D156" s="1"/>
      <c r="E156" s="1"/>
      <c r="F156" s="1"/>
      <c r="G156" s="1"/>
      <c r="H156" s="1"/>
      <c r="I156" s="1"/>
      <c r="J156" s="1"/>
      <c r="K156" s="1"/>
      <c r="L156" s="1"/>
      <c r="M156" s="1"/>
    </row>
    <row r="157" spans="1:13">
      <c r="A157" s="1"/>
      <c r="B157" s="1"/>
      <c r="C157" s="1"/>
      <c r="D157" s="1"/>
      <c r="E157" s="1"/>
      <c r="F157" s="1"/>
      <c r="G157" s="1"/>
      <c r="H157" s="1"/>
      <c r="I157" s="1"/>
      <c r="J157" s="1"/>
      <c r="K157" s="1"/>
      <c r="L157" s="1"/>
      <c r="M157" s="1"/>
    </row>
    <row r="158" spans="1:13">
      <c r="A158" s="1"/>
      <c r="B158" s="1"/>
      <c r="C158" s="1"/>
      <c r="D158" s="1"/>
      <c r="E158" s="1"/>
      <c r="F158" s="1"/>
      <c r="G158" s="1"/>
      <c r="H158" s="1"/>
      <c r="I158" s="1"/>
      <c r="J158" s="1"/>
      <c r="K158" s="1"/>
      <c r="L158" s="1"/>
      <c r="M158" s="1"/>
    </row>
    <row r="159" spans="1:13">
      <c r="A159" s="1"/>
      <c r="B159" s="1"/>
      <c r="C159" s="1"/>
      <c r="D159" s="1"/>
      <c r="E159" s="1"/>
      <c r="F159" s="1"/>
      <c r="G159" s="1"/>
      <c r="H159" s="1"/>
      <c r="I159" s="1"/>
      <c r="J159" s="1"/>
      <c r="K159" s="1"/>
      <c r="L159" s="1"/>
      <c r="M159" s="1"/>
    </row>
    <row r="160" spans="1:13">
      <c r="A160" s="1"/>
      <c r="B160" s="1"/>
      <c r="C160" s="1"/>
      <c r="D160" s="1"/>
      <c r="E160" s="1"/>
      <c r="F160" s="1"/>
      <c r="G160" s="1"/>
      <c r="H160" s="1"/>
      <c r="I160" s="1"/>
      <c r="J160" s="1"/>
      <c r="K160" s="1"/>
      <c r="L160" s="1"/>
      <c r="M160" s="1"/>
    </row>
    <row r="161" spans="1:13">
      <c r="A161" s="1"/>
      <c r="B161" s="1"/>
      <c r="C161" s="1"/>
      <c r="D161" s="1"/>
      <c r="E161" s="1"/>
      <c r="F161" s="1"/>
      <c r="G161" s="1"/>
      <c r="H161" s="1"/>
      <c r="I161" s="1"/>
      <c r="J161" s="1"/>
      <c r="K161" s="1"/>
      <c r="L161" s="1"/>
      <c r="M161" s="1"/>
    </row>
    <row r="162" spans="1:13">
      <c r="A162" s="1"/>
      <c r="B162" s="1"/>
      <c r="C162" s="1"/>
      <c r="D162" s="1"/>
      <c r="E162" s="1"/>
      <c r="F162" s="1"/>
      <c r="G162" s="1"/>
      <c r="H162" s="1"/>
      <c r="I162" s="1"/>
      <c r="J162" s="1"/>
      <c r="K162" s="1"/>
      <c r="L162" s="1"/>
      <c r="M162" s="1"/>
    </row>
    <row r="163" spans="1:13">
      <c r="A163" s="1"/>
      <c r="B163" s="1"/>
      <c r="C163" s="1"/>
      <c r="D163" s="1"/>
      <c r="E163" s="1"/>
      <c r="F163" s="1"/>
      <c r="G163" s="1"/>
      <c r="H163" s="1"/>
      <c r="I163" s="1"/>
      <c r="J163" s="1"/>
      <c r="K163" s="1"/>
      <c r="L163" s="1"/>
      <c r="M163" s="1"/>
    </row>
    <row r="164" spans="1:13">
      <c r="A164" s="1"/>
      <c r="B164" s="1"/>
      <c r="C164" s="1"/>
      <c r="D164" s="1"/>
      <c r="E164" s="1"/>
      <c r="F164" s="1"/>
      <c r="G164" s="1"/>
      <c r="H164" s="1"/>
      <c r="I164" s="1"/>
      <c r="J164" s="1"/>
      <c r="K164" s="1"/>
      <c r="L164" s="1"/>
      <c r="M164" s="1"/>
    </row>
    <row r="165" spans="1:13">
      <c r="A165" s="1"/>
      <c r="B165" s="1"/>
      <c r="C165" s="1"/>
      <c r="D165" s="1"/>
      <c r="E165" s="1"/>
      <c r="F165" s="1"/>
      <c r="G165" s="1"/>
      <c r="H165" s="1"/>
      <c r="I165" s="1"/>
      <c r="J165" s="1"/>
      <c r="K165" s="1"/>
      <c r="L165" s="1"/>
      <c r="M165" s="1"/>
    </row>
    <row r="166" spans="1:13">
      <c r="A166" s="1"/>
      <c r="B166" s="1"/>
      <c r="C166" s="1"/>
      <c r="D166" s="1"/>
      <c r="E166" s="1"/>
      <c r="F166" s="1"/>
      <c r="G166" s="1"/>
      <c r="H166" s="1"/>
      <c r="I166" s="1"/>
      <c r="J166" s="1"/>
      <c r="K166" s="1"/>
      <c r="L166" s="1"/>
      <c r="M166" s="1"/>
    </row>
    <row r="167" spans="1:13">
      <c r="A167" s="1"/>
      <c r="B167" s="1"/>
      <c r="C167" s="1"/>
      <c r="D167" s="1"/>
      <c r="E167" s="1"/>
      <c r="F167" s="1"/>
      <c r="G167" s="1"/>
      <c r="H167" s="1"/>
      <c r="I167" s="1"/>
      <c r="J167" s="1"/>
      <c r="K167" s="1"/>
      <c r="L167" s="1"/>
      <c r="M167" s="1"/>
    </row>
    <row r="168" spans="1:13">
      <c r="A168" s="1"/>
      <c r="B168" s="1"/>
      <c r="C168" s="1"/>
      <c r="D168" s="1"/>
      <c r="E168" s="1"/>
      <c r="F168" s="1"/>
      <c r="G168" s="1"/>
      <c r="H168" s="1"/>
      <c r="I168" s="1"/>
      <c r="J168" s="1"/>
      <c r="K168" s="1"/>
      <c r="L168" s="1"/>
      <c r="M168" s="1"/>
    </row>
    <row r="169" spans="1:13">
      <c r="A169" s="1"/>
      <c r="B169" s="1"/>
      <c r="C169" s="1"/>
      <c r="D169" s="1"/>
      <c r="E169" s="1"/>
      <c r="F169" s="1"/>
      <c r="G169" s="1"/>
      <c r="H169" s="1"/>
      <c r="I169" s="1"/>
      <c r="J169" s="1"/>
      <c r="K169" s="1"/>
      <c r="L169" s="1"/>
      <c r="M169" s="1"/>
    </row>
    <row r="170" spans="1:13">
      <c r="A170" s="1"/>
      <c r="B170" s="1"/>
      <c r="C170" s="1"/>
      <c r="D170" s="1"/>
      <c r="E170" s="1"/>
      <c r="F170" s="1"/>
      <c r="G170" s="1"/>
      <c r="H170" s="1"/>
      <c r="I170" s="1"/>
      <c r="J170" s="1"/>
      <c r="K170" s="1"/>
      <c r="L170" s="1"/>
      <c r="M170" s="1"/>
    </row>
    <row r="171" spans="1:13">
      <c r="A171" s="1"/>
      <c r="B171" s="1"/>
      <c r="C171" s="1"/>
      <c r="D171" s="1"/>
      <c r="E171" s="1"/>
      <c r="F171" s="1"/>
      <c r="G171" s="1"/>
      <c r="H171" s="1"/>
      <c r="I171" s="1"/>
      <c r="J171" s="1"/>
      <c r="K171" s="1"/>
      <c r="L171" s="1"/>
      <c r="M171" s="1"/>
    </row>
    <row r="172" spans="1:13">
      <c r="A172" s="1"/>
      <c r="B172" s="1"/>
      <c r="C172" s="1"/>
      <c r="D172" s="1"/>
      <c r="E172" s="1"/>
      <c r="F172" s="1"/>
      <c r="G172" s="1"/>
      <c r="H172" s="1"/>
      <c r="I172" s="1"/>
      <c r="J172" s="1"/>
      <c r="K172" s="1"/>
      <c r="L172" s="1"/>
      <c r="M172" s="1"/>
    </row>
    <row r="173" spans="1:13">
      <c r="A173" s="1"/>
      <c r="B173" s="1"/>
      <c r="C173" s="1"/>
      <c r="D173" s="1"/>
      <c r="E173" s="1"/>
      <c r="F173" s="1"/>
      <c r="G173" s="1"/>
      <c r="H173" s="1"/>
      <c r="I173" s="1"/>
      <c r="J173" s="1"/>
      <c r="K173" s="1"/>
      <c r="L173" s="1"/>
      <c r="M173" s="1"/>
    </row>
    <row r="174" spans="1:13">
      <c r="A174" s="1"/>
      <c r="B174" s="1"/>
      <c r="C174" s="1"/>
      <c r="D174" s="1"/>
      <c r="E174" s="1"/>
      <c r="F174" s="1"/>
      <c r="G174" s="1"/>
      <c r="H174" s="1"/>
      <c r="I174" s="1"/>
      <c r="J174" s="1"/>
      <c r="K174" s="1"/>
      <c r="L174" s="1"/>
      <c r="M174" s="1"/>
    </row>
    <row r="175" spans="1:13">
      <c r="A175" s="1"/>
      <c r="B175" s="1"/>
      <c r="C175" s="1"/>
      <c r="D175" s="1"/>
      <c r="E175" s="1"/>
      <c r="F175" s="1"/>
      <c r="G175" s="1"/>
      <c r="H175" s="1"/>
      <c r="I175" s="1"/>
      <c r="J175" s="1"/>
      <c r="K175" s="1"/>
      <c r="L175" s="1"/>
      <c r="M175" s="1"/>
    </row>
    <row r="176" spans="1:13">
      <c r="A176" s="1"/>
      <c r="B176" s="1"/>
      <c r="C176" s="1"/>
      <c r="D176" s="1"/>
      <c r="E176" s="1"/>
      <c r="F176" s="1"/>
      <c r="G176" s="1"/>
      <c r="H176" s="1"/>
      <c r="I176" s="1"/>
      <c r="J176" s="1"/>
      <c r="K176" s="1"/>
      <c r="L176" s="1"/>
      <c r="M176" s="1"/>
    </row>
    <row r="177" spans="1:13">
      <c r="A177" s="1"/>
      <c r="B177" s="1"/>
      <c r="C177" s="1"/>
      <c r="D177" s="1"/>
      <c r="E177" s="1"/>
      <c r="F177" s="1"/>
      <c r="G177" s="1"/>
      <c r="H177" s="1"/>
      <c r="I177" s="1"/>
      <c r="J177" s="1"/>
      <c r="K177" s="1"/>
      <c r="L177" s="1"/>
      <c r="M177" s="1"/>
    </row>
    <row r="178" spans="1:13">
      <c r="A178" s="1"/>
      <c r="B178" s="1"/>
      <c r="C178" s="1"/>
      <c r="D178" s="1"/>
      <c r="E178" s="1"/>
      <c r="F178" s="1"/>
      <c r="G178" s="1"/>
      <c r="H178" s="1"/>
      <c r="I178" s="1"/>
      <c r="J178" s="1"/>
      <c r="K178" s="1"/>
      <c r="L178" s="1"/>
      <c r="M178" s="1"/>
    </row>
    <row r="179" spans="1:13">
      <c r="A179" s="1"/>
      <c r="B179" s="1"/>
      <c r="C179" s="1"/>
      <c r="D179" s="1"/>
      <c r="E179" s="1"/>
      <c r="F179" s="1"/>
      <c r="G179" s="1"/>
      <c r="H179" s="1"/>
      <c r="I179" s="1"/>
      <c r="J179" s="1"/>
      <c r="K179" s="1"/>
      <c r="L179" s="1"/>
      <c r="M179" s="1"/>
    </row>
    <row r="180" spans="1:13">
      <c r="A180" s="1"/>
      <c r="B180" s="1"/>
      <c r="C180" s="1"/>
      <c r="D180" s="1"/>
      <c r="E180" s="1"/>
      <c r="F180" s="1"/>
      <c r="G180" s="1"/>
      <c r="H180" s="1"/>
      <c r="I180" s="1"/>
      <c r="J180" s="1"/>
      <c r="K180" s="1"/>
      <c r="L180" s="1"/>
      <c r="M180" s="1"/>
    </row>
    <row r="181" spans="1:13">
      <c r="A181" s="1"/>
      <c r="B181" s="1"/>
      <c r="C181" s="1"/>
      <c r="D181" s="1"/>
      <c r="E181" s="1"/>
      <c r="F181" s="1"/>
      <c r="G181" s="1"/>
      <c r="H181" s="1"/>
      <c r="I181" s="1"/>
      <c r="J181" s="1"/>
      <c r="K181" s="1"/>
      <c r="L181" s="1"/>
      <c r="M181" s="1"/>
    </row>
    <row r="182" spans="1:13">
      <c r="A182" s="1"/>
      <c r="B182" s="1"/>
      <c r="C182" s="1"/>
      <c r="D182" s="1"/>
      <c r="E182" s="1"/>
      <c r="F182" s="1"/>
      <c r="G182" s="1"/>
      <c r="H182" s="1"/>
      <c r="I182" s="1"/>
      <c r="J182" s="1"/>
      <c r="K182" s="1"/>
      <c r="L182" s="1"/>
      <c r="M182" s="1"/>
    </row>
    <row r="183" spans="1:13">
      <c r="A183" s="1"/>
      <c r="B183" s="1"/>
      <c r="C183" s="1"/>
      <c r="D183" s="1"/>
      <c r="E183" s="1"/>
      <c r="F183" s="1"/>
      <c r="G183" s="1"/>
      <c r="H183" s="1"/>
      <c r="I183" s="1"/>
      <c r="J183" s="1"/>
      <c r="K183" s="1"/>
      <c r="L183" s="1"/>
      <c r="M183" s="1"/>
    </row>
    <row r="184" spans="1:13">
      <c r="A184" s="1"/>
      <c r="B184" s="1"/>
      <c r="C184" s="1"/>
      <c r="D184" s="1"/>
      <c r="E184" s="1"/>
      <c r="F184" s="1"/>
      <c r="G184" s="1"/>
      <c r="H184" s="1"/>
      <c r="I184" s="1"/>
      <c r="J184" s="1"/>
      <c r="K184" s="1"/>
      <c r="L184" s="1"/>
      <c r="M184" s="1"/>
    </row>
    <row r="185" spans="1:13">
      <c r="A185" s="1"/>
      <c r="B185" s="1"/>
      <c r="C185" s="1"/>
      <c r="D185" s="1"/>
      <c r="E185" s="1"/>
      <c r="F185" s="1"/>
      <c r="G185" s="1"/>
      <c r="H185" s="1"/>
      <c r="I185" s="1"/>
      <c r="J185" s="1"/>
      <c r="K185" s="1"/>
      <c r="L185" s="1"/>
      <c r="M185" s="1"/>
    </row>
    <row r="186" spans="1:13">
      <c r="A186" s="1"/>
      <c r="B186" s="1"/>
      <c r="C186" s="1"/>
      <c r="D186" s="1"/>
      <c r="E186" s="1"/>
      <c r="F186" s="1"/>
      <c r="G186" s="1"/>
      <c r="H186" s="1"/>
      <c r="I186" s="1"/>
      <c r="J186" s="1"/>
      <c r="K186" s="1"/>
      <c r="L186" s="1"/>
      <c r="M186" s="1"/>
    </row>
    <row r="187" spans="1:13">
      <c r="A187" s="1"/>
      <c r="B187" s="1"/>
      <c r="C187" s="1"/>
      <c r="D187" s="1"/>
      <c r="E187" s="1"/>
      <c r="F187" s="1"/>
      <c r="G187" s="1"/>
      <c r="H187" s="1"/>
      <c r="I187" s="1"/>
      <c r="J187" s="1"/>
      <c r="K187" s="1"/>
      <c r="L187" s="1"/>
      <c r="M187" s="1"/>
    </row>
    <row r="188" spans="1:13">
      <c r="A188" s="1"/>
      <c r="B188" s="1"/>
      <c r="C188" s="1"/>
      <c r="D188" s="1"/>
      <c r="E188" s="1"/>
      <c r="F188" s="1"/>
      <c r="G188" s="1"/>
      <c r="H188" s="1"/>
      <c r="I188" s="1"/>
      <c r="J188" s="1"/>
      <c r="K188" s="1"/>
      <c r="L188" s="1"/>
      <c r="M188" s="1"/>
    </row>
    <row r="189" spans="1:13">
      <c r="A189" s="1"/>
      <c r="B189" s="1"/>
      <c r="C189" s="1"/>
      <c r="D189" s="1"/>
      <c r="E189" s="1"/>
      <c r="F189" s="1"/>
      <c r="G189" s="1"/>
      <c r="H189" s="1"/>
      <c r="I189" s="1"/>
      <c r="J189" s="1"/>
      <c r="K189" s="1"/>
      <c r="L189" s="1"/>
      <c r="M189" s="1"/>
    </row>
    <row r="190" spans="1:13">
      <c r="A190" s="1"/>
      <c r="B190" s="1"/>
      <c r="C190" s="1"/>
      <c r="D190" s="1"/>
      <c r="E190" s="1"/>
      <c r="F190" s="1"/>
      <c r="G190" s="1"/>
      <c r="H190" s="1"/>
      <c r="I190" s="1"/>
      <c r="J190" s="1"/>
      <c r="K190" s="1"/>
      <c r="L190" s="1"/>
      <c r="M190" s="1"/>
    </row>
    <row r="191" spans="1:13">
      <c r="A191" s="1"/>
      <c r="B191" s="1"/>
      <c r="C191" s="1"/>
      <c r="D191" s="1"/>
      <c r="E191" s="1"/>
      <c r="F191" s="1"/>
      <c r="G191" s="1"/>
      <c r="H191" s="1"/>
      <c r="I191" s="1"/>
      <c r="J191" s="1"/>
      <c r="K191" s="1"/>
      <c r="L191" s="1"/>
      <c r="M191" s="1"/>
    </row>
    <row r="192" spans="1:13">
      <c r="A192" s="1"/>
      <c r="B192" s="1"/>
      <c r="C192" s="1"/>
      <c r="D192" s="1"/>
      <c r="E192" s="1"/>
      <c r="F192" s="1"/>
      <c r="G192" s="1"/>
      <c r="H192" s="1"/>
      <c r="I192" s="1"/>
      <c r="J192" s="1"/>
      <c r="K192" s="1"/>
      <c r="L192" s="1"/>
      <c r="M192" s="1"/>
    </row>
    <row r="193" spans="1:13">
      <c r="A193" s="1"/>
      <c r="B193" s="1"/>
      <c r="C193" s="1"/>
      <c r="D193" s="1"/>
      <c r="E193" s="1"/>
      <c r="F193" s="1"/>
      <c r="G193" s="1"/>
      <c r="H193" s="1"/>
      <c r="I193" s="1"/>
      <c r="J193" s="1"/>
      <c r="K193" s="1"/>
      <c r="L193" s="1"/>
      <c r="M193" s="1"/>
    </row>
    <row r="194" spans="1:13">
      <c r="A194" s="1"/>
      <c r="B194" s="1"/>
      <c r="C194" s="1"/>
      <c r="D194" s="1"/>
      <c r="E194" s="1"/>
      <c r="F194" s="1"/>
      <c r="G194" s="1"/>
      <c r="H194" s="1"/>
      <c r="I194" s="1"/>
      <c r="J194" s="1"/>
      <c r="K194" s="1"/>
      <c r="L194" s="1"/>
      <c r="M194" s="1"/>
    </row>
    <row r="195" spans="1:13">
      <c r="A195" s="1"/>
      <c r="B195" s="1"/>
      <c r="C195" s="1"/>
      <c r="D195" s="1"/>
      <c r="E195" s="1"/>
      <c r="F195" s="1"/>
      <c r="G195" s="1"/>
      <c r="H195" s="1"/>
      <c r="I195" s="1"/>
      <c r="J195" s="1"/>
      <c r="K195" s="1"/>
      <c r="L195" s="1"/>
      <c r="M195" s="1"/>
    </row>
    <row r="196" spans="1:13">
      <c r="A196" s="1"/>
      <c r="B196" s="1"/>
      <c r="C196" s="1"/>
      <c r="D196" s="1"/>
      <c r="E196" s="1"/>
      <c r="F196" s="1"/>
      <c r="G196" s="1"/>
      <c r="H196" s="1"/>
      <c r="I196" s="1"/>
      <c r="J196" s="1"/>
      <c r="K196" s="1"/>
      <c r="L196" s="1"/>
      <c r="M196" s="1"/>
    </row>
    <row r="197" spans="1:13">
      <c r="A197" s="1"/>
      <c r="B197" s="1"/>
      <c r="C197" s="1"/>
      <c r="D197" s="1"/>
      <c r="E197" s="1"/>
      <c r="F197" s="1"/>
      <c r="G197" s="1"/>
      <c r="H197" s="1"/>
      <c r="I197" s="1"/>
      <c r="J197" s="1"/>
      <c r="K197" s="1"/>
      <c r="L197" s="1"/>
      <c r="M197" s="1"/>
    </row>
    <row r="198" spans="1:13">
      <c r="A198" s="1"/>
      <c r="B198" s="1"/>
      <c r="C198" s="1"/>
      <c r="D198" s="1"/>
      <c r="E198" s="1"/>
      <c r="F198" s="1"/>
      <c r="G198" s="1"/>
      <c r="H198" s="1"/>
      <c r="I198" s="1"/>
      <c r="J198" s="1"/>
      <c r="K198" s="1"/>
      <c r="L198" s="1"/>
      <c r="M198" s="1"/>
    </row>
    <row r="199" spans="1:13">
      <c r="A199" s="1"/>
      <c r="B199" s="1"/>
      <c r="C199" s="1"/>
      <c r="D199" s="1"/>
      <c r="E199" s="1"/>
      <c r="F199" s="1"/>
      <c r="G199" s="1"/>
      <c r="H199" s="1"/>
      <c r="I199" s="1"/>
      <c r="J199" s="1"/>
      <c r="K199" s="1"/>
      <c r="L199" s="1"/>
      <c r="M199" s="1"/>
    </row>
    <row r="200" spans="1:13">
      <c r="A200" s="1"/>
      <c r="B200" s="1"/>
      <c r="C200" s="1"/>
      <c r="D200" s="1"/>
      <c r="E200" s="1"/>
      <c r="F200" s="1"/>
      <c r="G200" s="1"/>
      <c r="H200" s="1"/>
      <c r="I200" s="1"/>
      <c r="J200" s="1"/>
      <c r="K200" s="1"/>
      <c r="L200" s="1"/>
      <c r="M200" s="1"/>
    </row>
    <row r="201" spans="1:13">
      <c r="A201" s="1"/>
      <c r="B201" s="1"/>
      <c r="C201" s="1"/>
      <c r="D201" s="1"/>
      <c r="E201" s="1"/>
      <c r="F201" s="1"/>
      <c r="G201" s="1"/>
      <c r="H201" s="1"/>
      <c r="I201" s="1"/>
      <c r="J201" s="1"/>
      <c r="K201" s="1"/>
      <c r="L201" s="1"/>
      <c r="M201" s="1"/>
    </row>
    <row r="202" spans="1:13">
      <c r="A202" s="1"/>
      <c r="B202" s="1"/>
      <c r="C202" s="1"/>
      <c r="D202" s="1"/>
      <c r="E202" s="1"/>
      <c r="F202" s="1"/>
      <c r="G202" s="1"/>
      <c r="H202" s="1"/>
      <c r="I202" s="1"/>
      <c r="J202" s="1"/>
      <c r="K202" s="1"/>
      <c r="L202" s="1"/>
      <c r="M202" s="1"/>
    </row>
    <row r="203" spans="1:13">
      <c r="A203" s="1"/>
      <c r="B203" s="1"/>
      <c r="C203" s="1"/>
      <c r="D203" s="1"/>
      <c r="E203" s="1"/>
      <c r="F203" s="1"/>
      <c r="G203" s="1"/>
      <c r="H203" s="1"/>
      <c r="I203" s="1"/>
      <c r="J203" s="1"/>
      <c r="K203" s="1"/>
      <c r="L203" s="1"/>
      <c r="M203" s="1"/>
    </row>
    <row r="204" spans="1:13">
      <c r="A204" s="1"/>
      <c r="B204" s="1"/>
      <c r="C204" s="1"/>
      <c r="D204" s="1"/>
      <c r="E204" s="1"/>
      <c r="F204" s="1"/>
      <c r="G204" s="1"/>
      <c r="H204" s="1"/>
      <c r="I204" s="1"/>
      <c r="J204" s="1"/>
      <c r="K204" s="1"/>
      <c r="L204" s="1"/>
      <c r="M204" s="1"/>
    </row>
    <row r="205" spans="1:13">
      <c r="A205" s="1"/>
      <c r="B205" s="1"/>
      <c r="C205" s="1"/>
      <c r="D205" s="1"/>
      <c r="E205" s="1"/>
      <c r="F205" s="1"/>
      <c r="G205" s="1"/>
      <c r="H205" s="1"/>
      <c r="I205" s="1"/>
      <c r="J205" s="1"/>
      <c r="K205" s="1"/>
      <c r="L205" s="1"/>
      <c r="M205" s="1"/>
    </row>
    <row r="206" spans="1:13">
      <c r="A206" s="1"/>
      <c r="B206" s="1"/>
      <c r="C206" s="1"/>
      <c r="D206" s="1"/>
      <c r="E206" s="1"/>
      <c r="F206" s="1"/>
      <c r="G206" s="1"/>
      <c r="H206" s="1"/>
      <c r="I206" s="1"/>
      <c r="J206" s="1"/>
      <c r="K206" s="1"/>
      <c r="L206" s="1"/>
      <c r="M206" s="1"/>
    </row>
    <row r="207" spans="1:13">
      <c r="A207" s="1"/>
      <c r="B207" s="1"/>
      <c r="C207" s="1"/>
      <c r="D207" s="1"/>
      <c r="E207" s="1"/>
      <c r="F207" s="1"/>
      <c r="G207" s="1"/>
      <c r="H207" s="1"/>
      <c r="I207" s="1"/>
      <c r="J207" s="1"/>
      <c r="K207" s="1"/>
      <c r="L207" s="1"/>
      <c r="M207" s="1"/>
    </row>
    <row r="208" spans="1:13">
      <c r="A208" s="1"/>
      <c r="B208" s="1"/>
      <c r="C208" s="1"/>
      <c r="D208" s="1"/>
      <c r="E208" s="1"/>
      <c r="F208" s="1"/>
      <c r="G208" s="1"/>
      <c r="H208" s="1"/>
      <c r="I208" s="1"/>
      <c r="J208" s="1"/>
      <c r="K208" s="1"/>
      <c r="L208" s="1"/>
      <c r="M208" s="1"/>
    </row>
    <row r="209" spans="1:13">
      <c r="A209" s="1"/>
      <c r="B209" s="1"/>
      <c r="C209" s="1"/>
      <c r="D209" s="1"/>
      <c r="E209" s="1"/>
      <c r="F209" s="1"/>
      <c r="G209" s="1"/>
      <c r="H209" s="1"/>
      <c r="I209" s="1"/>
      <c r="J209" s="1"/>
      <c r="K209" s="1"/>
      <c r="L209" s="1"/>
      <c r="M209" s="1"/>
    </row>
    <row r="210" spans="1:13">
      <c r="A210" s="1"/>
      <c r="B210" s="1"/>
      <c r="C210" s="1"/>
      <c r="D210" s="1"/>
      <c r="E210" s="1"/>
      <c r="F210" s="1"/>
      <c r="G210" s="1"/>
      <c r="H210" s="1"/>
      <c r="I210" s="1"/>
      <c r="J210" s="1"/>
      <c r="K210" s="1"/>
      <c r="L210" s="1"/>
      <c r="M210" s="1"/>
    </row>
    <row r="211" spans="1:13">
      <c r="A211" s="1"/>
      <c r="B211" s="1"/>
      <c r="C211" s="1"/>
      <c r="D211" s="1"/>
      <c r="E211" s="1"/>
      <c r="F211" s="1"/>
      <c r="G211" s="1"/>
      <c r="H211" s="1"/>
      <c r="I211" s="1"/>
      <c r="J211" s="1"/>
      <c r="K211" s="1"/>
      <c r="L211" s="1"/>
      <c r="M211" s="1"/>
    </row>
    <row r="212" spans="1:13">
      <c r="A212" s="1"/>
      <c r="B212" s="1"/>
      <c r="C212" s="1"/>
      <c r="D212" s="1"/>
      <c r="E212" s="1"/>
      <c r="F212" s="1"/>
      <c r="G212" s="1"/>
      <c r="H212" s="1"/>
      <c r="I212" s="1"/>
      <c r="J212" s="1"/>
      <c r="K212" s="1"/>
      <c r="L212" s="1"/>
      <c r="M212" s="1"/>
    </row>
    <row r="213" spans="1:13">
      <c r="A213" s="1"/>
      <c r="B213" s="1"/>
      <c r="C213" s="1"/>
      <c r="D213" s="1"/>
      <c r="E213" s="1"/>
      <c r="F213" s="1"/>
      <c r="G213" s="1"/>
      <c r="H213" s="1"/>
      <c r="I213" s="1"/>
      <c r="J213" s="1"/>
      <c r="K213" s="1"/>
      <c r="L213" s="1"/>
      <c r="M213" s="1"/>
    </row>
    <row r="214" spans="1:13">
      <c r="A214" s="1"/>
      <c r="B214" s="1"/>
      <c r="C214" s="1"/>
      <c r="D214" s="1"/>
      <c r="E214" s="1"/>
      <c r="F214" s="1"/>
      <c r="G214" s="1"/>
      <c r="H214" s="1"/>
      <c r="I214" s="1"/>
      <c r="J214" s="1"/>
      <c r="K214" s="1"/>
      <c r="L214" s="1"/>
      <c r="M214" s="1"/>
    </row>
    <row r="215" spans="1:13">
      <c r="A215" s="1"/>
      <c r="B215" s="1"/>
      <c r="C215" s="1"/>
      <c r="D215" s="1"/>
      <c r="E215" s="1"/>
      <c r="F215" s="1"/>
      <c r="G215" s="1"/>
      <c r="H215" s="1"/>
      <c r="I215" s="1"/>
      <c r="J215" s="1"/>
      <c r="K215" s="1"/>
      <c r="L215" s="1"/>
      <c r="M215" s="1"/>
    </row>
    <row r="216" spans="1:13">
      <c r="A216" s="1"/>
      <c r="B216" s="1"/>
      <c r="C216" s="1"/>
      <c r="D216" s="1"/>
      <c r="E216" s="1"/>
      <c r="F216" s="1"/>
      <c r="G216" s="1"/>
      <c r="H216" s="1"/>
      <c r="I216" s="1"/>
      <c r="J216" s="1"/>
      <c r="K216" s="1"/>
      <c r="L216" s="1"/>
      <c r="M216" s="1"/>
    </row>
    <row r="217" spans="1:13">
      <c r="A217" s="1"/>
      <c r="B217" s="1"/>
      <c r="C217" s="1"/>
      <c r="D217" s="1"/>
      <c r="E217" s="1"/>
      <c r="F217" s="1"/>
      <c r="G217" s="1"/>
      <c r="H217" s="1"/>
      <c r="I217" s="1"/>
      <c r="J217" s="1"/>
      <c r="K217" s="1"/>
      <c r="L217" s="1"/>
      <c r="M217" s="1"/>
    </row>
    <row r="218" spans="1:13">
      <c r="A218" s="1"/>
      <c r="B218" s="1"/>
      <c r="C218" s="1"/>
      <c r="D218" s="1"/>
      <c r="E218" s="1"/>
      <c r="F218" s="1"/>
      <c r="G218" s="1"/>
      <c r="H218" s="1"/>
      <c r="I218" s="1"/>
      <c r="J218" s="1"/>
      <c r="K218" s="1"/>
      <c r="L218" s="1"/>
      <c r="M218" s="1"/>
    </row>
    <row r="219" spans="1:13">
      <c r="A219" s="1"/>
      <c r="B219" s="1"/>
      <c r="C219" s="1"/>
      <c r="D219" s="1"/>
      <c r="E219" s="1"/>
      <c r="F219" s="1"/>
      <c r="G219" s="1"/>
      <c r="H219" s="1"/>
      <c r="I219" s="1"/>
      <c r="J219" s="1"/>
      <c r="K219" s="1"/>
      <c r="L219" s="1"/>
      <c r="M219" s="1"/>
    </row>
    <row r="220" spans="1:13">
      <c r="A220" s="1"/>
      <c r="B220" s="1"/>
      <c r="C220" s="1"/>
      <c r="D220" s="1"/>
      <c r="E220" s="1"/>
      <c r="F220" s="1"/>
      <c r="G220" s="1"/>
      <c r="H220" s="1"/>
      <c r="I220" s="1"/>
      <c r="J220" s="1"/>
      <c r="K220" s="1"/>
      <c r="L220" s="1"/>
      <c r="M220" s="1"/>
    </row>
    <row r="221" spans="1:13">
      <c r="A221" s="1"/>
      <c r="B221" s="1"/>
      <c r="C221" s="1"/>
      <c r="D221" s="1"/>
      <c r="E221" s="1"/>
      <c r="F221" s="1"/>
      <c r="G221" s="1"/>
      <c r="H221" s="1"/>
      <c r="I221" s="1"/>
      <c r="J221" s="1"/>
      <c r="K221" s="1"/>
      <c r="L221" s="1"/>
      <c r="M221" s="1"/>
    </row>
    <row r="222" spans="1:13">
      <c r="A222" s="1"/>
      <c r="B222" s="1"/>
      <c r="C222" s="1"/>
      <c r="D222" s="1"/>
      <c r="E222" s="1"/>
      <c r="F222" s="1"/>
      <c r="G222" s="1"/>
      <c r="H222" s="1"/>
      <c r="I222" s="1"/>
      <c r="J222" s="1"/>
      <c r="K222" s="1"/>
      <c r="L222" s="1"/>
      <c r="M222" s="1"/>
    </row>
    <row r="223" spans="1:13">
      <c r="A223" s="1"/>
      <c r="B223" s="1"/>
      <c r="C223" s="1"/>
      <c r="D223" s="1"/>
      <c r="E223" s="1"/>
      <c r="F223" s="1"/>
      <c r="G223" s="1"/>
      <c r="H223" s="1"/>
      <c r="I223" s="1"/>
      <c r="J223" s="1"/>
      <c r="K223" s="1"/>
      <c r="L223" s="1"/>
      <c r="M223" s="1"/>
    </row>
    <row r="224" spans="1:13">
      <c r="A224" s="1"/>
      <c r="B224" s="1"/>
      <c r="C224" s="1"/>
      <c r="D224" s="1"/>
      <c r="E224" s="1"/>
      <c r="F224" s="1"/>
      <c r="G224" s="1"/>
      <c r="H224" s="1"/>
      <c r="I224" s="1"/>
      <c r="J224" s="1"/>
      <c r="K224" s="1"/>
      <c r="L224" s="1"/>
      <c r="M224" s="1"/>
    </row>
    <row r="225" spans="1:13">
      <c r="A225" s="1"/>
      <c r="B225" s="1"/>
      <c r="C225" s="1"/>
      <c r="D225" s="1"/>
      <c r="E225" s="1"/>
      <c r="F225" s="1"/>
      <c r="G225" s="1"/>
      <c r="H225" s="1"/>
      <c r="I225" s="1"/>
      <c r="J225" s="1"/>
      <c r="K225" s="1"/>
      <c r="L225" s="1"/>
      <c r="M225" s="1"/>
    </row>
    <row r="226" spans="1:13">
      <c r="A226" s="1"/>
      <c r="B226" s="1"/>
      <c r="C226" s="1"/>
      <c r="D226" s="1"/>
      <c r="E226" s="1"/>
      <c r="F226" s="1"/>
      <c r="G226" s="1"/>
      <c r="H226" s="1"/>
      <c r="I226" s="1"/>
      <c r="J226" s="1"/>
      <c r="K226" s="1"/>
      <c r="L226" s="1"/>
      <c r="M226" s="1"/>
    </row>
    <row r="227" spans="1:13">
      <c r="A227" s="1"/>
      <c r="B227" s="1"/>
      <c r="C227" s="1"/>
      <c r="D227" s="1"/>
      <c r="E227" s="1"/>
      <c r="F227" s="1"/>
      <c r="G227" s="1"/>
      <c r="H227" s="1"/>
      <c r="I227" s="1"/>
      <c r="J227" s="1"/>
      <c r="K227" s="1"/>
      <c r="L227" s="1"/>
      <c r="M227" s="1"/>
    </row>
    <row r="228" spans="1:13">
      <c r="A228" s="1"/>
      <c r="B228" s="1"/>
      <c r="C228" s="1"/>
      <c r="D228" s="1"/>
      <c r="E228" s="1"/>
      <c r="F228" s="1"/>
      <c r="G228" s="1"/>
      <c r="H228" s="1"/>
      <c r="I228" s="1"/>
      <c r="J228" s="1"/>
      <c r="K228" s="1"/>
      <c r="L228" s="1"/>
      <c r="M228" s="1"/>
    </row>
    <row r="229" spans="1:13">
      <c r="A229" s="1"/>
      <c r="B229" s="1"/>
      <c r="C229" s="1"/>
      <c r="D229" s="1"/>
      <c r="E229" s="1"/>
      <c r="F229" s="1"/>
      <c r="G229" s="1"/>
      <c r="H229" s="1"/>
      <c r="I229" s="1"/>
      <c r="J229" s="1"/>
      <c r="K229" s="1"/>
      <c r="L229" s="1"/>
      <c r="M229" s="1"/>
    </row>
    <row r="230" spans="1:13">
      <c r="A230" s="1"/>
      <c r="B230" s="1"/>
      <c r="C230" s="1"/>
      <c r="D230" s="1"/>
      <c r="E230" s="1"/>
      <c r="F230" s="1"/>
      <c r="G230" s="1"/>
      <c r="H230" s="1"/>
      <c r="I230" s="1"/>
      <c r="J230" s="1"/>
      <c r="K230" s="1"/>
      <c r="L230" s="1"/>
      <c r="M230" s="1"/>
    </row>
    <row r="231" spans="1:13">
      <c r="A231" s="1"/>
      <c r="B231" s="1"/>
      <c r="C231" s="1"/>
      <c r="D231" s="1"/>
      <c r="E231" s="1"/>
      <c r="F231" s="1"/>
      <c r="G231" s="1"/>
      <c r="H231" s="1"/>
      <c r="I231" s="1"/>
      <c r="J231" s="1"/>
      <c r="K231" s="1"/>
      <c r="L231" s="1"/>
      <c r="M231" s="1"/>
    </row>
    <row r="232" spans="1:13">
      <c r="A232" s="1"/>
      <c r="B232" s="1"/>
      <c r="C232" s="1"/>
      <c r="D232" s="1"/>
      <c r="E232" s="1"/>
      <c r="F232" s="1"/>
      <c r="G232" s="1"/>
      <c r="H232" s="1"/>
      <c r="I232" s="1"/>
      <c r="J232" s="1"/>
      <c r="K232" s="1"/>
      <c r="L232" s="1"/>
      <c r="M232" s="1"/>
    </row>
    <row r="233" spans="1:13">
      <c r="A233" s="1"/>
      <c r="B233" s="1"/>
      <c r="C233" s="1"/>
      <c r="D233" s="1"/>
      <c r="E233" s="1"/>
      <c r="F233" s="1"/>
      <c r="G233" s="1"/>
      <c r="H233" s="1"/>
      <c r="I233" s="1"/>
      <c r="J233" s="1"/>
      <c r="K233" s="1"/>
      <c r="L233" s="1"/>
      <c r="M233" s="1"/>
    </row>
    <row r="234" spans="1:13">
      <c r="A234" s="1"/>
      <c r="B234" s="1"/>
      <c r="C234" s="1"/>
      <c r="D234" s="1"/>
      <c r="E234" s="1"/>
      <c r="F234" s="1"/>
      <c r="G234" s="1"/>
      <c r="H234" s="1"/>
      <c r="I234" s="1"/>
      <c r="J234" s="1"/>
      <c r="K234" s="1"/>
      <c r="L234" s="1"/>
      <c r="M234" s="1"/>
    </row>
    <row r="235" spans="1:13">
      <c r="A235" s="1"/>
      <c r="B235" s="1"/>
      <c r="C235" s="1"/>
      <c r="D235" s="1"/>
      <c r="E235" s="1"/>
      <c r="F235" s="1"/>
      <c r="G235" s="1"/>
      <c r="H235" s="1"/>
      <c r="I235" s="1"/>
      <c r="J235" s="1"/>
      <c r="K235" s="1"/>
      <c r="L235" s="1"/>
      <c r="M235" s="1"/>
    </row>
    <row r="236" spans="1:13">
      <c r="A236" s="1"/>
      <c r="B236" s="1"/>
      <c r="C236" s="1"/>
      <c r="D236" s="1"/>
      <c r="E236" s="1"/>
      <c r="F236" s="1"/>
      <c r="G236" s="1"/>
      <c r="H236" s="1"/>
      <c r="I236" s="1"/>
      <c r="J236" s="1"/>
      <c r="K236" s="1"/>
      <c r="L236" s="1"/>
      <c r="M236" s="1"/>
    </row>
    <row r="237" spans="1:13">
      <c r="A237" s="1"/>
      <c r="B237" s="1"/>
      <c r="C237" s="1"/>
      <c r="D237" s="1"/>
      <c r="E237" s="1"/>
      <c r="F237" s="1"/>
      <c r="G237" s="1"/>
      <c r="H237" s="1"/>
      <c r="I237" s="1"/>
      <c r="J237" s="1"/>
      <c r="K237" s="1"/>
      <c r="L237" s="1"/>
      <c r="M237" s="1"/>
    </row>
    <row r="238" spans="1:13">
      <c r="A238" s="1"/>
      <c r="B238" s="1"/>
      <c r="C238" s="1"/>
      <c r="D238" s="1"/>
      <c r="E238" s="1"/>
      <c r="F238" s="1"/>
      <c r="G238" s="1"/>
      <c r="H238" s="1"/>
      <c r="I238" s="1"/>
      <c r="J238" s="1"/>
      <c r="K238" s="1"/>
      <c r="L238" s="1"/>
      <c r="M238" s="1"/>
    </row>
    <row r="239" spans="1:13">
      <c r="A239" s="1"/>
      <c r="B239" s="1"/>
      <c r="C239" s="1"/>
      <c r="D239" s="1"/>
      <c r="E239" s="1"/>
      <c r="F239" s="1"/>
      <c r="G239" s="1"/>
      <c r="H239" s="1"/>
      <c r="I239" s="1"/>
      <c r="J239" s="1"/>
      <c r="K239" s="1"/>
      <c r="L239" s="1"/>
      <c r="M239" s="1"/>
    </row>
    <row r="240" spans="1:13">
      <c r="A240" s="1"/>
      <c r="B240" s="1"/>
      <c r="C240" s="1"/>
      <c r="D240" s="1"/>
      <c r="E240" s="1"/>
      <c r="F240" s="1"/>
      <c r="G240" s="1"/>
      <c r="H240" s="1"/>
      <c r="I240" s="1"/>
      <c r="J240" s="1"/>
      <c r="K240" s="1"/>
      <c r="L240" s="1"/>
      <c r="M240" s="1"/>
    </row>
    <row r="241" spans="1:13">
      <c r="A241" s="1"/>
      <c r="B241" s="1"/>
      <c r="C241" s="1"/>
      <c r="D241" s="1"/>
      <c r="E241" s="1"/>
      <c r="F241" s="1"/>
      <c r="G241" s="1"/>
      <c r="H241" s="1"/>
      <c r="I241" s="1"/>
      <c r="J241" s="1"/>
      <c r="K241" s="1"/>
      <c r="L241" s="1"/>
      <c r="M241" s="1"/>
    </row>
    <row r="242" spans="1:13">
      <c r="A242" s="1"/>
      <c r="B242" s="1"/>
      <c r="C242" s="1"/>
      <c r="D242" s="1"/>
      <c r="E242" s="1"/>
      <c r="F242" s="1"/>
      <c r="G242" s="1"/>
      <c r="H242" s="1"/>
      <c r="I242" s="1"/>
      <c r="J242" s="1"/>
      <c r="K242" s="1"/>
      <c r="L242" s="1"/>
      <c r="M242" s="1"/>
    </row>
    <row r="243" spans="1:13">
      <c r="A243" s="1"/>
      <c r="B243" s="1"/>
      <c r="C243" s="1"/>
      <c r="D243" s="1"/>
      <c r="E243" s="1"/>
      <c r="F243" s="1"/>
      <c r="G243" s="1"/>
      <c r="H243" s="1"/>
      <c r="I243" s="1"/>
      <c r="J243" s="1"/>
      <c r="K243" s="1"/>
      <c r="L243" s="1"/>
      <c r="M243" s="1"/>
    </row>
    <row r="244" spans="1:13">
      <c r="A244" s="1"/>
      <c r="B244" s="1"/>
      <c r="C244" s="1"/>
      <c r="D244" s="1"/>
      <c r="E244" s="1"/>
      <c r="F244" s="1"/>
      <c r="G244" s="1"/>
      <c r="H244" s="1"/>
      <c r="I244" s="1"/>
      <c r="J244" s="1"/>
      <c r="K244" s="1"/>
      <c r="L244" s="1"/>
      <c r="M244" s="1"/>
    </row>
    <row r="245" spans="1:13">
      <c r="A245" s="1"/>
      <c r="B245" s="1"/>
      <c r="C245" s="1"/>
      <c r="D245" s="1"/>
      <c r="E245" s="1"/>
      <c r="F245" s="1"/>
      <c r="G245" s="1"/>
      <c r="H245" s="1"/>
      <c r="I245" s="1"/>
      <c r="J245" s="1"/>
      <c r="K245" s="1"/>
      <c r="L245" s="1"/>
      <c r="M245" s="1"/>
    </row>
    <row r="246" spans="1:13">
      <c r="A246" s="1"/>
      <c r="B246" s="1"/>
      <c r="C246" s="1"/>
      <c r="D246" s="1"/>
      <c r="E246" s="1"/>
      <c r="F246" s="1"/>
      <c r="G246" s="1"/>
      <c r="H246" s="1"/>
      <c r="I246" s="1"/>
      <c r="J246" s="1"/>
      <c r="K246" s="1"/>
      <c r="L246" s="1"/>
      <c r="M246" s="1"/>
    </row>
    <row r="247" spans="1:13">
      <c r="A247" s="1"/>
      <c r="B247" s="1"/>
      <c r="C247" s="1"/>
      <c r="D247" s="1"/>
      <c r="E247" s="1"/>
      <c r="F247" s="1"/>
      <c r="G247" s="1"/>
      <c r="H247" s="1"/>
      <c r="I247" s="1"/>
      <c r="J247" s="1"/>
      <c r="K247" s="1"/>
      <c r="L247" s="1"/>
      <c r="M247" s="1"/>
    </row>
    <row r="248" spans="1:13">
      <c r="A248" s="1"/>
      <c r="B248" s="1"/>
      <c r="C248" s="1"/>
      <c r="D248" s="1"/>
      <c r="E248" s="1"/>
      <c r="F248" s="1"/>
      <c r="G248" s="1"/>
      <c r="H248" s="1"/>
      <c r="I248" s="1"/>
      <c r="J248" s="1"/>
      <c r="K248" s="1"/>
      <c r="L248" s="1"/>
      <c r="M248" s="1"/>
    </row>
    <row r="249" spans="1:13">
      <c r="A249" s="1"/>
      <c r="B249" s="1"/>
      <c r="C249" s="1"/>
      <c r="D249" s="1"/>
      <c r="E249" s="1"/>
      <c r="F249" s="1"/>
      <c r="G249" s="1"/>
      <c r="H249" s="1"/>
      <c r="I249" s="1"/>
      <c r="J249" s="1"/>
      <c r="K249" s="1"/>
      <c r="L249" s="1"/>
      <c r="M249" s="1"/>
    </row>
    <row r="250" spans="1:13">
      <c r="A250" s="1"/>
      <c r="B250" s="1"/>
      <c r="C250" s="1"/>
      <c r="D250" s="1"/>
      <c r="E250" s="1"/>
      <c r="F250" s="1"/>
      <c r="G250" s="1"/>
      <c r="H250" s="1"/>
      <c r="I250" s="1"/>
      <c r="J250" s="1"/>
      <c r="K250" s="1"/>
      <c r="L250" s="1"/>
      <c r="M250" s="1"/>
    </row>
    <row r="251" spans="1:13">
      <c r="A251" s="1"/>
      <c r="B251" s="1"/>
      <c r="C251" s="1"/>
      <c r="D251" s="1"/>
      <c r="E251" s="1"/>
      <c r="F251" s="1"/>
      <c r="G251" s="1"/>
      <c r="H251" s="1"/>
      <c r="I251" s="1"/>
      <c r="J251" s="1"/>
      <c r="K251" s="1"/>
      <c r="L251" s="1"/>
      <c r="M251" s="1"/>
    </row>
    <row r="252" spans="1:13">
      <c r="A252" s="1"/>
      <c r="B252" s="1"/>
      <c r="C252" s="1"/>
      <c r="D252" s="1"/>
      <c r="E252" s="1"/>
      <c r="F252" s="1"/>
      <c r="G252" s="1"/>
      <c r="H252" s="1"/>
      <c r="I252" s="1"/>
      <c r="J252" s="1"/>
      <c r="K252" s="1"/>
      <c r="L252" s="1"/>
      <c r="M252" s="1"/>
    </row>
    <row r="253" spans="1:13">
      <c r="A253" s="1"/>
      <c r="B253" s="1"/>
      <c r="C253" s="1"/>
      <c r="D253" s="1"/>
      <c r="E253" s="1"/>
      <c r="F253" s="1"/>
      <c r="G253" s="1"/>
      <c r="H253" s="1"/>
      <c r="I253" s="1"/>
      <c r="J253" s="1"/>
      <c r="K253" s="1"/>
      <c r="L253" s="1"/>
      <c r="M253" s="1"/>
    </row>
    <row r="254" spans="1:13">
      <c r="A254" s="1"/>
      <c r="B254" s="1"/>
      <c r="C254" s="1"/>
      <c r="D254" s="1"/>
      <c r="E254" s="1"/>
      <c r="F254" s="1"/>
      <c r="G254" s="1"/>
      <c r="H254" s="1"/>
      <c r="I254" s="1"/>
      <c r="J254" s="1"/>
      <c r="K254" s="1"/>
      <c r="L254" s="1"/>
      <c r="M254" s="1"/>
    </row>
    <row r="255" spans="1:13">
      <c r="A255" s="1"/>
      <c r="B255" s="1"/>
      <c r="C255" s="1"/>
      <c r="D255" s="1"/>
      <c r="E255" s="1"/>
      <c r="F255" s="1"/>
      <c r="G255" s="1"/>
      <c r="H255" s="1"/>
      <c r="I255" s="1"/>
      <c r="J255" s="1"/>
      <c r="K255" s="1"/>
      <c r="L255" s="1"/>
      <c r="M255" s="1"/>
    </row>
    <row r="256" spans="1:13">
      <c r="A256" s="1"/>
      <c r="B256" s="1"/>
      <c r="C256" s="1"/>
      <c r="D256" s="1"/>
      <c r="E256" s="1"/>
      <c r="F256" s="1"/>
      <c r="G256" s="1"/>
      <c r="H256" s="1"/>
      <c r="I256" s="1"/>
      <c r="J256" s="1"/>
      <c r="K256" s="1"/>
      <c r="L256" s="1"/>
      <c r="M256" s="1"/>
    </row>
    <row r="257" spans="1:13">
      <c r="A257" s="1"/>
      <c r="B257" s="1"/>
      <c r="C257" s="1"/>
      <c r="D257" s="1"/>
      <c r="E257" s="1"/>
      <c r="F257" s="1"/>
      <c r="G257" s="1"/>
      <c r="H257" s="1"/>
      <c r="I257" s="1"/>
      <c r="J257" s="1"/>
      <c r="K257" s="1"/>
      <c r="L257" s="1"/>
      <c r="M257" s="1"/>
    </row>
    <row r="258" spans="1:13">
      <c r="A258" s="1"/>
      <c r="B258" s="1"/>
      <c r="C258" s="1"/>
      <c r="D258" s="1"/>
      <c r="E258" s="1"/>
      <c r="F258" s="1"/>
      <c r="G258" s="1"/>
      <c r="H258" s="1"/>
      <c r="I258" s="1"/>
      <c r="J258" s="1"/>
      <c r="K258" s="1"/>
      <c r="L258" s="1"/>
      <c r="M258" s="1"/>
    </row>
    <row r="259" spans="1:13">
      <c r="A259" s="1"/>
      <c r="B259" s="1"/>
      <c r="C259" s="1"/>
      <c r="D259" s="1"/>
      <c r="E259" s="1"/>
      <c r="F259" s="1"/>
      <c r="G259" s="1"/>
      <c r="H259" s="1"/>
      <c r="I259" s="1"/>
      <c r="J259" s="1"/>
      <c r="K259" s="1"/>
      <c r="L259" s="1"/>
      <c r="M259" s="1"/>
    </row>
    <row r="260" spans="1:13">
      <c r="A260" s="1"/>
      <c r="B260" s="1"/>
      <c r="C260" s="1"/>
      <c r="D260" s="1"/>
      <c r="E260" s="1"/>
      <c r="F260" s="1"/>
      <c r="G260" s="1"/>
      <c r="H260" s="1"/>
      <c r="I260" s="1"/>
      <c r="J260" s="1"/>
      <c r="K260" s="1"/>
      <c r="L260" s="1"/>
      <c r="M260" s="1"/>
    </row>
    <row r="261" spans="1:13">
      <c r="A261" s="1"/>
      <c r="B261" s="1"/>
      <c r="C261" s="1"/>
      <c r="D261" s="1"/>
      <c r="E261" s="1"/>
      <c r="F261" s="1"/>
      <c r="G261" s="1"/>
      <c r="H261" s="1"/>
      <c r="I261" s="1"/>
      <c r="J261" s="1"/>
      <c r="K261" s="1"/>
      <c r="L261" s="1"/>
      <c r="M261" s="1"/>
    </row>
    <row r="262" spans="1:13">
      <c r="A262" s="1"/>
      <c r="B262" s="1"/>
      <c r="C262" s="1"/>
      <c r="D262" s="1"/>
      <c r="E262" s="1"/>
      <c r="F262" s="1"/>
      <c r="G262" s="1"/>
      <c r="H262" s="1"/>
      <c r="I262" s="1"/>
      <c r="J262" s="1"/>
      <c r="K262" s="1"/>
      <c r="L262" s="1"/>
      <c r="M262" s="1"/>
    </row>
    <row r="263" spans="1:13">
      <c r="A263" s="1"/>
      <c r="B263" s="1"/>
      <c r="C263" s="1"/>
      <c r="D263" s="1"/>
      <c r="E263" s="1"/>
      <c r="F263" s="1"/>
      <c r="G263" s="1"/>
      <c r="H263" s="1"/>
      <c r="I263" s="1"/>
      <c r="J263" s="1"/>
      <c r="K263" s="1"/>
      <c r="L263" s="1"/>
      <c r="M263" s="1"/>
    </row>
    <row r="264" spans="1:13">
      <c r="A264" s="1"/>
      <c r="B264" s="1"/>
      <c r="C264" s="1"/>
      <c r="D264" s="1"/>
      <c r="E264" s="1"/>
      <c r="F264" s="1"/>
      <c r="G264" s="1"/>
      <c r="H264" s="1"/>
      <c r="I264" s="1"/>
      <c r="J264" s="1"/>
      <c r="K264" s="1"/>
      <c r="L264" s="1"/>
      <c r="M264" s="1"/>
    </row>
    <row r="265" spans="1:13">
      <c r="A265" s="1"/>
      <c r="B265" s="1"/>
      <c r="C265" s="1"/>
      <c r="D265" s="1"/>
      <c r="E265" s="1"/>
      <c r="F265" s="1"/>
      <c r="G265" s="1"/>
      <c r="H265" s="1"/>
      <c r="I265" s="1"/>
      <c r="J265" s="1"/>
      <c r="K265" s="1"/>
      <c r="L265" s="1"/>
      <c r="M265" s="1"/>
    </row>
    <row r="266" spans="1:13">
      <c r="A266" s="1"/>
      <c r="B266" s="1"/>
      <c r="C266" s="1"/>
      <c r="D266" s="1"/>
      <c r="E266" s="1"/>
      <c r="F266" s="1"/>
      <c r="G266" s="1"/>
      <c r="H266" s="1"/>
      <c r="I266" s="1"/>
      <c r="J266" s="1"/>
      <c r="K266" s="1"/>
      <c r="L266" s="1"/>
      <c r="M266" s="1"/>
    </row>
    <row r="267" spans="1:13">
      <c r="A267" s="1"/>
      <c r="B267" s="1"/>
      <c r="C267" s="1"/>
      <c r="D267" s="1"/>
      <c r="E267" s="1"/>
      <c r="F267" s="1"/>
      <c r="G267" s="1"/>
      <c r="H267" s="1"/>
      <c r="I267" s="1"/>
      <c r="J267" s="1"/>
      <c r="K267" s="1"/>
      <c r="L267" s="1"/>
      <c r="M267" s="1"/>
    </row>
    <row r="268" spans="1:13">
      <c r="A268" s="1"/>
      <c r="B268" s="1"/>
      <c r="C268" s="1"/>
      <c r="D268" s="1"/>
      <c r="E268" s="1"/>
      <c r="F268" s="1"/>
      <c r="G268" s="1"/>
      <c r="H268" s="1"/>
      <c r="I268" s="1"/>
      <c r="J268" s="1"/>
      <c r="K268" s="1"/>
      <c r="L268" s="1"/>
      <c r="M268" s="1"/>
    </row>
    <row r="269" spans="1:13">
      <c r="A269" s="1"/>
      <c r="B269" s="1"/>
      <c r="C269" s="1"/>
      <c r="D269" s="1"/>
      <c r="E269" s="1"/>
      <c r="F269" s="1"/>
      <c r="G269" s="1"/>
      <c r="H269" s="1"/>
      <c r="I269" s="1"/>
      <c r="J269" s="1"/>
      <c r="K269" s="1"/>
      <c r="L269" s="1"/>
      <c r="M269" s="1"/>
    </row>
    <row r="270" spans="1:13">
      <c r="A270" s="1"/>
      <c r="B270" s="1"/>
      <c r="C270" s="1"/>
      <c r="D270" s="1"/>
      <c r="E270" s="1"/>
      <c r="F270" s="1"/>
      <c r="G270" s="1"/>
      <c r="H270" s="1"/>
      <c r="I270" s="1"/>
      <c r="J270" s="1"/>
      <c r="K270" s="1"/>
      <c r="L270" s="1"/>
      <c r="M270" s="1"/>
    </row>
    <row r="271" spans="1:13">
      <c r="A271" s="1"/>
      <c r="B271" s="1"/>
      <c r="C271" s="1"/>
      <c r="D271" s="1"/>
      <c r="E271" s="1"/>
      <c r="F271" s="1"/>
      <c r="G271" s="1"/>
      <c r="H271" s="1"/>
      <c r="I271" s="1"/>
      <c r="J271" s="1"/>
      <c r="K271" s="1"/>
      <c r="L271" s="1"/>
      <c r="M271" s="1"/>
    </row>
    <row r="272" spans="1:13">
      <c r="A272" s="1"/>
      <c r="B272" s="1"/>
      <c r="C272" s="1"/>
      <c r="D272" s="1"/>
      <c r="E272" s="1"/>
      <c r="F272" s="1"/>
      <c r="G272" s="1"/>
      <c r="H272" s="1"/>
      <c r="I272" s="1"/>
      <c r="J272" s="1"/>
      <c r="K272" s="1"/>
      <c r="L272" s="1"/>
      <c r="M272" s="1"/>
    </row>
    <row r="273" spans="1:13">
      <c r="A273" s="1"/>
      <c r="B273" s="1"/>
      <c r="C273" s="1"/>
      <c r="D273" s="1"/>
      <c r="E273" s="1"/>
      <c r="F273" s="1"/>
      <c r="G273" s="1"/>
      <c r="H273" s="1"/>
      <c r="I273" s="1"/>
      <c r="J273" s="1"/>
      <c r="K273" s="1"/>
      <c r="L273" s="1"/>
      <c r="M273" s="1"/>
    </row>
    <row r="274" spans="1:13">
      <c r="A274" s="1"/>
      <c r="B274" s="1"/>
      <c r="C274" s="1"/>
      <c r="D274" s="1"/>
      <c r="E274" s="1"/>
      <c r="F274" s="1"/>
      <c r="G274" s="1"/>
      <c r="H274" s="1"/>
      <c r="I274" s="1"/>
      <c r="J274" s="1"/>
      <c r="K274" s="1"/>
      <c r="L274" s="1"/>
      <c r="M274" s="1"/>
    </row>
    <row r="275" spans="1:13">
      <c r="A275" s="1"/>
      <c r="B275" s="1"/>
      <c r="C275" s="1"/>
      <c r="D275" s="1"/>
      <c r="E275" s="1"/>
      <c r="F275" s="1"/>
      <c r="G275" s="1"/>
      <c r="H275" s="1"/>
      <c r="I275" s="1"/>
      <c r="J275" s="1"/>
      <c r="K275" s="1"/>
      <c r="L275" s="1"/>
      <c r="M275" s="1"/>
    </row>
    <row r="276" spans="1:13">
      <c r="A276" s="1"/>
      <c r="B276" s="1"/>
      <c r="C276" s="1"/>
      <c r="D276" s="1"/>
      <c r="E276" s="1"/>
      <c r="F276" s="1"/>
      <c r="G276" s="1"/>
      <c r="H276" s="1"/>
      <c r="I276" s="1"/>
      <c r="J276" s="1"/>
      <c r="K276" s="1"/>
      <c r="L276" s="1"/>
      <c r="M276" s="1"/>
    </row>
    <row r="277" spans="1:13">
      <c r="A277" s="1"/>
      <c r="B277" s="1"/>
      <c r="C277" s="1"/>
      <c r="D277" s="1"/>
      <c r="E277" s="1"/>
      <c r="F277" s="1"/>
      <c r="G277" s="1"/>
      <c r="H277" s="1"/>
      <c r="I277" s="1"/>
      <c r="J277" s="1"/>
      <c r="K277" s="1"/>
      <c r="L277" s="1"/>
      <c r="M277" s="1"/>
    </row>
    <row r="278" spans="1:13">
      <c r="A278" s="1"/>
      <c r="B278" s="1"/>
      <c r="C278" s="1"/>
      <c r="D278" s="1"/>
      <c r="E278" s="1"/>
      <c r="F278" s="1"/>
      <c r="G278" s="1"/>
      <c r="H278" s="1"/>
      <c r="I278" s="1"/>
      <c r="J278" s="1"/>
      <c r="K278" s="1"/>
      <c r="L278" s="1"/>
      <c r="M278" s="1"/>
    </row>
    <row r="279" spans="1:13">
      <c r="A279" s="1"/>
      <c r="B279" s="1"/>
      <c r="C279" s="1"/>
      <c r="D279" s="1"/>
      <c r="E279" s="1"/>
      <c r="F279" s="1"/>
      <c r="G279" s="1"/>
      <c r="H279" s="1"/>
      <c r="I279" s="1"/>
      <c r="J279" s="1"/>
      <c r="K279" s="1"/>
      <c r="L279" s="1"/>
      <c r="M279" s="1"/>
    </row>
    <row r="280" spans="1:13">
      <c r="A280" s="1"/>
      <c r="B280" s="1"/>
      <c r="C280" s="1"/>
      <c r="D280" s="1"/>
      <c r="E280" s="1"/>
      <c r="F280" s="1"/>
      <c r="G280" s="1"/>
      <c r="H280" s="1"/>
      <c r="I280" s="1"/>
      <c r="J280" s="1"/>
      <c r="K280" s="1"/>
      <c r="L280" s="1"/>
      <c r="M280" s="1"/>
    </row>
    <row r="281" spans="1:13">
      <c r="A281" s="1"/>
      <c r="B281" s="1"/>
      <c r="C281" s="1"/>
      <c r="D281" s="1"/>
      <c r="E281" s="1"/>
      <c r="F281" s="1"/>
      <c r="G281" s="1"/>
      <c r="H281" s="1"/>
      <c r="I281" s="1"/>
      <c r="J281" s="1"/>
      <c r="K281" s="1"/>
      <c r="L281" s="1"/>
      <c r="M281" s="1"/>
    </row>
    <row r="282" spans="1:13">
      <c r="A282" s="1"/>
      <c r="B282" s="1"/>
      <c r="C282" s="1"/>
      <c r="D282" s="1"/>
      <c r="E282" s="1"/>
      <c r="F282" s="1"/>
      <c r="G282" s="1"/>
      <c r="H282" s="1"/>
      <c r="I282" s="1"/>
      <c r="J282" s="1"/>
      <c r="K282" s="1"/>
      <c r="L282" s="1"/>
      <c r="M282" s="1"/>
    </row>
    <row r="283" spans="1:13">
      <c r="A283" s="1"/>
      <c r="B283" s="1"/>
      <c r="C283" s="1"/>
      <c r="D283" s="1"/>
      <c r="E283" s="1"/>
      <c r="F283" s="1"/>
      <c r="G283" s="1"/>
      <c r="H283" s="1"/>
      <c r="I283" s="1"/>
      <c r="J283" s="1"/>
      <c r="K283" s="1"/>
      <c r="L283" s="1"/>
      <c r="M283" s="1"/>
    </row>
    <row r="284" spans="1:13">
      <c r="A284" s="1"/>
      <c r="B284" s="1"/>
      <c r="C284" s="1"/>
      <c r="D284" s="1"/>
      <c r="E284" s="1"/>
      <c r="F284" s="1"/>
      <c r="G284" s="1"/>
      <c r="H284" s="1"/>
      <c r="I284" s="1"/>
      <c r="J284" s="1"/>
      <c r="K284" s="1"/>
      <c r="L284" s="1"/>
      <c r="M284" s="1"/>
    </row>
    <row r="285" spans="1:13">
      <c r="A285" s="1"/>
      <c r="B285" s="1"/>
      <c r="C285" s="1"/>
      <c r="D285" s="1"/>
      <c r="E285" s="1"/>
      <c r="F285" s="1"/>
      <c r="G285" s="1"/>
      <c r="H285" s="1"/>
      <c r="I285" s="1"/>
      <c r="J285" s="1"/>
      <c r="K285" s="1"/>
      <c r="L285" s="1"/>
      <c r="M285" s="1"/>
    </row>
    <row r="286" spans="1:13">
      <c r="A286" s="1"/>
      <c r="B286" s="1"/>
      <c r="C286" s="1"/>
      <c r="D286" s="1"/>
      <c r="E286" s="1"/>
      <c r="F286" s="1"/>
      <c r="G286" s="1"/>
      <c r="H286" s="1"/>
      <c r="I286" s="1"/>
      <c r="J286" s="1"/>
      <c r="K286" s="1"/>
      <c r="L286" s="1"/>
      <c r="M286" s="1"/>
    </row>
    <row r="287" spans="1:13">
      <c r="A287" s="1"/>
      <c r="B287" s="1"/>
      <c r="C287" s="1"/>
      <c r="D287" s="1"/>
      <c r="E287" s="1"/>
      <c r="F287" s="1"/>
      <c r="G287" s="1"/>
      <c r="H287" s="1"/>
      <c r="I287" s="1"/>
      <c r="J287" s="1"/>
      <c r="K287" s="1"/>
      <c r="L287" s="1"/>
      <c r="M287" s="1"/>
    </row>
    <row r="288" spans="1:13">
      <c r="A288" s="1"/>
      <c r="B288" s="1"/>
      <c r="C288" s="1"/>
      <c r="D288" s="1"/>
      <c r="E288" s="1"/>
      <c r="F288" s="1"/>
      <c r="G288" s="1"/>
      <c r="H288" s="1"/>
      <c r="I288" s="1"/>
      <c r="J288" s="1"/>
      <c r="K288" s="1"/>
      <c r="L288" s="1"/>
      <c r="M288" s="1"/>
    </row>
    <row r="289" spans="1:13">
      <c r="A289" s="1"/>
      <c r="B289" s="1"/>
      <c r="C289" s="1"/>
      <c r="D289" s="1"/>
      <c r="E289" s="1"/>
      <c r="F289" s="1"/>
      <c r="G289" s="1"/>
      <c r="H289" s="1"/>
      <c r="I289" s="1"/>
      <c r="J289" s="1"/>
      <c r="K289" s="1"/>
      <c r="L289" s="1"/>
      <c r="M289" s="1"/>
    </row>
    <row r="290" spans="1:13">
      <c r="A290" s="1"/>
      <c r="B290" s="1"/>
      <c r="C290" s="1"/>
      <c r="D290" s="1"/>
      <c r="E290" s="1"/>
      <c r="F290" s="1"/>
      <c r="G290" s="1"/>
      <c r="H290" s="1"/>
      <c r="I290" s="1"/>
      <c r="J290" s="1"/>
      <c r="K290" s="1"/>
      <c r="L290" s="1"/>
      <c r="M290" s="1"/>
    </row>
    <row r="291" spans="1:13">
      <c r="A291" s="1"/>
      <c r="B291" s="1"/>
      <c r="C291" s="1"/>
      <c r="D291" s="1"/>
      <c r="E291" s="1"/>
      <c r="F291" s="1"/>
      <c r="G291" s="1"/>
      <c r="H291" s="1"/>
      <c r="I291" s="1"/>
      <c r="J291" s="1"/>
      <c r="K291" s="1"/>
      <c r="L291" s="1"/>
      <c r="M291" s="1"/>
    </row>
    <row r="292" spans="1:13">
      <c r="A292" s="1"/>
      <c r="B292" s="1"/>
      <c r="C292" s="1"/>
      <c r="D292" s="1"/>
      <c r="E292" s="1"/>
      <c r="F292" s="1"/>
      <c r="G292" s="1"/>
      <c r="H292" s="1"/>
      <c r="I292" s="1"/>
      <c r="J292" s="1"/>
      <c r="K292" s="1"/>
      <c r="L292" s="1"/>
      <c r="M292" s="1"/>
    </row>
    <row r="293" spans="1:13">
      <c r="A293" s="1"/>
      <c r="B293" s="1"/>
      <c r="C293" s="1"/>
      <c r="D293" s="1"/>
      <c r="E293" s="1"/>
      <c r="F293" s="1"/>
      <c r="G293" s="1"/>
      <c r="H293" s="1"/>
      <c r="I293" s="1"/>
      <c r="J293" s="1"/>
      <c r="K293" s="1"/>
      <c r="L293" s="1"/>
      <c r="M293" s="1"/>
    </row>
    <row r="294" spans="1:13">
      <c r="A294" s="1"/>
      <c r="B294" s="1"/>
      <c r="C294" s="1"/>
      <c r="D294" s="1"/>
      <c r="E294" s="1"/>
      <c r="F294" s="1"/>
      <c r="G294" s="1"/>
      <c r="H294" s="1"/>
      <c r="I294" s="1"/>
      <c r="J294" s="1"/>
      <c r="K294" s="1"/>
      <c r="L294" s="1"/>
      <c r="M294" s="1"/>
    </row>
    <row r="295" spans="1:13">
      <c r="A295" s="1"/>
      <c r="B295" s="1"/>
      <c r="C295" s="1"/>
      <c r="D295" s="1"/>
      <c r="E295" s="1"/>
      <c r="F295" s="1"/>
      <c r="G295" s="1"/>
      <c r="H295" s="1"/>
      <c r="I295" s="1"/>
      <c r="J295" s="1"/>
      <c r="K295" s="1"/>
      <c r="L295" s="1"/>
      <c r="M295" s="1"/>
    </row>
    <row r="296" spans="1:13">
      <c r="A296" s="1"/>
      <c r="B296" s="1"/>
      <c r="C296" s="1"/>
      <c r="D296" s="1"/>
      <c r="E296" s="1"/>
      <c r="F296" s="1"/>
      <c r="G296" s="1"/>
      <c r="H296" s="1"/>
      <c r="I296" s="1"/>
      <c r="J296" s="1"/>
      <c r="K296" s="1"/>
      <c r="L296" s="1"/>
      <c r="M296" s="1"/>
    </row>
    <row r="297" spans="1:13">
      <c r="A297" s="1"/>
      <c r="B297" s="1"/>
      <c r="C297" s="1"/>
      <c r="D297" s="1"/>
      <c r="E297" s="1"/>
      <c r="F297" s="1"/>
      <c r="G297" s="1"/>
      <c r="H297" s="1"/>
      <c r="I297" s="1"/>
      <c r="J297" s="1"/>
      <c r="K297" s="1"/>
      <c r="L297" s="1"/>
      <c r="M297" s="1"/>
    </row>
    <row r="298" spans="1:13">
      <c r="A298" s="1"/>
      <c r="B298" s="1"/>
      <c r="C298" s="1"/>
      <c r="D298" s="1"/>
      <c r="E298" s="1"/>
      <c r="F298" s="1"/>
      <c r="G298" s="1"/>
      <c r="H298" s="1"/>
      <c r="I298" s="1"/>
      <c r="J298" s="1"/>
      <c r="K298" s="1"/>
      <c r="L298" s="1"/>
      <c r="M298" s="1"/>
    </row>
    <row r="299" spans="1:13">
      <c r="A299" s="1"/>
      <c r="B299" s="1"/>
      <c r="C299" s="1"/>
      <c r="D299" s="1"/>
      <c r="E299" s="1"/>
      <c r="F299" s="1"/>
      <c r="G299" s="1"/>
      <c r="H299" s="1"/>
      <c r="I299" s="1"/>
      <c r="J299" s="1"/>
      <c r="K299" s="1"/>
      <c r="L299" s="1"/>
      <c r="M299" s="1"/>
    </row>
    <row r="300" spans="1:13">
      <c r="A300" s="1"/>
      <c r="B300" s="1"/>
      <c r="C300" s="1"/>
      <c r="D300" s="1"/>
      <c r="E300" s="1"/>
      <c r="F300" s="1"/>
      <c r="G300" s="1"/>
      <c r="H300" s="1"/>
      <c r="I300" s="1"/>
      <c r="J300" s="1"/>
      <c r="K300" s="1"/>
      <c r="L300" s="1"/>
      <c r="M300" s="1"/>
    </row>
    <row r="301" spans="1:13">
      <c r="A301" s="1"/>
      <c r="B301" s="1"/>
      <c r="C301" s="1"/>
      <c r="D301" s="1"/>
      <c r="E301" s="1"/>
      <c r="F301" s="1"/>
      <c r="G301" s="1"/>
      <c r="H301" s="1"/>
      <c r="I301" s="1"/>
      <c r="J301" s="1"/>
      <c r="K301" s="1"/>
      <c r="L301" s="1"/>
      <c r="M301" s="1"/>
    </row>
    <row r="302" spans="1:13">
      <c r="A302" s="1"/>
      <c r="B302" s="1"/>
      <c r="C302" s="1"/>
      <c r="D302" s="1"/>
      <c r="E302" s="1"/>
      <c r="F302" s="1"/>
      <c r="G302" s="1"/>
      <c r="H302" s="1"/>
      <c r="I302" s="1"/>
      <c r="J302" s="1"/>
      <c r="K302" s="1"/>
      <c r="L302" s="1"/>
      <c r="M302" s="1"/>
    </row>
    <row r="303" spans="1:13">
      <c r="A303" s="1"/>
      <c r="B303" s="1"/>
      <c r="C303" s="1"/>
      <c r="D303" s="1"/>
      <c r="E303" s="1"/>
      <c r="F303" s="1"/>
      <c r="G303" s="1"/>
      <c r="H303" s="1"/>
      <c r="I303" s="1"/>
      <c r="J303" s="1"/>
      <c r="K303" s="1"/>
      <c r="L303" s="1"/>
      <c r="M303" s="1"/>
    </row>
    <row r="304" spans="1:13">
      <c r="A304" s="1"/>
      <c r="B304" s="1"/>
      <c r="C304" s="1"/>
      <c r="D304" s="1"/>
      <c r="E304" s="1"/>
      <c r="F304" s="1"/>
      <c r="G304" s="1"/>
      <c r="H304" s="1"/>
      <c r="I304" s="1"/>
      <c r="J304" s="1"/>
      <c r="K304" s="1"/>
      <c r="L304" s="1"/>
      <c r="M304" s="1"/>
    </row>
    <row r="305" spans="1:13">
      <c r="A305" s="1"/>
      <c r="B305" s="1"/>
      <c r="C305" s="1"/>
      <c r="D305" s="1"/>
      <c r="E305" s="1"/>
      <c r="F305" s="1"/>
      <c r="G305" s="1"/>
      <c r="H305" s="1"/>
      <c r="I305" s="1"/>
      <c r="J305" s="1"/>
      <c r="K305" s="1"/>
      <c r="L305" s="1"/>
      <c r="M305" s="1"/>
    </row>
    <row r="306" spans="1:13">
      <c r="A306" s="1"/>
      <c r="B306" s="1"/>
      <c r="C306" s="1"/>
      <c r="D306" s="1"/>
      <c r="E306" s="1"/>
      <c r="F306" s="1"/>
      <c r="G306" s="1"/>
      <c r="H306" s="1"/>
      <c r="I306" s="1"/>
      <c r="J306" s="1"/>
      <c r="K306" s="1"/>
      <c r="L306" s="1"/>
      <c r="M306" s="1"/>
    </row>
    <row r="307" spans="1:13">
      <c r="A307" s="1"/>
      <c r="B307" s="1"/>
      <c r="C307" s="1"/>
      <c r="D307" s="1"/>
      <c r="E307" s="1"/>
      <c r="F307" s="1"/>
      <c r="G307" s="1"/>
      <c r="H307" s="1"/>
      <c r="I307" s="1"/>
      <c r="J307" s="1"/>
      <c r="K307" s="1"/>
      <c r="L307" s="1"/>
      <c r="M307" s="1"/>
    </row>
    <row r="308" spans="1:13">
      <c r="A308" s="1"/>
      <c r="B308" s="1"/>
      <c r="C308" s="1"/>
      <c r="D308" s="1"/>
      <c r="E308" s="1"/>
      <c r="F308" s="1"/>
      <c r="G308" s="1"/>
      <c r="H308" s="1"/>
      <c r="I308" s="1"/>
      <c r="J308" s="1"/>
      <c r="K308" s="1"/>
      <c r="L308" s="1"/>
      <c r="M308" s="1"/>
    </row>
    <row r="309" spans="1:13">
      <c r="A309" s="1"/>
      <c r="B309" s="1"/>
      <c r="C309" s="1"/>
      <c r="D309" s="1"/>
      <c r="E309" s="1"/>
      <c r="F309" s="1"/>
      <c r="G309" s="1"/>
      <c r="H309" s="1"/>
      <c r="I309" s="1"/>
      <c r="J309" s="1"/>
      <c r="K309" s="1"/>
      <c r="L309" s="1"/>
      <c r="M309" s="1"/>
    </row>
    <row r="310" spans="1:13">
      <c r="A310" s="1"/>
      <c r="B310" s="1"/>
      <c r="C310" s="1"/>
      <c r="D310" s="1"/>
      <c r="E310" s="1"/>
      <c r="F310" s="1"/>
      <c r="G310" s="1"/>
      <c r="H310" s="1"/>
      <c r="I310" s="1"/>
      <c r="J310" s="1"/>
      <c r="K310" s="1"/>
      <c r="L310" s="1"/>
      <c r="M310" s="1"/>
    </row>
    <row r="311" spans="1:13">
      <c r="A311" s="1"/>
      <c r="B311" s="1"/>
      <c r="C311" s="1"/>
      <c r="D311" s="1"/>
      <c r="E311" s="1"/>
      <c r="F311" s="1"/>
      <c r="G311" s="1"/>
      <c r="H311" s="1"/>
      <c r="I311" s="1"/>
      <c r="J311" s="1"/>
      <c r="K311" s="1"/>
      <c r="L311" s="1"/>
      <c r="M311" s="1"/>
    </row>
    <row r="312" spans="1:13">
      <c r="A312" s="1"/>
      <c r="B312" s="1"/>
      <c r="C312" s="1"/>
      <c r="D312" s="1"/>
      <c r="E312" s="1"/>
      <c r="F312" s="1"/>
      <c r="G312" s="1"/>
      <c r="H312" s="1"/>
      <c r="I312" s="1"/>
      <c r="J312" s="1"/>
      <c r="K312" s="1"/>
      <c r="L312" s="1"/>
      <c r="M312" s="1"/>
    </row>
    <row r="313" spans="1:13">
      <c r="A313" s="1"/>
      <c r="B313" s="1"/>
      <c r="C313" s="1"/>
      <c r="D313" s="1"/>
      <c r="E313" s="1"/>
      <c r="F313" s="1"/>
      <c r="G313" s="1"/>
      <c r="H313" s="1"/>
      <c r="I313" s="1"/>
      <c r="J313" s="1"/>
      <c r="K313" s="1"/>
      <c r="L313" s="1"/>
      <c r="M313" s="1"/>
    </row>
    <row r="314" spans="1:13">
      <c r="A314" s="1"/>
      <c r="B314" s="1"/>
      <c r="C314" s="1"/>
      <c r="D314" s="1"/>
      <c r="E314" s="1"/>
      <c r="F314" s="1"/>
      <c r="G314" s="1"/>
      <c r="H314" s="1"/>
      <c r="I314" s="1"/>
      <c r="J314" s="1"/>
      <c r="K314" s="1"/>
      <c r="L314" s="1"/>
      <c r="M314" s="1"/>
    </row>
    <row r="315" spans="1:13">
      <c r="A315" s="1"/>
      <c r="B315" s="1"/>
      <c r="C315" s="1"/>
      <c r="D315" s="1"/>
      <c r="E315" s="1"/>
      <c r="F315" s="1"/>
      <c r="G315" s="1"/>
      <c r="H315" s="1"/>
      <c r="I315" s="1"/>
      <c r="J315" s="1"/>
      <c r="K315" s="1"/>
      <c r="L315" s="1"/>
      <c r="M315" s="1"/>
    </row>
    <row r="316" spans="1:13">
      <c r="A316" s="1"/>
      <c r="B316" s="1"/>
      <c r="C316" s="1"/>
      <c r="D316" s="1"/>
      <c r="E316" s="1"/>
      <c r="F316" s="1"/>
      <c r="G316" s="1"/>
      <c r="H316" s="1"/>
      <c r="I316" s="1"/>
      <c r="J316" s="1"/>
      <c r="K316" s="1"/>
      <c r="L316" s="1"/>
      <c r="M316" s="1"/>
    </row>
    <row r="317" spans="1:13">
      <c r="A317" s="1"/>
      <c r="B317" s="1"/>
      <c r="C317" s="1"/>
      <c r="D317" s="1"/>
      <c r="E317" s="1"/>
      <c r="F317" s="1"/>
      <c r="G317" s="1"/>
      <c r="H317" s="1"/>
      <c r="I317" s="1"/>
      <c r="J317" s="1"/>
      <c r="K317" s="1"/>
      <c r="L317" s="1"/>
      <c r="M317" s="1"/>
    </row>
    <row r="318" spans="1:13">
      <c r="A318" s="1"/>
      <c r="B318" s="1"/>
      <c r="C318" s="1"/>
      <c r="D318" s="1"/>
      <c r="E318" s="1"/>
      <c r="F318" s="1"/>
      <c r="G318" s="1"/>
      <c r="H318" s="1"/>
      <c r="I318" s="1"/>
      <c r="J318" s="1"/>
      <c r="K318" s="1"/>
      <c r="L318" s="1"/>
      <c r="M318" s="1"/>
    </row>
    <row r="319" spans="1:13">
      <c r="A319" s="1"/>
      <c r="B319" s="1"/>
      <c r="C319" s="1"/>
      <c r="D319" s="1"/>
      <c r="E319" s="1"/>
      <c r="F319" s="1"/>
      <c r="G319" s="1"/>
      <c r="H319" s="1"/>
      <c r="I319" s="1"/>
      <c r="J319" s="1"/>
      <c r="K319" s="1"/>
      <c r="L319" s="1"/>
      <c r="M319" s="1"/>
    </row>
    <row r="320" spans="1:13">
      <c r="A320" s="1"/>
      <c r="B320" s="1"/>
      <c r="C320" s="1"/>
      <c r="D320" s="1"/>
      <c r="E320" s="1"/>
      <c r="F320" s="1"/>
      <c r="G320" s="1"/>
      <c r="H320" s="1"/>
      <c r="I320" s="1"/>
      <c r="J320" s="1"/>
      <c r="K320" s="1"/>
      <c r="L320" s="1"/>
      <c r="M320" s="1"/>
    </row>
    <row r="321" spans="1:13">
      <c r="A321" s="1"/>
      <c r="B321" s="1"/>
      <c r="C321" s="1"/>
      <c r="D321" s="1"/>
      <c r="E321" s="1"/>
      <c r="F321" s="1"/>
      <c r="G321" s="1"/>
      <c r="H321" s="1"/>
      <c r="I321" s="1"/>
      <c r="J321" s="1"/>
      <c r="K321" s="1"/>
      <c r="L321" s="1"/>
      <c r="M321" s="1"/>
    </row>
    <row r="322" spans="1:13">
      <c r="A322" s="1"/>
      <c r="B322" s="1"/>
      <c r="C322" s="1"/>
      <c r="D322" s="1"/>
      <c r="E322" s="1"/>
      <c r="F322" s="1"/>
      <c r="G322" s="1"/>
      <c r="H322" s="1"/>
      <c r="I322" s="1"/>
      <c r="J322" s="1"/>
      <c r="K322" s="1"/>
      <c r="L322" s="1"/>
      <c r="M322" s="1"/>
    </row>
    <row r="323" spans="1:13">
      <c r="A323" s="1"/>
      <c r="B323" s="1"/>
      <c r="C323" s="1"/>
      <c r="D323" s="1"/>
      <c r="E323" s="1"/>
      <c r="F323" s="1"/>
      <c r="G323" s="1"/>
      <c r="H323" s="1"/>
      <c r="I323" s="1"/>
      <c r="J323" s="1"/>
      <c r="K323" s="1"/>
      <c r="L323" s="1"/>
      <c r="M323" s="1"/>
    </row>
    <row r="324" spans="1:13">
      <c r="A324" s="1"/>
      <c r="B324" s="1"/>
      <c r="C324" s="1"/>
      <c r="D324" s="1"/>
      <c r="E324" s="1"/>
      <c r="F324" s="1"/>
      <c r="G324" s="1"/>
      <c r="H324" s="1"/>
      <c r="I324" s="1"/>
      <c r="J324" s="1"/>
      <c r="K324" s="1"/>
      <c r="L324" s="1"/>
      <c r="M324" s="1"/>
    </row>
    <row r="325" spans="1:13">
      <c r="A325" s="1"/>
      <c r="B325" s="1"/>
      <c r="C325" s="1"/>
      <c r="D325" s="1"/>
      <c r="E325" s="1"/>
      <c r="F325" s="1"/>
      <c r="G325" s="1"/>
      <c r="H325" s="1"/>
      <c r="I325" s="1"/>
      <c r="J325" s="1"/>
      <c r="K325" s="1"/>
      <c r="L325" s="1"/>
      <c r="M325" s="1"/>
    </row>
    <row r="326" spans="1:13">
      <c r="A326" s="1"/>
      <c r="B326" s="1"/>
      <c r="C326" s="1"/>
      <c r="D326" s="1"/>
      <c r="E326" s="1"/>
      <c r="F326" s="1"/>
      <c r="G326" s="1"/>
      <c r="H326" s="1"/>
      <c r="I326" s="1"/>
      <c r="J326" s="1"/>
      <c r="K326" s="1"/>
      <c r="L326" s="1"/>
      <c r="M326" s="1"/>
    </row>
    <row r="327" spans="1:13">
      <c r="A327" s="1"/>
      <c r="B327" s="1"/>
      <c r="C327" s="1"/>
      <c r="D327" s="1"/>
      <c r="E327" s="1"/>
      <c r="F327" s="1"/>
      <c r="G327" s="1"/>
      <c r="H327" s="1"/>
      <c r="I327" s="1"/>
      <c r="J327" s="1"/>
      <c r="K327" s="1"/>
      <c r="L327" s="1"/>
      <c r="M327" s="1"/>
    </row>
    <row r="328" spans="1:13">
      <c r="A328" s="1"/>
      <c r="B328" s="1"/>
      <c r="C328" s="1"/>
      <c r="D328" s="1"/>
      <c r="E328" s="1"/>
      <c r="F328" s="1"/>
      <c r="G328" s="1"/>
      <c r="H328" s="1"/>
      <c r="I328" s="1"/>
      <c r="J328" s="1"/>
      <c r="K328" s="1"/>
      <c r="L328" s="1"/>
      <c r="M328" s="1"/>
    </row>
    <row r="329" spans="1:13">
      <c r="A329" s="1"/>
      <c r="B329" s="1"/>
      <c r="C329" s="1"/>
      <c r="D329" s="1"/>
      <c r="E329" s="1"/>
      <c r="F329" s="1"/>
      <c r="G329" s="1"/>
      <c r="H329" s="1"/>
      <c r="I329" s="1"/>
      <c r="J329" s="1"/>
      <c r="K329" s="1"/>
      <c r="L329" s="1"/>
      <c r="M329" s="1"/>
    </row>
    <row r="330" spans="1:13">
      <c r="A330" s="1"/>
      <c r="B330" s="1"/>
      <c r="C330" s="1"/>
      <c r="D330" s="1"/>
      <c r="E330" s="1"/>
      <c r="F330" s="1"/>
      <c r="G330" s="1"/>
      <c r="H330" s="1"/>
      <c r="I330" s="1"/>
      <c r="J330" s="1"/>
      <c r="K330" s="1"/>
      <c r="L330" s="1"/>
      <c r="M330" s="1"/>
    </row>
    <row r="331" spans="1:13">
      <c r="A331" s="1"/>
      <c r="B331" s="1"/>
      <c r="C331" s="1"/>
      <c r="D331" s="1"/>
      <c r="E331" s="1"/>
      <c r="F331" s="1"/>
      <c r="G331" s="1"/>
      <c r="H331" s="1"/>
      <c r="I331" s="1"/>
      <c r="J331" s="1"/>
      <c r="K331" s="1"/>
      <c r="L331" s="1"/>
      <c r="M331" s="1"/>
    </row>
    <row r="332" spans="1:13">
      <c r="A332" s="1"/>
      <c r="B332" s="1"/>
      <c r="C332" s="1"/>
      <c r="D332" s="1"/>
      <c r="E332" s="1"/>
      <c r="F332" s="1"/>
      <c r="G332" s="1"/>
      <c r="H332" s="1"/>
      <c r="I332" s="1"/>
      <c r="J332" s="1"/>
      <c r="K332" s="1"/>
      <c r="L332" s="1"/>
      <c r="M332" s="1"/>
    </row>
    <row r="333" spans="1:13">
      <c r="A333" s="1"/>
      <c r="B333" s="1"/>
      <c r="C333" s="1"/>
      <c r="D333" s="1"/>
      <c r="E333" s="1"/>
      <c r="F333" s="1"/>
      <c r="G333" s="1"/>
      <c r="H333" s="1"/>
      <c r="I333" s="1"/>
      <c r="J333" s="1"/>
      <c r="K333" s="1"/>
      <c r="L333" s="1"/>
      <c r="M333" s="1"/>
    </row>
    <row r="334" spans="1:13">
      <c r="A334" s="1"/>
      <c r="B334" s="1"/>
      <c r="C334" s="1"/>
      <c r="D334" s="1"/>
      <c r="E334" s="1"/>
      <c r="F334" s="1"/>
      <c r="G334" s="1"/>
      <c r="H334" s="1"/>
      <c r="I334" s="1"/>
      <c r="J334" s="1"/>
      <c r="K334" s="1"/>
      <c r="L334" s="1"/>
      <c r="M334" s="1"/>
    </row>
    <row r="335" spans="1:13">
      <c r="A335" s="1"/>
      <c r="B335" s="1"/>
      <c r="C335" s="1"/>
      <c r="D335" s="1"/>
      <c r="E335" s="1"/>
      <c r="F335" s="1"/>
      <c r="G335" s="1"/>
      <c r="H335" s="1"/>
      <c r="I335" s="1"/>
      <c r="J335" s="1"/>
      <c r="K335" s="1"/>
      <c r="L335" s="1"/>
      <c r="M335" s="1"/>
    </row>
    <row r="336" spans="1:13">
      <c r="A336" s="1"/>
      <c r="B336" s="1"/>
      <c r="C336" s="1"/>
      <c r="D336" s="1"/>
      <c r="E336" s="1"/>
      <c r="F336" s="1"/>
      <c r="G336" s="1"/>
      <c r="H336" s="1"/>
      <c r="I336" s="1"/>
      <c r="J336" s="1"/>
      <c r="K336" s="1"/>
      <c r="L336" s="1"/>
      <c r="M336" s="1"/>
    </row>
    <row r="337" spans="1:13">
      <c r="A337" s="1"/>
      <c r="B337" s="1"/>
      <c r="C337" s="1"/>
      <c r="D337" s="1"/>
      <c r="E337" s="1"/>
      <c r="F337" s="1"/>
      <c r="G337" s="1"/>
      <c r="H337" s="1"/>
      <c r="I337" s="1"/>
      <c r="J337" s="1"/>
      <c r="K337" s="1"/>
      <c r="L337" s="1"/>
      <c r="M337" s="1"/>
    </row>
    <row r="338" spans="1:13">
      <c r="A338" s="1"/>
      <c r="B338" s="1"/>
      <c r="C338" s="1"/>
      <c r="D338" s="1"/>
      <c r="E338" s="1"/>
      <c r="F338" s="1"/>
      <c r="G338" s="1"/>
      <c r="H338" s="1"/>
      <c r="I338" s="1"/>
      <c r="J338" s="1"/>
      <c r="K338" s="1"/>
      <c r="L338" s="1"/>
      <c r="M338" s="1"/>
    </row>
    <row r="339" spans="1:13">
      <c r="A339" s="1"/>
      <c r="B339" s="1"/>
      <c r="C339" s="1"/>
      <c r="D339" s="1"/>
      <c r="E339" s="1"/>
      <c r="F339" s="1"/>
      <c r="G339" s="1"/>
      <c r="H339" s="1"/>
      <c r="I339" s="1"/>
      <c r="J339" s="1"/>
      <c r="K339" s="1"/>
      <c r="L339" s="1"/>
      <c r="M339" s="1"/>
    </row>
    <row r="340" spans="1:13">
      <c r="A340" s="1"/>
      <c r="B340" s="1"/>
      <c r="C340" s="1"/>
      <c r="D340" s="1"/>
      <c r="E340" s="1"/>
      <c r="F340" s="1"/>
      <c r="G340" s="1"/>
      <c r="H340" s="1"/>
      <c r="I340" s="1"/>
      <c r="J340" s="1"/>
      <c r="K340" s="1"/>
      <c r="L340" s="1"/>
      <c r="M340" s="1"/>
    </row>
    <row r="341" spans="1:13">
      <c r="A341" s="1"/>
      <c r="B341" s="1"/>
      <c r="C341" s="1"/>
      <c r="D341" s="1"/>
      <c r="E341" s="1"/>
      <c r="F341" s="1"/>
      <c r="G341" s="1"/>
      <c r="H341" s="1"/>
      <c r="I341" s="1"/>
      <c r="J341" s="1"/>
      <c r="K341" s="1"/>
      <c r="L341" s="1"/>
      <c r="M341" s="1"/>
    </row>
    <row r="342" spans="1:13">
      <c r="A342" s="1"/>
      <c r="B342" s="1"/>
      <c r="C342" s="1"/>
      <c r="D342" s="1"/>
      <c r="E342" s="1"/>
      <c r="F342" s="1"/>
      <c r="G342" s="1"/>
      <c r="H342" s="1"/>
      <c r="I342" s="1"/>
      <c r="J342" s="1"/>
      <c r="K342" s="1"/>
      <c r="L342" s="1"/>
      <c r="M342" s="1"/>
    </row>
    <row r="343" spans="1:13">
      <c r="A343" s="1"/>
      <c r="B343" s="1"/>
      <c r="C343" s="1"/>
      <c r="D343" s="1"/>
      <c r="E343" s="1"/>
      <c r="F343" s="1"/>
      <c r="G343" s="1"/>
      <c r="H343" s="1"/>
      <c r="I343" s="1"/>
      <c r="J343" s="1"/>
      <c r="K343" s="1"/>
      <c r="L343" s="1"/>
      <c r="M343" s="1"/>
    </row>
    <row r="344" spans="1:13">
      <c r="A344" s="1"/>
      <c r="B344" s="1"/>
      <c r="C344" s="1"/>
      <c r="D344" s="1"/>
      <c r="E344" s="1"/>
      <c r="F344" s="1"/>
      <c r="G344" s="1"/>
      <c r="H344" s="1"/>
      <c r="I344" s="1"/>
      <c r="J344" s="1"/>
      <c r="K344" s="1"/>
      <c r="L344" s="1"/>
      <c r="M344" s="1"/>
    </row>
    <row r="345" spans="1:13">
      <c r="A345" s="1"/>
      <c r="B345" s="1"/>
      <c r="C345" s="1"/>
      <c r="D345" s="1"/>
      <c r="E345" s="1"/>
      <c r="F345" s="1"/>
      <c r="G345" s="1"/>
      <c r="H345" s="1"/>
      <c r="I345" s="1"/>
      <c r="J345" s="1"/>
      <c r="K345" s="1"/>
      <c r="L345" s="1"/>
      <c r="M345" s="1"/>
    </row>
    <row r="346" spans="1:13">
      <c r="A346" s="1"/>
      <c r="B346" s="1"/>
      <c r="C346" s="1"/>
      <c r="D346" s="1"/>
      <c r="E346" s="1"/>
      <c r="F346" s="1"/>
      <c r="G346" s="1"/>
      <c r="H346" s="1"/>
      <c r="I346" s="1"/>
      <c r="J346" s="1"/>
      <c r="K346" s="1"/>
      <c r="L346" s="1"/>
      <c r="M346" s="1"/>
    </row>
    <row r="347" spans="1:13">
      <c r="A347" s="1"/>
      <c r="B347" s="1"/>
      <c r="C347" s="1"/>
      <c r="D347" s="1"/>
      <c r="E347" s="1"/>
      <c r="F347" s="1"/>
      <c r="G347" s="1"/>
      <c r="H347" s="1"/>
      <c r="I347" s="1"/>
      <c r="J347" s="1"/>
      <c r="K347" s="1"/>
      <c r="L347" s="1"/>
      <c r="M347" s="1"/>
    </row>
    <row r="348" spans="1:13">
      <c r="A348" s="1"/>
      <c r="B348" s="1"/>
      <c r="C348" s="1"/>
      <c r="D348" s="1"/>
      <c r="E348" s="1"/>
      <c r="F348" s="1"/>
      <c r="G348" s="1"/>
      <c r="H348" s="1"/>
      <c r="I348" s="1"/>
      <c r="J348" s="1"/>
      <c r="K348" s="1"/>
      <c r="L348" s="1"/>
      <c r="M348" s="1"/>
    </row>
    <row r="349" spans="1:13">
      <c r="A349" s="1"/>
      <c r="B349" s="1"/>
      <c r="C349" s="1"/>
      <c r="D349" s="1"/>
      <c r="E349" s="1"/>
      <c r="F349" s="1"/>
      <c r="G349" s="1"/>
      <c r="H349" s="1"/>
      <c r="I349" s="1"/>
      <c r="J349" s="1"/>
      <c r="K349" s="1"/>
      <c r="L349" s="1"/>
      <c r="M349" s="1"/>
    </row>
    <row r="350" spans="1:13">
      <c r="A350" s="1"/>
      <c r="B350" s="1"/>
      <c r="C350" s="1"/>
      <c r="D350" s="1"/>
      <c r="E350" s="1"/>
      <c r="F350" s="1"/>
      <c r="G350" s="1"/>
      <c r="H350" s="1"/>
      <c r="I350" s="1"/>
      <c r="J350" s="1"/>
      <c r="K350" s="1"/>
      <c r="L350" s="1"/>
      <c r="M350" s="1"/>
    </row>
    <row r="351" spans="1:13">
      <c r="A351" s="1"/>
      <c r="B351" s="1"/>
      <c r="C351" s="1"/>
      <c r="D351" s="1"/>
      <c r="E351" s="1"/>
      <c r="F351" s="1"/>
      <c r="G351" s="1"/>
      <c r="H351" s="1"/>
      <c r="I351" s="1"/>
      <c r="J351" s="1"/>
      <c r="K351" s="1"/>
      <c r="L351" s="1"/>
      <c r="M351" s="1"/>
    </row>
    <row r="352" spans="1:13">
      <c r="A352" s="1"/>
      <c r="B352" s="1"/>
      <c r="C352" s="1"/>
      <c r="D352" s="1"/>
      <c r="E352" s="1"/>
      <c r="F352" s="1"/>
      <c r="G352" s="1"/>
      <c r="H352" s="1"/>
      <c r="I352" s="1"/>
      <c r="J352" s="1"/>
      <c r="K352" s="1"/>
      <c r="L352" s="1"/>
      <c r="M352" s="1"/>
    </row>
    <row r="353" spans="1:13">
      <c r="A353" s="1"/>
      <c r="B353" s="1"/>
      <c r="C353" s="1"/>
      <c r="D353" s="1"/>
      <c r="E353" s="1"/>
      <c r="F353" s="1"/>
      <c r="G353" s="1"/>
      <c r="H353" s="1"/>
      <c r="I353" s="1"/>
      <c r="J353" s="1"/>
      <c r="K353" s="1"/>
      <c r="L353" s="1"/>
      <c r="M353" s="1"/>
    </row>
    <row r="354" spans="1:13">
      <c r="A354" s="1"/>
      <c r="B354" s="1"/>
      <c r="C354" s="1"/>
      <c r="D354" s="1"/>
      <c r="E354" s="1"/>
      <c r="F354" s="1"/>
      <c r="G354" s="1"/>
      <c r="H354" s="1"/>
      <c r="I354" s="1"/>
      <c r="J354" s="1"/>
      <c r="K354" s="1"/>
      <c r="L354" s="1"/>
      <c r="M354" s="1"/>
    </row>
    <row r="355" spans="1:13">
      <c r="A355" s="1"/>
      <c r="B355" s="1"/>
      <c r="C355" s="1"/>
      <c r="D355" s="1"/>
      <c r="E355" s="1"/>
      <c r="F355" s="1"/>
      <c r="G355" s="1"/>
      <c r="H355" s="1"/>
      <c r="I355" s="1"/>
      <c r="J355" s="1"/>
      <c r="K355" s="1"/>
      <c r="L355" s="1"/>
      <c r="M355" s="1"/>
    </row>
    <row r="356" spans="1:13">
      <c r="A356" s="1"/>
      <c r="B356" s="1"/>
      <c r="C356" s="1"/>
      <c r="D356" s="1"/>
      <c r="E356" s="1"/>
      <c r="F356" s="1"/>
      <c r="G356" s="1"/>
      <c r="H356" s="1"/>
      <c r="I356" s="1"/>
      <c r="J356" s="1"/>
      <c r="K356" s="1"/>
      <c r="L356" s="1"/>
      <c r="M356" s="1"/>
    </row>
    <row r="357" spans="1:13">
      <c r="A357" s="1"/>
      <c r="B357" s="1"/>
      <c r="C357" s="1"/>
      <c r="D357" s="1"/>
      <c r="E357" s="1"/>
      <c r="F357" s="1"/>
      <c r="G357" s="1"/>
      <c r="H357" s="1"/>
      <c r="I357" s="1"/>
      <c r="J357" s="1"/>
      <c r="K357" s="1"/>
      <c r="L357" s="1"/>
      <c r="M357" s="1"/>
    </row>
    <row r="358" spans="1:13">
      <c r="A358" s="1"/>
      <c r="B358" s="1"/>
      <c r="C358" s="1"/>
      <c r="D358" s="1"/>
      <c r="E358" s="1"/>
      <c r="F358" s="1"/>
      <c r="G358" s="1"/>
      <c r="H358" s="1"/>
      <c r="I358" s="1"/>
      <c r="J358" s="1"/>
      <c r="K358" s="1"/>
      <c r="L358" s="1"/>
      <c r="M358" s="1"/>
    </row>
    <row r="359" spans="1:13">
      <c r="A359" s="1"/>
      <c r="B359" s="1"/>
      <c r="C359" s="1"/>
      <c r="D359" s="1"/>
      <c r="E359" s="1"/>
      <c r="F359" s="1"/>
      <c r="G359" s="1"/>
      <c r="H359" s="1"/>
      <c r="I359" s="1"/>
      <c r="J359" s="1"/>
      <c r="K359" s="1"/>
      <c r="L359" s="1"/>
      <c r="M359" s="1"/>
    </row>
    <row r="360" spans="1:13">
      <c r="A360" s="1"/>
      <c r="B360" s="1"/>
      <c r="C360" s="1"/>
      <c r="D360" s="1"/>
      <c r="E360" s="1"/>
      <c r="F360" s="1"/>
      <c r="G360" s="1"/>
      <c r="H360" s="1"/>
      <c r="I360" s="1"/>
      <c r="J360" s="1"/>
      <c r="K360" s="1"/>
      <c r="L360" s="1"/>
      <c r="M360" s="1"/>
    </row>
    <row r="361" spans="1:13">
      <c r="A361" s="1"/>
      <c r="B361" s="1"/>
      <c r="C361" s="1"/>
      <c r="D361" s="1"/>
      <c r="E361" s="1"/>
      <c r="F361" s="1"/>
      <c r="G361" s="1"/>
      <c r="H361" s="1"/>
      <c r="I361" s="1"/>
      <c r="J361" s="1"/>
      <c r="K361" s="1"/>
      <c r="L361" s="1"/>
      <c r="M361" s="1"/>
    </row>
    <row r="362" spans="1:13">
      <c r="A362" s="1"/>
      <c r="B362" s="1"/>
      <c r="C362" s="1"/>
      <c r="D362" s="1"/>
      <c r="E362" s="1"/>
      <c r="F362" s="1"/>
      <c r="G362" s="1"/>
      <c r="H362" s="1"/>
      <c r="I362" s="1"/>
      <c r="J362" s="1"/>
      <c r="K362" s="1"/>
      <c r="L362" s="1"/>
      <c r="M362" s="1"/>
    </row>
    <row r="363" spans="1:13">
      <c r="A363" s="1"/>
      <c r="B363" s="1"/>
      <c r="C363" s="1"/>
      <c r="D363" s="1"/>
      <c r="E363" s="1"/>
      <c r="F363" s="1"/>
      <c r="G363" s="1"/>
      <c r="H363" s="1"/>
      <c r="I363" s="1"/>
      <c r="J363" s="1"/>
      <c r="K363" s="1"/>
      <c r="L363" s="1"/>
      <c r="M363" s="1"/>
    </row>
    <row r="364" spans="1:13">
      <c r="A364" s="1"/>
      <c r="B364" s="1"/>
      <c r="C364" s="1"/>
      <c r="D364" s="1"/>
      <c r="E364" s="1"/>
      <c r="F364" s="1"/>
      <c r="G364" s="1"/>
      <c r="H364" s="1"/>
      <c r="I364" s="1"/>
      <c r="J364" s="1"/>
      <c r="K364" s="1"/>
      <c r="L364" s="1"/>
      <c r="M364" s="1"/>
    </row>
    <row r="365" spans="1:13">
      <c r="A365" s="1"/>
      <c r="B365" s="1"/>
      <c r="C365" s="1"/>
      <c r="D365" s="1"/>
      <c r="E365" s="1"/>
      <c r="F365" s="1"/>
      <c r="G365" s="1"/>
      <c r="H365" s="1"/>
      <c r="I365" s="1"/>
      <c r="J365" s="1"/>
      <c r="K365" s="1"/>
      <c r="L365" s="1"/>
      <c r="M365" s="1"/>
    </row>
    <row r="366" spans="1:13">
      <c r="A366" s="1"/>
      <c r="B366" s="1"/>
      <c r="C366" s="1"/>
      <c r="D366" s="1"/>
      <c r="E366" s="1"/>
      <c r="F366" s="1"/>
      <c r="G366" s="1"/>
      <c r="H366" s="1"/>
      <c r="I366" s="1"/>
      <c r="J366" s="1"/>
      <c r="K366" s="1"/>
      <c r="L366" s="1"/>
      <c r="M366" s="1"/>
    </row>
    <row r="367" spans="1:13">
      <c r="A367" s="1"/>
      <c r="B367" s="1"/>
      <c r="C367" s="1"/>
      <c r="D367" s="1"/>
      <c r="E367" s="1"/>
      <c r="F367" s="1"/>
      <c r="G367" s="1"/>
      <c r="H367" s="1"/>
      <c r="I367" s="1"/>
      <c r="J367" s="1"/>
      <c r="K367" s="1"/>
      <c r="L367" s="1"/>
      <c r="M367" s="1"/>
    </row>
    <row r="368" spans="1:13">
      <c r="A368" s="1"/>
      <c r="B368" s="1"/>
      <c r="C368" s="1"/>
      <c r="D368" s="1"/>
      <c r="E368" s="1"/>
      <c r="F368" s="1"/>
      <c r="G368" s="1"/>
      <c r="H368" s="1"/>
      <c r="I368" s="1"/>
      <c r="J368" s="1"/>
      <c r="K368" s="1"/>
      <c r="L368" s="1"/>
      <c r="M368" s="1"/>
    </row>
    <row r="369" spans="1:13">
      <c r="A369" s="1"/>
      <c r="B369" s="1"/>
      <c r="C369" s="1"/>
      <c r="D369" s="1"/>
      <c r="E369" s="1"/>
      <c r="F369" s="1"/>
      <c r="G369" s="1"/>
      <c r="H369" s="1"/>
      <c r="I369" s="1"/>
      <c r="J369" s="1"/>
      <c r="K369" s="1"/>
      <c r="L369" s="1"/>
      <c r="M369" s="1"/>
    </row>
    <row r="370" spans="1:13">
      <c r="A370" s="1"/>
      <c r="B370" s="1"/>
      <c r="C370" s="1"/>
      <c r="D370" s="1"/>
      <c r="E370" s="1"/>
      <c r="F370" s="1"/>
      <c r="G370" s="1"/>
      <c r="H370" s="1"/>
      <c r="I370" s="1"/>
      <c r="J370" s="1"/>
      <c r="K370" s="1"/>
      <c r="L370" s="1"/>
      <c r="M370" s="1"/>
    </row>
    <row r="371" spans="1:13">
      <c r="A371" s="1"/>
      <c r="B371" s="1"/>
      <c r="C371" s="1"/>
      <c r="D371" s="1"/>
      <c r="E371" s="1"/>
      <c r="F371" s="1"/>
      <c r="G371" s="1"/>
      <c r="H371" s="1"/>
      <c r="I371" s="1"/>
      <c r="J371" s="1"/>
      <c r="K371" s="1"/>
      <c r="L371" s="1"/>
      <c r="M371" s="1"/>
    </row>
    <row r="372" spans="1:13">
      <c r="A372" s="1"/>
      <c r="B372" s="1"/>
      <c r="C372" s="1"/>
      <c r="D372" s="1"/>
      <c r="E372" s="1"/>
      <c r="F372" s="1"/>
      <c r="G372" s="1"/>
      <c r="H372" s="1"/>
      <c r="I372" s="1"/>
      <c r="J372" s="1"/>
      <c r="K372" s="1"/>
      <c r="L372" s="1"/>
      <c r="M372" s="1"/>
    </row>
    <row r="373" spans="1:13">
      <c r="A373" s="1"/>
      <c r="B373" s="1"/>
      <c r="C373" s="1"/>
      <c r="D373" s="1"/>
      <c r="E373" s="1"/>
      <c r="F373" s="1"/>
      <c r="G373" s="1"/>
      <c r="H373" s="1"/>
      <c r="I373" s="1"/>
      <c r="J373" s="1"/>
      <c r="K373" s="1"/>
      <c r="L373" s="1"/>
      <c r="M373" s="1"/>
    </row>
    <row r="374" spans="1:13">
      <c r="A374" s="1"/>
      <c r="B374" s="1"/>
      <c r="C374" s="1"/>
      <c r="D374" s="1"/>
      <c r="E374" s="1"/>
      <c r="F374" s="1"/>
      <c r="G374" s="1"/>
      <c r="H374" s="1"/>
      <c r="I374" s="1"/>
      <c r="J374" s="1"/>
      <c r="K374" s="1"/>
      <c r="L374" s="1"/>
      <c r="M374" s="1"/>
    </row>
    <row r="375" spans="1:13">
      <c r="A375" s="1"/>
      <c r="B375" s="1"/>
      <c r="C375" s="1"/>
      <c r="D375" s="1"/>
      <c r="E375" s="1"/>
      <c r="F375" s="1"/>
      <c r="G375" s="1"/>
      <c r="H375" s="1"/>
      <c r="I375" s="1"/>
      <c r="J375" s="1"/>
      <c r="K375" s="1"/>
      <c r="L375" s="1"/>
      <c r="M375" s="1"/>
    </row>
    <row r="376" spans="1:13">
      <c r="A376" s="1"/>
      <c r="B376" s="1"/>
      <c r="C376" s="1"/>
      <c r="D376" s="1"/>
      <c r="E376" s="1"/>
      <c r="F376" s="1"/>
      <c r="G376" s="1"/>
      <c r="H376" s="1"/>
      <c r="I376" s="1"/>
      <c r="J376" s="1"/>
      <c r="K376" s="1"/>
      <c r="L376" s="1"/>
      <c r="M376" s="1"/>
    </row>
    <row r="377" spans="1:13">
      <c r="A377" s="1"/>
      <c r="B377" s="1"/>
      <c r="C377" s="1"/>
      <c r="D377" s="1"/>
      <c r="E377" s="1"/>
      <c r="F377" s="1"/>
      <c r="G377" s="1"/>
      <c r="H377" s="1"/>
      <c r="I377" s="1"/>
      <c r="J377" s="1"/>
      <c r="K377" s="1"/>
      <c r="L377" s="1"/>
      <c r="M377" s="1"/>
    </row>
    <row r="378" spans="1:13">
      <c r="A378" s="1"/>
      <c r="B378" s="1"/>
      <c r="C378" s="1"/>
      <c r="D378" s="1"/>
      <c r="E378" s="1"/>
      <c r="F378" s="1"/>
      <c r="G378" s="1"/>
      <c r="H378" s="1"/>
      <c r="I378" s="1"/>
      <c r="J378" s="1"/>
      <c r="K378" s="1"/>
      <c r="L378" s="1"/>
      <c r="M378" s="1"/>
    </row>
    <row r="379" spans="1:13">
      <c r="A379" s="1"/>
      <c r="B379" s="1"/>
      <c r="C379" s="1"/>
      <c r="D379" s="1"/>
      <c r="E379" s="1"/>
      <c r="F379" s="1"/>
      <c r="G379" s="1"/>
      <c r="H379" s="1"/>
      <c r="I379" s="1"/>
      <c r="J379" s="1"/>
      <c r="K379" s="1"/>
      <c r="L379" s="1"/>
      <c r="M379" s="1"/>
    </row>
    <row r="380" spans="1:13">
      <c r="A380" s="1"/>
      <c r="B380" s="1"/>
      <c r="C380" s="1"/>
      <c r="D380" s="1"/>
      <c r="E380" s="1"/>
      <c r="F380" s="1"/>
      <c r="G380" s="1"/>
      <c r="H380" s="1"/>
      <c r="I380" s="1"/>
      <c r="J380" s="1"/>
      <c r="K380" s="1"/>
      <c r="L380" s="1"/>
      <c r="M380" s="1"/>
    </row>
    <row r="381" spans="1:13">
      <c r="A381" s="1"/>
      <c r="B381" s="1"/>
      <c r="C381" s="1"/>
      <c r="D381" s="1"/>
      <c r="E381" s="1"/>
      <c r="F381" s="1"/>
      <c r="G381" s="1"/>
      <c r="H381" s="1"/>
      <c r="I381" s="1"/>
      <c r="J381" s="1"/>
      <c r="K381" s="1"/>
      <c r="L381" s="1"/>
      <c r="M381" s="1"/>
    </row>
    <row r="382" spans="1:13">
      <c r="A382" s="1"/>
      <c r="B382" s="1"/>
      <c r="C382" s="1"/>
      <c r="D382" s="1"/>
      <c r="E382" s="1"/>
      <c r="F382" s="1"/>
      <c r="G382" s="1"/>
      <c r="H382" s="1"/>
      <c r="I382" s="1"/>
      <c r="J382" s="1"/>
      <c r="K382" s="1"/>
      <c r="L382" s="1"/>
      <c r="M382" s="1"/>
    </row>
    <row r="383" spans="1:13">
      <c r="A383" s="1"/>
      <c r="B383" s="1"/>
      <c r="C383" s="1"/>
      <c r="D383" s="1"/>
      <c r="E383" s="1"/>
      <c r="F383" s="1"/>
      <c r="G383" s="1"/>
      <c r="H383" s="1"/>
      <c r="I383" s="1"/>
      <c r="J383" s="1"/>
      <c r="K383" s="1"/>
      <c r="L383" s="1"/>
      <c r="M383" s="1"/>
    </row>
    <row r="384" spans="1:13">
      <c r="A384" s="1"/>
      <c r="B384" s="1"/>
      <c r="C384" s="1"/>
      <c r="D384" s="1"/>
      <c r="E384" s="1"/>
      <c r="F384" s="1"/>
      <c r="G384" s="1"/>
      <c r="H384" s="1"/>
      <c r="I384" s="1"/>
      <c r="J384" s="1"/>
      <c r="K384" s="1"/>
      <c r="L384" s="1"/>
      <c r="M384" s="1"/>
    </row>
    <row r="385" spans="1:13">
      <c r="A385" s="1"/>
      <c r="B385" s="1"/>
      <c r="C385" s="1"/>
      <c r="D385" s="1"/>
      <c r="E385" s="1"/>
      <c r="F385" s="1"/>
      <c r="G385" s="1"/>
      <c r="H385" s="1"/>
      <c r="I385" s="1"/>
      <c r="J385" s="1"/>
      <c r="K385" s="1"/>
      <c r="L385" s="1"/>
      <c r="M385" s="1"/>
    </row>
    <row r="386" spans="1:13">
      <c r="A386" s="1"/>
      <c r="B386" s="1"/>
      <c r="C386" s="1"/>
      <c r="D386" s="1"/>
      <c r="E386" s="1"/>
      <c r="F386" s="1"/>
      <c r="G386" s="1"/>
      <c r="H386" s="1"/>
      <c r="I386" s="1"/>
      <c r="J386" s="1"/>
      <c r="K386" s="1"/>
      <c r="L386" s="1"/>
      <c r="M386" s="1"/>
    </row>
    <row r="387" spans="1:13">
      <c r="A387" s="1"/>
      <c r="B387" s="1"/>
      <c r="C387" s="1"/>
      <c r="D387" s="1"/>
      <c r="E387" s="1"/>
      <c r="F387" s="1"/>
      <c r="G387" s="1"/>
      <c r="H387" s="1"/>
      <c r="I387" s="1"/>
      <c r="J387" s="1"/>
      <c r="K387" s="1"/>
      <c r="L387" s="1"/>
      <c r="M387" s="1"/>
    </row>
    <row r="388" spans="1:13">
      <c r="A388" s="1"/>
      <c r="B388" s="1"/>
      <c r="C388" s="1"/>
      <c r="D388" s="1"/>
      <c r="E388" s="1"/>
      <c r="F388" s="1"/>
      <c r="G388" s="1"/>
      <c r="H388" s="1"/>
      <c r="I388" s="1"/>
      <c r="J388" s="1"/>
      <c r="K388" s="1"/>
      <c r="L388" s="1"/>
      <c r="M388" s="1"/>
    </row>
    <row r="389" spans="1:13">
      <c r="A389" s="1"/>
      <c r="B389" s="1"/>
      <c r="C389" s="1"/>
      <c r="D389" s="1"/>
      <c r="E389" s="1"/>
      <c r="F389" s="1"/>
      <c r="G389" s="1"/>
      <c r="H389" s="1"/>
      <c r="I389" s="1"/>
      <c r="J389" s="1"/>
      <c r="K389" s="1"/>
      <c r="L389" s="1"/>
      <c r="M389" s="1"/>
    </row>
    <row r="390" spans="1:13">
      <c r="A390" s="1"/>
      <c r="B390" s="1"/>
      <c r="C390" s="1"/>
      <c r="D390" s="1"/>
      <c r="E390" s="1"/>
      <c r="F390" s="1"/>
      <c r="G390" s="1"/>
      <c r="H390" s="1"/>
      <c r="I390" s="1"/>
      <c r="J390" s="1"/>
      <c r="K390" s="1"/>
      <c r="L390" s="1"/>
      <c r="M390" s="1"/>
    </row>
    <row r="391" spans="1:13">
      <c r="A391" s="1"/>
      <c r="B391" s="1"/>
      <c r="C391" s="1"/>
      <c r="D391" s="1"/>
      <c r="E391" s="1"/>
      <c r="F391" s="1"/>
      <c r="G391" s="1"/>
      <c r="H391" s="1"/>
      <c r="I391" s="1"/>
      <c r="J391" s="1"/>
      <c r="K391" s="1"/>
      <c r="L391" s="1"/>
      <c r="M391" s="1"/>
    </row>
    <row r="392" spans="1:13">
      <c r="A392" s="1"/>
      <c r="B392" s="1"/>
      <c r="C392" s="1"/>
      <c r="D392" s="1"/>
      <c r="E392" s="1"/>
      <c r="F392" s="1"/>
      <c r="G392" s="1"/>
      <c r="H392" s="1"/>
      <c r="I392" s="1"/>
      <c r="J392" s="1"/>
      <c r="K392" s="1"/>
      <c r="L392" s="1"/>
      <c r="M392" s="1"/>
    </row>
    <row r="393" spans="1:13">
      <c r="A393" s="1"/>
      <c r="B393" s="1"/>
      <c r="C393" s="1"/>
      <c r="D393" s="1"/>
      <c r="E393" s="1"/>
      <c r="F393" s="1"/>
      <c r="G393" s="1"/>
      <c r="H393" s="1"/>
      <c r="I393" s="1"/>
      <c r="J393" s="1"/>
      <c r="K393" s="1"/>
      <c r="L393" s="1"/>
      <c r="M393" s="1"/>
    </row>
    <row r="394" spans="1:13">
      <c r="A394" s="1"/>
      <c r="B394" s="1"/>
      <c r="C394" s="1"/>
      <c r="D394" s="1"/>
      <c r="E394" s="1"/>
      <c r="F394" s="1"/>
      <c r="G394" s="1"/>
      <c r="H394" s="1"/>
      <c r="I394" s="1"/>
      <c r="J394" s="1"/>
      <c r="K394" s="1"/>
      <c r="L394" s="1"/>
      <c r="M394" s="1"/>
    </row>
    <row r="395" spans="1:13">
      <c r="A395" s="1"/>
      <c r="B395" s="1"/>
      <c r="C395" s="1"/>
      <c r="D395" s="1"/>
      <c r="E395" s="1"/>
      <c r="F395" s="1"/>
      <c r="G395" s="1"/>
      <c r="H395" s="1"/>
      <c r="I395" s="1"/>
      <c r="J395" s="1"/>
      <c r="K395" s="1"/>
      <c r="L395" s="1"/>
      <c r="M395" s="1"/>
    </row>
    <row r="396" spans="1:13">
      <c r="A396" s="1"/>
      <c r="B396" s="1"/>
      <c r="C396" s="1"/>
      <c r="D396" s="1"/>
      <c r="E396" s="1"/>
      <c r="F396" s="1"/>
      <c r="G396" s="1"/>
      <c r="H396" s="1"/>
      <c r="I396" s="1"/>
      <c r="J396" s="1"/>
      <c r="K396" s="1"/>
      <c r="L396" s="1"/>
      <c r="M396" s="1"/>
    </row>
    <row r="397" spans="1:13">
      <c r="A397" s="1"/>
      <c r="B397" s="1"/>
      <c r="C397" s="1"/>
      <c r="D397" s="1"/>
      <c r="E397" s="1"/>
      <c r="F397" s="1"/>
      <c r="G397" s="1"/>
      <c r="H397" s="1"/>
      <c r="I397" s="1"/>
      <c r="J397" s="1"/>
      <c r="K397" s="1"/>
      <c r="L397" s="1"/>
      <c r="M397" s="1"/>
    </row>
    <row r="398" spans="1:13">
      <c r="A398" s="1"/>
      <c r="B398" s="1"/>
      <c r="C398" s="1"/>
      <c r="D398" s="1"/>
      <c r="E398" s="1"/>
      <c r="F398" s="1"/>
      <c r="G398" s="1"/>
      <c r="H398" s="1"/>
      <c r="I398" s="1"/>
      <c r="J398" s="1"/>
      <c r="K398" s="1"/>
      <c r="L398" s="1"/>
      <c r="M398" s="1"/>
    </row>
    <row r="399" spans="1:13">
      <c r="A399" s="1"/>
      <c r="B399" s="1"/>
      <c r="C399" s="1"/>
      <c r="D399" s="1"/>
      <c r="E399" s="1"/>
      <c r="F399" s="1"/>
      <c r="G399" s="1"/>
      <c r="H399" s="1"/>
      <c r="I399" s="1"/>
      <c r="J399" s="1"/>
      <c r="K399" s="1"/>
      <c r="L399" s="1"/>
      <c r="M399" s="1"/>
    </row>
    <row r="400" spans="1:13">
      <c r="A400" s="1"/>
      <c r="B400" s="1"/>
      <c r="C400" s="1"/>
      <c r="D400" s="1"/>
      <c r="E400" s="1"/>
      <c r="F400" s="1"/>
      <c r="G400" s="1"/>
      <c r="H400" s="1"/>
      <c r="I400" s="1"/>
      <c r="J400" s="1"/>
      <c r="K400" s="1"/>
      <c r="L400" s="1"/>
      <c r="M400" s="1"/>
    </row>
    <row r="401" spans="1:13">
      <c r="A401" s="1"/>
      <c r="B401" s="1"/>
      <c r="C401" s="1"/>
      <c r="D401" s="1"/>
      <c r="E401" s="1"/>
      <c r="F401" s="1"/>
      <c r="G401" s="1"/>
      <c r="H401" s="1"/>
      <c r="I401" s="1"/>
      <c r="J401" s="1"/>
      <c r="K401" s="1"/>
      <c r="L401" s="1"/>
      <c r="M401" s="1"/>
    </row>
    <row r="402" spans="1:13">
      <c r="A402" s="1"/>
      <c r="B402" s="1"/>
      <c r="C402" s="1"/>
      <c r="D402" s="1"/>
      <c r="E402" s="1"/>
      <c r="F402" s="1"/>
      <c r="G402" s="1"/>
      <c r="H402" s="1"/>
      <c r="I402" s="1"/>
      <c r="J402" s="1"/>
      <c r="K402" s="1"/>
      <c r="L402" s="1"/>
      <c r="M402" s="1"/>
    </row>
    <row r="403" spans="1:13">
      <c r="A403" s="1"/>
      <c r="B403" s="1"/>
      <c r="C403" s="1"/>
      <c r="D403" s="1"/>
      <c r="E403" s="1"/>
      <c r="F403" s="1"/>
      <c r="G403" s="1"/>
      <c r="H403" s="1"/>
      <c r="I403" s="1"/>
      <c r="J403" s="1"/>
      <c r="K403" s="1"/>
      <c r="L403" s="1"/>
      <c r="M403" s="1"/>
    </row>
    <row r="404" spans="1:13">
      <c r="A404" s="1"/>
      <c r="B404" s="1"/>
      <c r="C404" s="1"/>
      <c r="D404" s="1"/>
      <c r="E404" s="1"/>
      <c r="F404" s="1"/>
      <c r="G404" s="1"/>
      <c r="H404" s="1"/>
      <c r="I404" s="1"/>
      <c r="J404" s="1"/>
      <c r="K404" s="1"/>
      <c r="L404" s="1"/>
      <c r="M404" s="1"/>
    </row>
    <row r="405" spans="1:13">
      <c r="A405" s="1"/>
      <c r="B405" s="1"/>
      <c r="C405" s="1"/>
      <c r="D405" s="1"/>
      <c r="E405" s="1"/>
      <c r="F405" s="1"/>
      <c r="G405" s="1"/>
      <c r="H405" s="1"/>
      <c r="I405" s="1"/>
      <c r="J405" s="1"/>
      <c r="K405" s="1"/>
      <c r="L405" s="1"/>
      <c r="M405" s="1"/>
    </row>
    <row r="406" spans="1:13">
      <c r="A406" s="1"/>
      <c r="B406" s="1"/>
      <c r="C406" s="1"/>
      <c r="D406" s="1"/>
      <c r="E406" s="1"/>
      <c r="F406" s="1"/>
      <c r="G406" s="1"/>
      <c r="H406" s="1"/>
      <c r="I406" s="1"/>
      <c r="J406" s="1"/>
      <c r="K406" s="1"/>
      <c r="L406" s="1"/>
      <c r="M406" s="1"/>
    </row>
    <row r="407" spans="1:13">
      <c r="A407" s="1"/>
      <c r="B407" s="1"/>
      <c r="C407" s="1"/>
      <c r="D407" s="1"/>
      <c r="E407" s="1"/>
      <c r="F407" s="1"/>
      <c r="G407" s="1"/>
      <c r="H407" s="1"/>
      <c r="I407" s="1"/>
      <c r="J407" s="1"/>
      <c r="K407" s="1"/>
      <c r="L407" s="1"/>
      <c r="M407" s="1"/>
    </row>
    <row r="408" spans="1:13">
      <c r="A408" s="1"/>
      <c r="B408" s="1"/>
      <c r="C408" s="1"/>
      <c r="D408" s="1"/>
      <c r="E408" s="1"/>
      <c r="F408" s="1"/>
      <c r="G408" s="1"/>
      <c r="H408" s="1"/>
      <c r="I408" s="1"/>
      <c r="J408" s="1"/>
      <c r="K408" s="1"/>
      <c r="L408" s="1"/>
      <c r="M408" s="1"/>
    </row>
    <row r="409" spans="1:13">
      <c r="A409" s="1"/>
      <c r="B409" s="1"/>
      <c r="C409" s="1"/>
      <c r="D409" s="1"/>
      <c r="E409" s="1"/>
      <c r="F409" s="1"/>
      <c r="G409" s="1"/>
      <c r="H409" s="1"/>
      <c r="I409" s="1"/>
      <c r="J409" s="1"/>
      <c r="K409" s="1"/>
      <c r="L409" s="1"/>
      <c r="M409" s="1"/>
    </row>
    <row r="410" spans="1:13">
      <c r="A410" s="1"/>
      <c r="B410" s="1"/>
      <c r="C410" s="1"/>
      <c r="D410" s="1"/>
      <c r="E410" s="1"/>
      <c r="F410" s="1"/>
      <c r="G410" s="1"/>
      <c r="H410" s="1"/>
      <c r="I410" s="1"/>
      <c r="J410" s="1"/>
      <c r="K410" s="1"/>
      <c r="L410" s="1"/>
      <c r="M410" s="1"/>
    </row>
    <row r="411" spans="1:13">
      <c r="A411" s="1"/>
      <c r="B411" s="1"/>
      <c r="C411" s="1"/>
      <c r="D411" s="1"/>
      <c r="E411" s="1"/>
      <c r="F411" s="1"/>
      <c r="G411" s="1"/>
      <c r="H411" s="1"/>
      <c r="I411" s="1"/>
      <c r="J411" s="1"/>
      <c r="K411" s="1"/>
      <c r="L411" s="1"/>
      <c r="M411" s="1"/>
    </row>
    <row r="412" spans="1:13">
      <c r="A412" s="1"/>
      <c r="B412" s="1"/>
      <c r="C412" s="1"/>
      <c r="D412" s="1"/>
      <c r="E412" s="1"/>
      <c r="F412" s="1"/>
      <c r="G412" s="1"/>
      <c r="H412" s="1"/>
      <c r="I412" s="1"/>
      <c r="J412" s="1"/>
      <c r="K412" s="1"/>
      <c r="L412" s="1"/>
      <c r="M412" s="1"/>
    </row>
    <row r="413" spans="1:13">
      <c r="A413" s="1"/>
      <c r="B413" s="1"/>
      <c r="C413" s="1"/>
      <c r="D413" s="1"/>
      <c r="E413" s="1"/>
      <c r="F413" s="1"/>
      <c r="G413" s="1"/>
      <c r="H413" s="1"/>
      <c r="I413" s="1"/>
      <c r="J413" s="1"/>
      <c r="K413" s="1"/>
      <c r="L413" s="1"/>
      <c r="M413" s="1"/>
    </row>
    <row r="414" spans="1:13">
      <c r="A414" s="1"/>
      <c r="B414" s="1"/>
      <c r="C414" s="1"/>
      <c r="D414" s="1"/>
      <c r="E414" s="1"/>
      <c r="F414" s="1"/>
      <c r="G414" s="1"/>
      <c r="H414" s="1"/>
      <c r="I414" s="1"/>
      <c r="J414" s="1"/>
      <c r="K414" s="1"/>
      <c r="L414" s="1"/>
      <c r="M414" s="1"/>
    </row>
    <row r="415" spans="1:13">
      <c r="A415" s="1"/>
      <c r="B415" s="1"/>
      <c r="C415" s="1"/>
      <c r="D415" s="1"/>
      <c r="E415" s="1"/>
      <c r="F415" s="1"/>
      <c r="G415" s="1"/>
      <c r="H415" s="1"/>
      <c r="I415" s="1"/>
      <c r="J415" s="1"/>
      <c r="K415" s="1"/>
      <c r="L415" s="1"/>
      <c r="M415" s="1"/>
    </row>
    <row r="416" spans="1:13">
      <c r="A416" s="1"/>
      <c r="B416" s="1"/>
      <c r="C416" s="1"/>
      <c r="D416" s="1"/>
      <c r="E416" s="1"/>
      <c r="F416" s="1"/>
      <c r="G416" s="1"/>
      <c r="H416" s="1"/>
      <c r="I416" s="1"/>
      <c r="J416" s="1"/>
      <c r="K416" s="1"/>
      <c r="L416" s="1"/>
      <c r="M416" s="1"/>
    </row>
    <row r="417" spans="1:13">
      <c r="A417" s="1"/>
      <c r="B417" s="1"/>
      <c r="C417" s="1"/>
      <c r="D417" s="1"/>
      <c r="E417" s="1"/>
      <c r="F417" s="1"/>
      <c r="G417" s="1"/>
      <c r="H417" s="1"/>
      <c r="I417" s="1"/>
      <c r="J417" s="1"/>
      <c r="K417" s="1"/>
      <c r="L417" s="1"/>
      <c r="M417" s="1"/>
    </row>
    <row r="418" spans="1:13">
      <c r="A418" s="1"/>
      <c r="B418" s="1"/>
      <c r="C418" s="1"/>
      <c r="D418" s="1"/>
      <c r="E418" s="1"/>
      <c r="F418" s="1"/>
      <c r="G418" s="1"/>
      <c r="H418" s="1"/>
      <c r="I418" s="1"/>
      <c r="J418" s="1"/>
      <c r="K418" s="1"/>
      <c r="L418" s="1"/>
      <c r="M418" s="1"/>
    </row>
    <row r="419" spans="1:13">
      <c r="A419" s="1"/>
      <c r="B419" s="1"/>
      <c r="C419" s="1"/>
      <c r="D419" s="1"/>
      <c r="E419" s="1"/>
      <c r="F419" s="1"/>
      <c r="G419" s="1"/>
      <c r="H419" s="1"/>
      <c r="I419" s="1"/>
      <c r="J419" s="1"/>
      <c r="K419" s="1"/>
      <c r="L419" s="1"/>
      <c r="M419" s="1"/>
    </row>
    <row r="420" spans="1:13">
      <c r="A420" s="1"/>
      <c r="B420" s="1"/>
      <c r="C420" s="1"/>
      <c r="D420" s="1"/>
      <c r="E420" s="1"/>
      <c r="F420" s="1"/>
      <c r="G420" s="1"/>
      <c r="H420" s="1"/>
      <c r="I420" s="1"/>
      <c r="J420" s="1"/>
      <c r="K420" s="1"/>
      <c r="L420" s="1"/>
      <c r="M420" s="1"/>
    </row>
    <row r="421" spans="1:13">
      <c r="A421" s="1"/>
      <c r="B421" s="1"/>
      <c r="C421" s="1"/>
      <c r="D421" s="1"/>
      <c r="E421" s="1"/>
      <c r="F421" s="1"/>
      <c r="G421" s="1"/>
      <c r="H421" s="1"/>
      <c r="I421" s="1"/>
      <c r="J421" s="1"/>
      <c r="K421" s="1"/>
      <c r="L421" s="1"/>
      <c r="M421" s="1"/>
    </row>
    <row r="422" spans="1:13">
      <c r="A422" s="1"/>
      <c r="B422" s="1"/>
      <c r="C422" s="1"/>
      <c r="D422" s="1"/>
      <c r="E422" s="1"/>
      <c r="F422" s="1"/>
      <c r="G422" s="1"/>
      <c r="H422" s="1"/>
      <c r="I422" s="1"/>
      <c r="J422" s="1"/>
      <c r="K422" s="1"/>
      <c r="L422" s="1"/>
      <c r="M422" s="1"/>
    </row>
    <row r="423" spans="1:13">
      <c r="A423" s="1"/>
      <c r="B423" s="1"/>
      <c r="C423" s="1"/>
      <c r="D423" s="1"/>
      <c r="E423" s="1"/>
      <c r="F423" s="1"/>
      <c r="G423" s="1"/>
      <c r="H423" s="1"/>
      <c r="I423" s="1"/>
      <c r="J423" s="1"/>
      <c r="K423" s="1"/>
      <c r="L423" s="1"/>
      <c r="M423" s="1"/>
    </row>
    <row r="424" spans="1:13">
      <c r="A424" s="1"/>
      <c r="B424" s="1"/>
      <c r="C424" s="1"/>
      <c r="D424" s="1"/>
      <c r="E424" s="1"/>
      <c r="F424" s="1"/>
      <c r="G424" s="1"/>
      <c r="H424" s="1"/>
      <c r="I424" s="1"/>
      <c r="J424" s="1"/>
      <c r="K424" s="1"/>
      <c r="L424" s="1"/>
      <c r="M424" s="1"/>
    </row>
    <row r="425" spans="1:13">
      <c r="A425" s="1"/>
      <c r="B425" s="1"/>
      <c r="C425" s="1"/>
      <c r="D425" s="1"/>
      <c r="E425" s="1"/>
      <c r="F425" s="1"/>
      <c r="G425" s="1"/>
      <c r="H425" s="1"/>
      <c r="I425" s="1"/>
      <c r="J425" s="1"/>
      <c r="K425" s="1"/>
      <c r="L425" s="1"/>
      <c r="M425" s="1"/>
    </row>
    <row r="426" spans="1:13">
      <c r="A426" s="1"/>
      <c r="B426" s="1"/>
      <c r="C426" s="1"/>
      <c r="D426" s="1"/>
      <c r="E426" s="1"/>
      <c r="F426" s="1"/>
      <c r="G426" s="1"/>
      <c r="H426" s="1"/>
      <c r="I426" s="1"/>
      <c r="J426" s="1"/>
      <c r="K426" s="1"/>
      <c r="L426" s="1"/>
      <c r="M426" s="1"/>
    </row>
    <row r="427" spans="1:13">
      <c r="A427" s="1"/>
      <c r="B427" s="1"/>
      <c r="C427" s="1"/>
      <c r="D427" s="1"/>
      <c r="E427" s="1"/>
      <c r="F427" s="1"/>
      <c r="G427" s="1"/>
      <c r="H427" s="1"/>
      <c r="I427" s="1"/>
      <c r="J427" s="1"/>
      <c r="K427" s="1"/>
      <c r="L427" s="1"/>
      <c r="M427" s="1"/>
    </row>
    <row r="428" spans="1:13">
      <c r="A428" s="1"/>
      <c r="B428" s="1"/>
      <c r="C428" s="1"/>
      <c r="D428" s="1"/>
      <c r="E428" s="1"/>
      <c r="F428" s="1"/>
      <c r="G428" s="1"/>
      <c r="H428" s="1"/>
      <c r="I428" s="1"/>
      <c r="J428" s="1"/>
      <c r="K428" s="1"/>
      <c r="L428" s="1"/>
      <c r="M428" s="1"/>
    </row>
    <row r="429" spans="1:13">
      <c r="A429" s="1"/>
      <c r="B429" s="1"/>
      <c r="C429" s="1"/>
      <c r="D429" s="1"/>
      <c r="E429" s="1"/>
      <c r="F429" s="1"/>
      <c r="G429" s="1"/>
      <c r="H429" s="1"/>
      <c r="I429" s="1"/>
      <c r="J429" s="1"/>
      <c r="K429" s="1"/>
      <c r="L429" s="1"/>
      <c r="M429" s="1"/>
    </row>
    <row r="430" spans="1:13">
      <c r="A430" s="1"/>
      <c r="B430" s="1"/>
      <c r="C430" s="1"/>
      <c r="D430" s="1"/>
      <c r="E430" s="1"/>
      <c r="F430" s="1"/>
      <c r="G430" s="1"/>
      <c r="H430" s="1"/>
      <c r="I430" s="1"/>
      <c r="J430" s="1"/>
      <c r="K430" s="1"/>
      <c r="L430" s="1"/>
      <c r="M430" s="1"/>
    </row>
    <row r="431" spans="1:13">
      <c r="A431" s="1"/>
      <c r="B431" s="1"/>
      <c r="C431" s="1"/>
      <c r="D431" s="1"/>
      <c r="E431" s="1"/>
      <c r="F431" s="1"/>
      <c r="G431" s="1"/>
      <c r="H431" s="1"/>
      <c r="I431" s="1"/>
      <c r="J431" s="1"/>
      <c r="K431" s="1"/>
      <c r="L431" s="1"/>
      <c r="M431" s="1"/>
    </row>
    <row r="432" spans="1:13">
      <c r="A432" s="1"/>
      <c r="B432" s="1"/>
      <c r="C432" s="1"/>
      <c r="D432" s="1"/>
      <c r="E432" s="1"/>
      <c r="F432" s="1"/>
      <c r="G432" s="1"/>
      <c r="H432" s="1"/>
      <c r="I432" s="1"/>
      <c r="J432" s="1"/>
      <c r="K432" s="1"/>
      <c r="L432" s="1"/>
      <c r="M432" s="1"/>
    </row>
    <row r="433" spans="1:13">
      <c r="A433" s="1"/>
      <c r="B433" s="1"/>
      <c r="C433" s="1"/>
      <c r="D433" s="1"/>
      <c r="E433" s="1"/>
      <c r="F433" s="1"/>
      <c r="G433" s="1"/>
      <c r="H433" s="1"/>
      <c r="I433" s="1"/>
      <c r="J433" s="1"/>
      <c r="K433" s="1"/>
      <c r="L433" s="1"/>
      <c r="M433" s="1"/>
    </row>
    <row r="434" spans="1:13">
      <c r="A434" s="1"/>
      <c r="B434" s="1"/>
      <c r="C434" s="1"/>
      <c r="D434" s="1"/>
      <c r="E434" s="1"/>
      <c r="F434" s="1"/>
      <c r="G434" s="1"/>
      <c r="H434" s="1"/>
      <c r="I434" s="1"/>
      <c r="J434" s="1"/>
      <c r="K434" s="1"/>
      <c r="L434" s="1"/>
      <c r="M434" s="1"/>
    </row>
    <row r="435" spans="1:13">
      <c r="A435" s="1"/>
      <c r="B435" s="1"/>
      <c r="C435" s="1"/>
      <c r="D435" s="1"/>
      <c r="E435" s="1"/>
      <c r="F435" s="1"/>
      <c r="G435" s="1"/>
      <c r="H435" s="1"/>
      <c r="I435" s="1"/>
      <c r="J435" s="1"/>
      <c r="K435" s="1"/>
      <c r="L435" s="1"/>
      <c r="M435" s="1"/>
    </row>
    <row r="436" spans="1:13">
      <c r="A436" s="1"/>
      <c r="B436" s="1"/>
      <c r="C436" s="1"/>
      <c r="D436" s="1"/>
      <c r="E436" s="1"/>
      <c r="F436" s="1"/>
      <c r="G436" s="1"/>
      <c r="H436" s="1"/>
      <c r="I436" s="1"/>
      <c r="J436" s="1"/>
      <c r="K436" s="1"/>
      <c r="L436" s="1"/>
      <c r="M436" s="1"/>
    </row>
    <row r="437" spans="1:13">
      <c r="A437" s="1"/>
      <c r="B437" s="1"/>
      <c r="C437" s="1"/>
      <c r="D437" s="1"/>
      <c r="E437" s="1"/>
      <c r="F437" s="1"/>
      <c r="G437" s="1"/>
      <c r="H437" s="1"/>
      <c r="I437" s="1"/>
      <c r="J437" s="1"/>
      <c r="K437" s="1"/>
      <c r="L437" s="1"/>
      <c r="M437" s="1"/>
    </row>
    <row r="438" spans="1:13">
      <c r="A438" s="1"/>
      <c r="B438" s="1"/>
      <c r="C438" s="1"/>
      <c r="D438" s="1"/>
      <c r="E438" s="1"/>
      <c r="F438" s="1"/>
      <c r="G438" s="1"/>
      <c r="H438" s="1"/>
      <c r="I438" s="1"/>
      <c r="J438" s="1"/>
      <c r="K438" s="1"/>
      <c r="L438" s="1"/>
      <c r="M438" s="1"/>
    </row>
    <row r="439" spans="1:13">
      <c r="A439" s="1"/>
      <c r="B439" s="1"/>
      <c r="C439" s="1"/>
      <c r="D439" s="1"/>
      <c r="E439" s="1"/>
      <c r="F439" s="1"/>
      <c r="G439" s="1"/>
      <c r="H439" s="1"/>
      <c r="I439" s="1"/>
      <c r="J439" s="1"/>
      <c r="K439" s="1"/>
      <c r="L439" s="1"/>
      <c r="M439" s="1"/>
    </row>
    <row r="440" spans="1:13">
      <c r="A440" s="1"/>
      <c r="B440" s="1"/>
      <c r="C440" s="1"/>
      <c r="D440" s="1"/>
      <c r="E440" s="1"/>
      <c r="F440" s="1"/>
      <c r="G440" s="1"/>
      <c r="H440" s="1"/>
      <c r="I440" s="1"/>
      <c r="J440" s="1"/>
      <c r="K440" s="1"/>
      <c r="L440" s="1"/>
      <c r="M440" s="1"/>
    </row>
    <row r="441" spans="1:13">
      <c r="A441" s="1"/>
      <c r="B441" s="1"/>
      <c r="C441" s="1"/>
      <c r="D441" s="1"/>
      <c r="E441" s="1"/>
      <c r="F441" s="1"/>
      <c r="G441" s="1"/>
      <c r="H441" s="1"/>
      <c r="I441" s="1"/>
      <c r="J441" s="1"/>
      <c r="K441" s="1"/>
      <c r="L441" s="1"/>
      <c r="M441" s="1"/>
    </row>
    <row r="442" spans="1:13">
      <c r="A442" s="1"/>
      <c r="B442" s="1"/>
      <c r="C442" s="1"/>
      <c r="D442" s="1"/>
      <c r="E442" s="1"/>
      <c r="F442" s="1"/>
      <c r="G442" s="1"/>
      <c r="H442" s="1"/>
      <c r="I442" s="1"/>
      <c r="J442" s="1"/>
      <c r="K442" s="1"/>
      <c r="L442" s="1"/>
      <c r="M442" s="1"/>
    </row>
    <row r="443" spans="1:13">
      <c r="A443" s="1"/>
      <c r="B443" s="1"/>
      <c r="C443" s="1"/>
      <c r="D443" s="1"/>
      <c r="E443" s="1"/>
      <c r="F443" s="1"/>
      <c r="G443" s="1"/>
      <c r="H443" s="1"/>
      <c r="I443" s="1"/>
      <c r="J443" s="1"/>
      <c r="K443" s="1"/>
      <c r="L443" s="1"/>
      <c r="M443" s="1"/>
    </row>
    <row r="444" spans="1:13">
      <c r="A444" s="1"/>
      <c r="B444" s="1"/>
      <c r="C444" s="1"/>
      <c r="D444" s="1"/>
      <c r="E444" s="1"/>
      <c r="F444" s="1"/>
      <c r="G444" s="1"/>
      <c r="H444" s="1"/>
      <c r="I444" s="1"/>
      <c r="J444" s="1"/>
      <c r="K444" s="1"/>
      <c r="L444" s="1"/>
      <c r="M444" s="1"/>
    </row>
    <row r="445" spans="1:13">
      <c r="A445" s="1"/>
      <c r="B445" s="1"/>
      <c r="C445" s="1"/>
      <c r="D445" s="1"/>
      <c r="E445" s="1"/>
      <c r="F445" s="1"/>
      <c r="G445" s="1"/>
      <c r="H445" s="1"/>
      <c r="I445" s="1"/>
      <c r="J445" s="1"/>
      <c r="K445" s="1"/>
      <c r="L445" s="1"/>
      <c r="M445" s="1"/>
    </row>
    <row r="446" spans="1:13">
      <c r="A446" s="1"/>
      <c r="B446" s="1"/>
      <c r="C446" s="1"/>
      <c r="D446" s="1"/>
      <c r="E446" s="1"/>
      <c r="F446" s="1"/>
      <c r="G446" s="1"/>
      <c r="H446" s="1"/>
      <c r="I446" s="1"/>
      <c r="J446" s="1"/>
      <c r="K446" s="1"/>
      <c r="L446" s="1"/>
      <c r="M446" s="1"/>
    </row>
    <row r="447" spans="1:13">
      <c r="A447" s="1"/>
      <c r="B447" s="1"/>
      <c r="C447" s="1"/>
      <c r="D447" s="1"/>
      <c r="E447" s="1"/>
      <c r="F447" s="1"/>
      <c r="G447" s="1"/>
      <c r="H447" s="1"/>
      <c r="I447" s="1"/>
      <c r="J447" s="1"/>
      <c r="K447" s="1"/>
      <c r="L447" s="1"/>
      <c r="M447" s="1"/>
    </row>
    <row r="448" spans="1:13">
      <c r="A448" s="1"/>
      <c r="B448" s="1"/>
      <c r="C448" s="1"/>
      <c r="D448" s="1"/>
      <c r="E448" s="1"/>
      <c r="F448" s="1"/>
      <c r="G448" s="1"/>
      <c r="H448" s="1"/>
      <c r="I448" s="1"/>
      <c r="J448" s="1"/>
      <c r="K448" s="1"/>
      <c r="L448" s="1"/>
      <c r="M448" s="1"/>
    </row>
    <row r="449" spans="1:13">
      <c r="A449" s="1"/>
      <c r="B449" s="1"/>
      <c r="C449" s="1"/>
      <c r="D449" s="1"/>
      <c r="E449" s="1"/>
      <c r="F449" s="1"/>
      <c r="G449" s="1"/>
      <c r="H449" s="1"/>
      <c r="I449" s="1"/>
      <c r="J449" s="1"/>
      <c r="K449" s="1"/>
      <c r="L449" s="1"/>
      <c r="M449" s="1"/>
    </row>
    <row r="450" spans="1:13">
      <c r="A450" s="1"/>
      <c r="B450" s="1"/>
      <c r="C450" s="1"/>
      <c r="D450" s="1"/>
      <c r="E450" s="1"/>
      <c r="F450" s="1"/>
      <c r="G450" s="1"/>
      <c r="H450" s="1"/>
      <c r="I450" s="1"/>
      <c r="J450" s="1"/>
      <c r="K450" s="1"/>
      <c r="L450" s="1"/>
      <c r="M450" s="1"/>
    </row>
    <row r="451" spans="1:13">
      <c r="A451" s="1"/>
      <c r="B451" s="1"/>
      <c r="C451" s="1"/>
      <c r="D451" s="1"/>
      <c r="E451" s="1"/>
      <c r="F451" s="1"/>
      <c r="G451" s="1"/>
      <c r="H451" s="1"/>
      <c r="I451" s="1"/>
      <c r="J451" s="1"/>
      <c r="K451" s="1"/>
      <c r="L451" s="1"/>
      <c r="M451" s="1"/>
    </row>
    <row r="452" spans="1:13">
      <c r="A452" s="1"/>
      <c r="B452" s="1"/>
      <c r="C452" s="1"/>
      <c r="D452" s="1"/>
      <c r="E452" s="1"/>
      <c r="F452" s="1"/>
      <c r="G452" s="1"/>
      <c r="H452" s="1"/>
      <c r="I452" s="1"/>
      <c r="J452" s="1"/>
      <c r="K452" s="1"/>
      <c r="L452" s="1"/>
      <c r="M452" s="1"/>
    </row>
    <row r="453" spans="1:13">
      <c r="A453" s="1"/>
      <c r="B453" s="1"/>
      <c r="C453" s="1"/>
      <c r="D453" s="1"/>
      <c r="E453" s="1"/>
      <c r="F453" s="1"/>
      <c r="G453" s="1"/>
      <c r="H453" s="1"/>
      <c r="I453" s="1"/>
      <c r="J453" s="1"/>
      <c r="K453" s="1"/>
      <c r="L453" s="1"/>
      <c r="M453" s="1"/>
    </row>
    <row r="454" spans="1:13">
      <c r="A454" s="1"/>
      <c r="B454" s="1"/>
      <c r="C454" s="1"/>
      <c r="D454" s="1"/>
      <c r="E454" s="1"/>
      <c r="F454" s="1"/>
      <c r="G454" s="1"/>
      <c r="H454" s="1"/>
      <c r="I454" s="1"/>
      <c r="J454" s="1"/>
      <c r="K454" s="1"/>
      <c r="L454" s="1"/>
      <c r="M454" s="1"/>
    </row>
    <row r="455" spans="1:13">
      <c r="A455" s="1"/>
      <c r="B455" s="1"/>
      <c r="C455" s="1"/>
      <c r="D455" s="1"/>
      <c r="E455" s="1"/>
      <c r="F455" s="1"/>
      <c r="G455" s="1"/>
      <c r="H455" s="1"/>
      <c r="I455" s="1"/>
      <c r="J455" s="1"/>
      <c r="K455" s="1"/>
      <c r="L455" s="1"/>
      <c r="M455" s="1"/>
    </row>
    <row r="456" spans="1:13">
      <c r="A456" s="1"/>
      <c r="B456" s="1"/>
      <c r="C456" s="1"/>
      <c r="D456" s="1"/>
      <c r="E456" s="1"/>
      <c r="F456" s="1"/>
      <c r="G456" s="1"/>
      <c r="H456" s="1"/>
      <c r="I456" s="1"/>
      <c r="J456" s="1"/>
      <c r="K456" s="1"/>
      <c r="L456" s="1"/>
      <c r="M456" s="1"/>
    </row>
    <row r="457" spans="1:13">
      <c r="A457" s="1"/>
      <c r="B457" s="1"/>
      <c r="C457" s="1"/>
      <c r="D457" s="1"/>
      <c r="E457" s="1"/>
      <c r="F457" s="1"/>
      <c r="G457" s="1"/>
      <c r="H457" s="1"/>
      <c r="I457" s="1"/>
      <c r="J457" s="1"/>
      <c r="K457" s="1"/>
      <c r="L457" s="1"/>
      <c r="M457" s="1"/>
    </row>
    <row r="458" spans="1:13">
      <c r="A458" s="1"/>
      <c r="B458" s="1"/>
      <c r="C458" s="1"/>
      <c r="D458" s="1"/>
      <c r="E458" s="1"/>
      <c r="F458" s="1"/>
      <c r="G458" s="1"/>
      <c r="H458" s="1"/>
      <c r="I458" s="1"/>
      <c r="J458" s="1"/>
      <c r="K458" s="1"/>
      <c r="L458" s="1"/>
      <c r="M458" s="1"/>
    </row>
    <row r="459" spans="1:13">
      <c r="A459" s="1"/>
      <c r="B459" s="1"/>
      <c r="C459" s="1"/>
      <c r="D459" s="1"/>
      <c r="E459" s="1"/>
      <c r="F459" s="1"/>
      <c r="G459" s="1"/>
      <c r="H459" s="1"/>
      <c r="I459" s="1"/>
      <c r="J459" s="1"/>
      <c r="K459" s="1"/>
      <c r="L459" s="1"/>
      <c r="M459" s="1"/>
    </row>
    <row r="460" spans="1:13">
      <c r="A460" s="1"/>
      <c r="B460" s="1"/>
      <c r="C460" s="1"/>
      <c r="D460" s="1"/>
      <c r="E460" s="1"/>
      <c r="F460" s="1"/>
      <c r="G460" s="1"/>
      <c r="H460" s="1"/>
      <c r="I460" s="1"/>
      <c r="J460" s="1"/>
      <c r="K460" s="1"/>
      <c r="L460" s="1"/>
      <c r="M460" s="1"/>
    </row>
    <row r="461" spans="1:13">
      <c r="A461" s="1"/>
      <c r="B461" s="1"/>
      <c r="C461" s="1"/>
      <c r="D461" s="1"/>
      <c r="E461" s="1"/>
      <c r="F461" s="1"/>
      <c r="G461" s="1"/>
      <c r="H461" s="1"/>
      <c r="I461" s="1"/>
      <c r="J461" s="1"/>
      <c r="K461" s="1"/>
      <c r="L461" s="1"/>
      <c r="M461" s="1"/>
    </row>
    <row r="462" spans="1:13">
      <c r="A462" s="1"/>
      <c r="B462" s="1"/>
      <c r="C462" s="1"/>
      <c r="D462" s="1"/>
      <c r="E462" s="1"/>
      <c r="F462" s="1"/>
      <c r="G462" s="1"/>
      <c r="H462" s="1"/>
      <c r="I462" s="1"/>
      <c r="J462" s="1"/>
      <c r="K462" s="1"/>
      <c r="L462" s="1"/>
      <c r="M462" s="1"/>
    </row>
    <row r="463" spans="1:13">
      <c r="A463" s="1"/>
      <c r="B463" s="1"/>
      <c r="C463" s="1"/>
      <c r="D463" s="1"/>
      <c r="E463" s="1"/>
      <c r="F463" s="1"/>
      <c r="G463" s="1"/>
      <c r="H463" s="1"/>
      <c r="I463" s="1"/>
      <c r="J463" s="1"/>
      <c r="K463" s="1"/>
      <c r="L463" s="1"/>
      <c r="M463" s="1"/>
    </row>
    <row r="464" spans="1:13">
      <c r="A464" s="1"/>
      <c r="B464" s="1"/>
      <c r="C464" s="1"/>
      <c r="D464" s="1"/>
      <c r="E464" s="1"/>
      <c r="F464" s="1"/>
      <c r="G464" s="1"/>
      <c r="H464" s="1"/>
      <c r="I464" s="1"/>
      <c r="J464" s="1"/>
      <c r="K464" s="1"/>
      <c r="L464" s="1"/>
      <c r="M464" s="1"/>
    </row>
    <row r="465" spans="1:13">
      <c r="A465" s="1"/>
      <c r="B465" s="1"/>
      <c r="C465" s="1"/>
      <c r="D465" s="1"/>
      <c r="E465" s="1"/>
      <c r="F465" s="1"/>
      <c r="G465" s="1"/>
      <c r="H465" s="1"/>
      <c r="I465" s="1"/>
      <c r="J465" s="1"/>
      <c r="K465" s="1"/>
      <c r="L465" s="1"/>
      <c r="M465" s="1"/>
    </row>
    <row r="466" spans="1:13">
      <c r="A466" s="1"/>
      <c r="B466" s="1"/>
      <c r="C466" s="1"/>
      <c r="D466" s="1"/>
      <c r="E466" s="1"/>
      <c r="F466" s="1"/>
      <c r="G466" s="1"/>
      <c r="H466" s="1"/>
      <c r="I466" s="1"/>
      <c r="J466" s="1"/>
      <c r="K466" s="1"/>
      <c r="L466" s="1"/>
      <c r="M466" s="1"/>
    </row>
    <row r="467" spans="1:13">
      <c r="A467" s="1"/>
      <c r="B467" s="1"/>
      <c r="C467" s="1"/>
      <c r="D467" s="1"/>
      <c r="E467" s="1"/>
      <c r="F467" s="1"/>
      <c r="G467" s="1"/>
      <c r="H467" s="1"/>
      <c r="I467" s="1"/>
      <c r="J467" s="1"/>
      <c r="K467" s="1"/>
      <c r="L467" s="1"/>
      <c r="M467" s="1"/>
    </row>
    <row r="468" spans="1:13">
      <c r="A468" s="1"/>
      <c r="B468" s="1"/>
      <c r="C468" s="1"/>
      <c r="D468" s="1"/>
      <c r="E468" s="1"/>
      <c r="F468" s="1"/>
      <c r="G468" s="1"/>
      <c r="H468" s="1"/>
      <c r="I468" s="1"/>
      <c r="J468" s="1"/>
      <c r="K468" s="1"/>
      <c r="L468" s="1"/>
      <c r="M468" s="1"/>
    </row>
    <row r="469" spans="1:13">
      <c r="A469" s="1"/>
      <c r="B469" s="1"/>
      <c r="C469" s="1"/>
      <c r="D469" s="1"/>
      <c r="E469" s="1"/>
      <c r="F469" s="1"/>
      <c r="G469" s="1"/>
      <c r="H469" s="1"/>
      <c r="I469" s="1"/>
      <c r="J469" s="1"/>
      <c r="K469" s="1"/>
      <c r="L469" s="1"/>
      <c r="M469" s="1"/>
    </row>
    <row r="470" spans="1:13">
      <c r="A470" s="1"/>
      <c r="B470" s="1"/>
      <c r="C470" s="1"/>
      <c r="D470" s="1"/>
      <c r="E470" s="1"/>
      <c r="F470" s="1"/>
      <c r="G470" s="1"/>
      <c r="H470" s="1"/>
      <c r="I470" s="1"/>
      <c r="J470" s="1"/>
      <c r="K470" s="1"/>
      <c r="L470" s="1"/>
      <c r="M470" s="1"/>
    </row>
    <row r="471" spans="1:13">
      <c r="A471" s="1"/>
      <c r="B471" s="1"/>
      <c r="C471" s="1"/>
      <c r="D471" s="1"/>
      <c r="E471" s="1"/>
      <c r="F471" s="1"/>
      <c r="G471" s="1"/>
      <c r="H471" s="1"/>
      <c r="I471" s="1"/>
      <c r="J471" s="1"/>
      <c r="K471" s="1"/>
      <c r="L471" s="1"/>
      <c r="M471" s="1"/>
    </row>
    <row r="472" spans="1:13">
      <c r="A472" s="1"/>
      <c r="B472" s="1"/>
      <c r="C472" s="1"/>
      <c r="D472" s="1"/>
      <c r="E472" s="1"/>
      <c r="F472" s="1"/>
      <c r="G472" s="1"/>
      <c r="H472" s="1"/>
      <c r="I472" s="1"/>
      <c r="J472" s="1"/>
      <c r="K472" s="1"/>
      <c r="L472" s="1"/>
      <c r="M472" s="1"/>
    </row>
    <row r="473" spans="1:13">
      <c r="A473" s="1"/>
      <c r="B473" s="1"/>
      <c r="C473" s="1"/>
      <c r="D473" s="1"/>
      <c r="E473" s="1"/>
      <c r="F473" s="1"/>
      <c r="G473" s="1"/>
      <c r="H473" s="1"/>
      <c r="I473" s="1"/>
      <c r="J473" s="1"/>
      <c r="K473" s="1"/>
      <c r="L473" s="1"/>
      <c r="M473" s="1"/>
    </row>
    <row r="474" spans="1:13">
      <c r="A474" s="1"/>
      <c r="B474" s="1"/>
      <c r="C474" s="1"/>
      <c r="D474" s="1"/>
      <c r="E474" s="1"/>
      <c r="F474" s="1"/>
      <c r="G474" s="1"/>
      <c r="H474" s="1"/>
      <c r="I474" s="1"/>
      <c r="J474" s="1"/>
      <c r="K474" s="1"/>
      <c r="L474" s="1"/>
      <c r="M474" s="1"/>
    </row>
    <row r="475" spans="1:13">
      <c r="A475" s="1"/>
      <c r="B475" s="1"/>
      <c r="C475" s="1"/>
      <c r="D475" s="1"/>
      <c r="E475" s="1"/>
      <c r="F475" s="1"/>
      <c r="G475" s="1"/>
      <c r="H475" s="1"/>
      <c r="I475" s="1"/>
      <c r="J475" s="1"/>
      <c r="K475" s="1"/>
      <c r="L475" s="1"/>
      <c r="M475" s="1"/>
    </row>
    <row r="476" spans="1:13">
      <c r="A476" s="1"/>
      <c r="B476" s="1"/>
      <c r="C476" s="1"/>
      <c r="D476" s="1"/>
      <c r="E476" s="1"/>
      <c r="F476" s="1"/>
      <c r="G476" s="1"/>
      <c r="H476" s="1"/>
      <c r="I476" s="1"/>
      <c r="J476" s="1"/>
      <c r="K476" s="1"/>
      <c r="L476" s="1"/>
      <c r="M476" s="1"/>
    </row>
    <row r="477" spans="1:13">
      <c r="A477" s="1"/>
      <c r="B477" s="1"/>
      <c r="C477" s="1"/>
      <c r="D477" s="1"/>
      <c r="E477" s="1"/>
      <c r="F477" s="1"/>
      <c r="G477" s="1"/>
      <c r="H477" s="1"/>
      <c r="I477" s="1"/>
      <c r="J477" s="1"/>
      <c r="K477" s="1"/>
      <c r="L477" s="1"/>
      <c r="M477" s="1"/>
    </row>
    <row r="478" spans="1:13">
      <c r="A478" s="1"/>
      <c r="B478" s="1"/>
      <c r="C478" s="1"/>
      <c r="D478" s="1"/>
      <c r="E478" s="1"/>
      <c r="F478" s="1"/>
      <c r="G478" s="1"/>
      <c r="H478" s="1"/>
      <c r="I478" s="1"/>
      <c r="J478" s="1"/>
      <c r="K478" s="1"/>
      <c r="L478" s="1"/>
      <c r="M478" s="1"/>
    </row>
    <row r="479" spans="1:13">
      <c r="A479" s="1"/>
      <c r="B479" s="1"/>
      <c r="C479" s="1"/>
      <c r="D479" s="1"/>
      <c r="E479" s="1"/>
      <c r="F479" s="1"/>
      <c r="G479" s="1"/>
      <c r="H479" s="1"/>
      <c r="I479" s="1"/>
      <c r="J479" s="1"/>
      <c r="K479" s="1"/>
      <c r="L479" s="1"/>
      <c r="M479" s="1"/>
    </row>
    <row r="480" spans="1:13">
      <c r="A480" s="1"/>
      <c r="B480" s="1"/>
      <c r="C480" s="1"/>
      <c r="D480" s="1"/>
      <c r="E480" s="1"/>
      <c r="F480" s="1"/>
      <c r="G480" s="1"/>
      <c r="H480" s="1"/>
      <c r="I480" s="1"/>
      <c r="J480" s="1"/>
      <c r="K480" s="1"/>
      <c r="L480" s="1"/>
      <c r="M480" s="1"/>
    </row>
    <row r="481" spans="1:13">
      <c r="A481" s="1"/>
      <c r="B481" s="1"/>
      <c r="C481" s="1"/>
      <c r="D481" s="1"/>
      <c r="E481" s="1"/>
      <c r="F481" s="1"/>
      <c r="G481" s="1"/>
      <c r="H481" s="1"/>
      <c r="I481" s="1"/>
      <c r="J481" s="1"/>
      <c r="K481" s="1"/>
      <c r="L481" s="1"/>
      <c r="M481" s="1"/>
    </row>
    <row r="482" spans="1:13">
      <c r="A482" s="1"/>
      <c r="B482" s="1"/>
      <c r="C482" s="1"/>
      <c r="D482" s="1"/>
      <c r="E482" s="1"/>
      <c r="F482" s="1"/>
      <c r="G482" s="1"/>
      <c r="H482" s="1"/>
      <c r="I482" s="1"/>
      <c r="J482" s="1"/>
      <c r="K482" s="1"/>
      <c r="L482" s="1"/>
      <c r="M482" s="1"/>
    </row>
    <row r="483" spans="1:13">
      <c r="A483" s="1"/>
      <c r="B483" s="1"/>
      <c r="C483" s="1"/>
      <c r="D483" s="1"/>
      <c r="E483" s="1"/>
      <c r="F483" s="1"/>
      <c r="G483" s="1"/>
      <c r="H483" s="1"/>
      <c r="I483" s="1"/>
      <c r="J483" s="1"/>
      <c r="K483" s="1"/>
      <c r="L483" s="1"/>
      <c r="M483" s="1"/>
    </row>
    <row r="484" spans="1:13">
      <c r="A484" s="1"/>
      <c r="B484" s="1"/>
      <c r="C484" s="1"/>
      <c r="D484" s="1"/>
      <c r="E484" s="1"/>
      <c r="F484" s="1"/>
      <c r="G484" s="1"/>
      <c r="H484" s="1"/>
      <c r="I484" s="1"/>
      <c r="J484" s="1"/>
      <c r="K484" s="1"/>
      <c r="L484" s="1"/>
      <c r="M484" s="1"/>
    </row>
    <row r="485" spans="1:13">
      <c r="A485" s="1"/>
      <c r="B485" s="1"/>
      <c r="C485" s="1"/>
      <c r="D485" s="1"/>
      <c r="E485" s="1"/>
      <c r="F485" s="1"/>
      <c r="G485" s="1"/>
      <c r="H485" s="1"/>
      <c r="I485" s="1"/>
      <c r="J485" s="1"/>
      <c r="K485" s="1"/>
      <c r="L485" s="1"/>
      <c r="M485" s="1"/>
    </row>
    <row r="486" spans="1:13">
      <c r="A486" s="1"/>
      <c r="B486" s="1"/>
      <c r="C486" s="1"/>
      <c r="D486" s="1"/>
      <c r="E486" s="1"/>
      <c r="F486" s="1"/>
      <c r="G486" s="1"/>
      <c r="H486" s="1"/>
      <c r="I486" s="1"/>
      <c r="J486" s="1"/>
      <c r="K486" s="1"/>
      <c r="L486" s="1"/>
      <c r="M486" s="1"/>
    </row>
    <row r="487" spans="1:13">
      <c r="A487" s="1"/>
      <c r="B487" s="1"/>
      <c r="C487" s="1"/>
      <c r="D487" s="1"/>
      <c r="E487" s="1"/>
      <c r="F487" s="1"/>
      <c r="G487" s="1"/>
      <c r="H487" s="1"/>
      <c r="I487" s="1"/>
      <c r="J487" s="1"/>
      <c r="K487" s="1"/>
      <c r="L487" s="1"/>
      <c r="M487" s="1"/>
    </row>
    <row r="488" spans="1:13">
      <c r="A488" s="1"/>
      <c r="B488" s="1"/>
      <c r="C488" s="1"/>
      <c r="D488" s="1"/>
      <c r="E488" s="1"/>
      <c r="F488" s="1"/>
      <c r="G488" s="1"/>
      <c r="H488" s="1"/>
      <c r="I488" s="1"/>
      <c r="J488" s="1"/>
      <c r="K488" s="1"/>
      <c r="L488" s="1"/>
      <c r="M488" s="1"/>
    </row>
    <row r="489" spans="1:13">
      <c r="A489" s="1"/>
      <c r="B489" s="1"/>
      <c r="C489" s="1"/>
      <c r="D489" s="1"/>
      <c r="E489" s="1"/>
      <c r="F489" s="1"/>
      <c r="G489" s="1"/>
      <c r="H489" s="1"/>
      <c r="I489" s="1"/>
      <c r="J489" s="1"/>
      <c r="K489" s="1"/>
      <c r="L489" s="1"/>
      <c r="M489" s="1"/>
    </row>
    <row r="490" spans="1:13">
      <c r="A490" s="1"/>
      <c r="B490" s="1"/>
      <c r="C490" s="1"/>
      <c r="D490" s="1"/>
      <c r="E490" s="1"/>
      <c r="F490" s="1"/>
      <c r="G490" s="1"/>
      <c r="H490" s="1"/>
      <c r="I490" s="1"/>
      <c r="J490" s="1"/>
      <c r="K490" s="1"/>
      <c r="L490" s="1"/>
      <c r="M490" s="1"/>
    </row>
    <row r="491" spans="1:13">
      <c r="A491" s="1"/>
      <c r="B491" s="1"/>
      <c r="C491" s="1"/>
      <c r="D491" s="1"/>
      <c r="E491" s="1"/>
      <c r="F491" s="1"/>
      <c r="G491" s="1"/>
      <c r="H491" s="1"/>
      <c r="I491" s="1"/>
      <c r="J491" s="1"/>
      <c r="K491" s="1"/>
      <c r="L491" s="1"/>
      <c r="M491" s="1"/>
    </row>
    <row r="492" spans="1:13">
      <c r="A492" s="1"/>
      <c r="B492" s="1"/>
      <c r="C492" s="1"/>
      <c r="D492" s="1"/>
      <c r="E492" s="1"/>
      <c r="F492" s="1"/>
      <c r="G492" s="1"/>
      <c r="H492" s="1"/>
      <c r="I492" s="1"/>
      <c r="J492" s="1"/>
      <c r="K492" s="1"/>
      <c r="L492" s="1"/>
      <c r="M492" s="1"/>
    </row>
    <row r="493" spans="1:13">
      <c r="A493" s="1"/>
      <c r="B493" s="1"/>
      <c r="C493" s="1"/>
      <c r="D493" s="1"/>
      <c r="E493" s="1"/>
      <c r="F493" s="1"/>
      <c r="G493" s="1"/>
      <c r="H493" s="1"/>
      <c r="I493" s="1"/>
      <c r="J493" s="1"/>
      <c r="K493" s="1"/>
      <c r="L493" s="1"/>
      <c r="M493" s="1"/>
    </row>
    <row r="494" spans="1:13">
      <c r="A494" s="1"/>
      <c r="B494" s="1"/>
      <c r="C494" s="1"/>
      <c r="D494" s="1"/>
      <c r="E494" s="1"/>
      <c r="F494" s="1"/>
      <c r="G494" s="1"/>
      <c r="H494" s="1"/>
      <c r="I494" s="1"/>
      <c r="J494" s="1"/>
      <c r="K494" s="1"/>
      <c r="L494" s="1"/>
      <c r="M494" s="1"/>
    </row>
    <row r="495" spans="1:13">
      <c r="A495" s="1"/>
      <c r="B495" s="1"/>
      <c r="C495" s="1"/>
      <c r="D495" s="1"/>
      <c r="E495" s="1"/>
      <c r="F495" s="1"/>
      <c r="G495" s="1"/>
      <c r="H495" s="1"/>
      <c r="I495" s="1"/>
      <c r="J495" s="1"/>
      <c r="K495" s="1"/>
      <c r="L495" s="1"/>
      <c r="M495" s="1"/>
    </row>
    <row r="496" spans="1:13">
      <c r="A496" s="1"/>
      <c r="B496" s="1"/>
      <c r="C496" s="1"/>
      <c r="D496" s="1"/>
      <c r="E496" s="1"/>
      <c r="F496" s="1"/>
      <c r="G496" s="1"/>
      <c r="H496" s="1"/>
      <c r="I496" s="1"/>
      <c r="J496" s="1"/>
      <c r="K496" s="1"/>
      <c r="L496" s="1"/>
      <c r="M496" s="1"/>
    </row>
    <row r="497" spans="1:13">
      <c r="A497" s="1"/>
      <c r="B497" s="1"/>
      <c r="C497" s="1"/>
      <c r="D497" s="1"/>
      <c r="E497" s="1"/>
      <c r="F497" s="1"/>
      <c r="G497" s="1"/>
      <c r="H497" s="1"/>
      <c r="I497" s="1"/>
      <c r="J497" s="1"/>
      <c r="K497" s="1"/>
      <c r="L497" s="1"/>
      <c r="M497" s="1"/>
    </row>
    <row r="498" spans="1:13">
      <c r="A498" s="1"/>
      <c r="B498" s="1"/>
      <c r="C498" s="1"/>
      <c r="D498" s="1"/>
      <c r="E498" s="1"/>
      <c r="F498" s="1"/>
      <c r="G498" s="1"/>
      <c r="H498" s="1"/>
      <c r="I498" s="1"/>
      <c r="J498" s="1"/>
      <c r="K498" s="1"/>
      <c r="L498" s="1"/>
      <c r="M498" s="1"/>
    </row>
    <row r="499" spans="1:13">
      <c r="A499" s="1"/>
      <c r="B499" s="1"/>
      <c r="C499" s="1"/>
      <c r="D499" s="1"/>
      <c r="E499" s="1"/>
      <c r="F499" s="1"/>
      <c r="G499" s="1"/>
      <c r="H499" s="1"/>
      <c r="I499" s="1"/>
      <c r="J499" s="1"/>
      <c r="K499" s="1"/>
      <c r="L499" s="1"/>
      <c r="M499" s="1"/>
    </row>
    <row r="500" spans="1:13">
      <c r="A500" s="1"/>
      <c r="B500" s="1"/>
      <c r="C500" s="1"/>
      <c r="D500" s="1"/>
      <c r="E500" s="1"/>
      <c r="F500" s="1"/>
      <c r="G500" s="1"/>
      <c r="H500" s="1"/>
      <c r="I500" s="1"/>
      <c r="J500" s="1"/>
      <c r="K500" s="1"/>
      <c r="L500" s="1"/>
      <c r="M500" s="1"/>
    </row>
    <row r="501" spans="1:13">
      <c r="A501" s="1"/>
      <c r="B501" s="1"/>
      <c r="C501" s="1"/>
      <c r="D501" s="1"/>
      <c r="E501" s="1"/>
      <c r="F501" s="1"/>
      <c r="G501" s="1"/>
      <c r="H501" s="1"/>
      <c r="I501" s="1"/>
      <c r="J501" s="1"/>
      <c r="K501" s="1"/>
      <c r="L501" s="1"/>
      <c r="M501" s="1"/>
    </row>
    <row r="502" spans="1:13">
      <c r="A502" s="1"/>
      <c r="B502" s="1"/>
      <c r="C502" s="1"/>
      <c r="D502" s="1"/>
      <c r="E502" s="1"/>
      <c r="F502" s="1"/>
      <c r="G502" s="1"/>
      <c r="H502" s="1"/>
      <c r="I502" s="1"/>
      <c r="J502" s="1"/>
      <c r="K502" s="1"/>
      <c r="L502" s="1"/>
      <c r="M502" s="1"/>
    </row>
    <row r="503" spans="1:13">
      <c r="A503" s="1"/>
      <c r="B503" s="1"/>
      <c r="C503" s="1"/>
      <c r="D503" s="1"/>
      <c r="E503" s="1"/>
      <c r="F503" s="1"/>
      <c r="G503" s="1"/>
      <c r="H503" s="1"/>
      <c r="I503" s="1"/>
      <c r="J503" s="1"/>
      <c r="K503" s="1"/>
      <c r="L503" s="1"/>
      <c r="M503" s="1"/>
    </row>
    <row r="504" spans="1:13">
      <c r="A504" s="1"/>
      <c r="B504" s="1"/>
      <c r="C504" s="1"/>
      <c r="D504" s="1"/>
      <c r="E504" s="1"/>
      <c r="F504" s="1"/>
      <c r="G504" s="1"/>
      <c r="H504" s="1"/>
      <c r="I504" s="1"/>
      <c r="J504" s="1"/>
      <c r="K504" s="1"/>
      <c r="L504" s="1"/>
      <c r="M504" s="1"/>
    </row>
    <row r="505" spans="1:13">
      <c r="A505" s="1"/>
      <c r="B505" s="1"/>
      <c r="C505" s="1"/>
      <c r="D505" s="1"/>
      <c r="E505" s="1"/>
      <c r="F505" s="1"/>
      <c r="G505" s="1"/>
      <c r="H505" s="1"/>
      <c r="I505" s="1"/>
      <c r="J505" s="1"/>
      <c r="K505" s="1"/>
      <c r="L505" s="1"/>
      <c r="M505" s="1"/>
    </row>
    <row r="506" spans="1:13">
      <c r="A506" s="1"/>
      <c r="B506" s="1"/>
      <c r="C506" s="1"/>
      <c r="D506" s="1"/>
      <c r="E506" s="1"/>
      <c r="F506" s="1"/>
      <c r="G506" s="1"/>
      <c r="H506" s="1"/>
      <c r="I506" s="1"/>
      <c r="J506" s="1"/>
      <c r="K506" s="1"/>
      <c r="L506" s="1"/>
      <c r="M506" s="1"/>
    </row>
    <row r="507" spans="1:13">
      <c r="A507" s="1"/>
      <c r="B507" s="1"/>
      <c r="C507" s="1"/>
      <c r="D507" s="1"/>
      <c r="E507" s="1"/>
      <c r="F507" s="1"/>
      <c r="G507" s="1"/>
      <c r="H507" s="1"/>
      <c r="I507" s="1"/>
      <c r="J507" s="1"/>
      <c r="K507" s="1"/>
      <c r="L507" s="1"/>
      <c r="M507" s="1"/>
    </row>
    <row r="508" spans="1:13">
      <c r="A508" s="1"/>
      <c r="B508" s="1"/>
      <c r="C508" s="1"/>
      <c r="D508" s="1"/>
      <c r="E508" s="1"/>
      <c r="F508" s="1"/>
      <c r="G508" s="1"/>
      <c r="H508" s="1"/>
      <c r="I508" s="1"/>
      <c r="J508" s="1"/>
      <c r="K508" s="1"/>
      <c r="L508" s="1"/>
      <c r="M508" s="1"/>
    </row>
    <row r="509" spans="1:13">
      <c r="A509" s="1"/>
      <c r="B509" s="1"/>
      <c r="C509" s="1"/>
      <c r="D509" s="1"/>
      <c r="E509" s="1"/>
      <c r="F509" s="1"/>
      <c r="G509" s="1"/>
      <c r="H509" s="1"/>
      <c r="I509" s="1"/>
      <c r="J509" s="1"/>
      <c r="K509" s="1"/>
      <c r="L509" s="1"/>
      <c r="M509" s="1"/>
    </row>
    <row r="510" spans="1:13">
      <c r="A510" s="1"/>
      <c r="B510" s="1"/>
      <c r="C510" s="1"/>
      <c r="D510" s="1"/>
      <c r="E510" s="1"/>
      <c r="F510" s="1"/>
      <c r="G510" s="1"/>
      <c r="H510" s="1"/>
      <c r="I510" s="1"/>
      <c r="J510" s="1"/>
      <c r="K510" s="1"/>
      <c r="L510" s="1"/>
      <c r="M510" s="1"/>
    </row>
    <row r="511" spans="1:13">
      <c r="A511" s="1"/>
      <c r="B511" s="1"/>
      <c r="C511" s="1"/>
      <c r="D511" s="1"/>
      <c r="E511" s="1"/>
      <c r="F511" s="1"/>
      <c r="G511" s="1"/>
      <c r="H511" s="1"/>
      <c r="I511" s="1"/>
      <c r="J511" s="1"/>
      <c r="K511" s="1"/>
      <c r="L511" s="1"/>
      <c r="M511" s="1"/>
    </row>
    <row r="512" spans="1:13">
      <c r="A512" s="1"/>
      <c r="B512" s="1"/>
      <c r="C512" s="1"/>
      <c r="D512" s="1"/>
      <c r="E512" s="1"/>
      <c r="F512" s="1"/>
      <c r="G512" s="1"/>
      <c r="H512" s="1"/>
      <c r="I512" s="1"/>
      <c r="J512" s="1"/>
      <c r="K512" s="1"/>
      <c r="L512" s="1"/>
      <c r="M512" s="1"/>
    </row>
    <row r="513" spans="1:13">
      <c r="A513" s="1"/>
      <c r="B513" s="1"/>
      <c r="C513" s="1"/>
      <c r="D513" s="1"/>
      <c r="E513" s="1"/>
      <c r="F513" s="1"/>
      <c r="G513" s="1"/>
      <c r="H513" s="1"/>
      <c r="I513" s="1"/>
      <c r="J513" s="1"/>
      <c r="K513" s="1"/>
      <c r="L513" s="1"/>
      <c r="M513" s="1"/>
    </row>
    <row r="514" spans="1:13">
      <c r="A514" s="1"/>
      <c r="B514" s="1"/>
      <c r="C514" s="1"/>
      <c r="D514" s="1"/>
      <c r="E514" s="1"/>
      <c r="F514" s="1"/>
      <c r="G514" s="1"/>
      <c r="H514" s="1"/>
      <c r="I514" s="1"/>
      <c r="J514" s="1"/>
      <c r="K514" s="1"/>
      <c r="L514" s="1"/>
      <c r="M514" s="1"/>
    </row>
    <row r="515" spans="1:13">
      <c r="A515" s="1"/>
      <c r="B515" s="1"/>
      <c r="C515" s="1"/>
      <c r="D515" s="1"/>
      <c r="E515" s="1"/>
      <c r="F515" s="1"/>
      <c r="G515" s="1"/>
      <c r="H515" s="1"/>
      <c r="I515" s="1"/>
      <c r="J515" s="1"/>
      <c r="K515" s="1"/>
      <c r="L515" s="1"/>
      <c r="M515" s="1"/>
    </row>
    <row r="516" spans="1:13">
      <c r="A516" s="1"/>
      <c r="B516" s="1"/>
      <c r="C516" s="1"/>
      <c r="D516" s="1"/>
      <c r="E516" s="1"/>
      <c r="F516" s="1"/>
      <c r="G516" s="1"/>
      <c r="H516" s="1"/>
      <c r="I516" s="1"/>
      <c r="J516" s="1"/>
      <c r="K516" s="1"/>
      <c r="L516" s="1"/>
      <c r="M516" s="1"/>
    </row>
    <row r="517" spans="1:13">
      <c r="A517" s="1"/>
      <c r="B517" s="1"/>
      <c r="C517" s="1"/>
      <c r="D517" s="1"/>
      <c r="E517" s="1"/>
      <c r="F517" s="1"/>
      <c r="G517" s="1"/>
      <c r="H517" s="1"/>
      <c r="I517" s="1"/>
      <c r="J517" s="1"/>
      <c r="K517" s="1"/>
      <c r="L517" s="1"/>
      <c r="M517" s="1"/>
    </row>
    <row r="518" spans="1:13">
      <c r="A518" s="1"/>
      <c r="B518" s="1"/>
      <c r="C518" s="1"/>
      <c r="D518" s="1"/>
      <c r="E518" s="1"/>
      <c r="F518" s="1"/>
      <c r="G518" s="1"/>
      <c r="H518" s="1"/>
      <c r="I518" s="1"/>
      <c r="J518" s="1"/>
      <c r="K518" s="1"/>
      <c r="L518" s="1"/>
      <c r="M518" s="1"/>
    </row>
    <row r="519" spans="1:13">
      <c r="A519" s="1"/>
      <c r="B519" s="1"/>
      <c r="C519" s="1"/>
      <c r="D519" s="1"/>
      <c r="E519" s="1"/>
      <c r="F519" s="1"/>
      <c r="G519" s="1"/>
      <c r="H519" s="1"/>
      <c r="I519" s="1"/>
      <c r="J519" s="1"/>
      <c r="K519" s="1"/>
      <c r="L519" s="1"/>
      <c r="M519" s="1"/>
    </row>
    <row r="520" spans="1:13">
      <c r="A520" s="1"/>
      <c r="B520" s="1"/>
      <c r="C520" s="1"/>
      <c r="D520" s="1"/>
      <c r="E520" s="1"/>
      <c r="F520" s="1"/>
      <c r="G520" s="1"/>
      <c r="H520" s="1"/>
      <c r="I520" s="1"/>
      <c r="J520" s="1"/>
      <c r="K520" s="1"/>
      <c r="L520" s="1"/>
      <c r="M520" s="1"/>
    </row>
    <row r="521" spans="1:13">
      <c r="A521" s="1"/>
      <c r="B521" s="1"/>
      <c r="C521" s="1"/>
      <c r="D521" s="1"/>
      <c r="E521" s="1"/>
      <c r="F521" s="1"/>
      <c r="G521" s="1"/>
      <c r="H521" s="1"/>
      <c r="I521" s="1"/>
      <c r="J521" s="1"/>
      <c r="K521" s="1"/>
      <c r="L521" s="1"/>
      <c r="M521" s="1"/>
    </row>
    <row r="522" spans="1:13">
      <c r="A522" s="1"/>
      <c r="B522" s="1"/>
      <c r="C522" s="1"/>
      <c r="D522" s="1"/>
      <c r="E522" s="1"/>
      <c r="F522" s="1"/>
      <c r="G522" s="1"/>
      <c r="H522" s="1"/>
      <c r="I522" s="1"/>
      <c r="J522" s="1"/>
      <c r="K522" s="1"/>
      <c r="L522" s="1"/>
      <c r="M522" s="1"/>
    </row>
    <row r="523" spans="1:13">
      <c r="A523" s="1"/>
      <c r="B523" s="1"/>
      <c r="C523" s="1"/>
      <c r="D523" s="1"/>
      <c r="E523" s="1"/>
      <c r="F523" s="1"/>
      <c r="G523" s="1"/>
      <c r="H523" s="1"/>
      <c r="I523" s="1"/>
      <c r="J523" s="1"/>
      <c r="K523" s="1"/>
      <c r="L523" s="1"/>
      <c r="M523" s="1"/>
    </row>
    <row r="524" spans="1:13">
      <c r="A524" s="1"/>
      <c r="B524" s="1"/>
      <c r="C524" s="1"/>
      <c r="D524" s="1"/>
      <c r="E524" s="1"/>
      <c r="F524" s="1"/>
      <c r="G524" s="1"/>
      <c r="H524" s="1"/>
      <c r="I524" s="1"/>
      <c r="J524" s="1"/>
      <c r="K524" s="1"/>
      <c r="L524" s="1"/>
      <c r="M524" s="1"/>
    </row>
    <row r="525" spans="1:13">
      <c r="A525" s="1"/>
      <c r="B525" s="1"/>
      <c r="C525" s="1"/>
      <c r="D525" s="1"/>
      <c r="E525" s="1"/>
      <c r="F525" s="1"/>
      <c r="G525" s="1"/>
      <c r="H525" s="1"/>
      <c r="I525" s="1"/>
      <c r="J525" s="1"/>
      <c r="K525" s="1"/>
      <c r="L525" s="1"/>
      <c r="M525" s="1"/>
    </row>
    <row r="526" spans="1:13">
      <c r="A526" s="1"/>
      <c r="B526" s="1"/>
      <c r="C526" s="1"/>
      <c r="D526" s="1"/>
      <c r="E526" s="1"/>
      <c r="F526" s="1"/>
      <c r="G526" s="1"/>
      <c r="H526" s="1"/>
      <c r="I526" s="1"/>
      <c r="J526" s="1"/>
      <c r="K526" s="1"/>
      <c r="L526" s="1"/>
      <c r="M526" s="1"/>
    </row>
    <row r="527" spans="1:13">
      <c r="A527" s="1"/>
      <c r="B527" s="1"/>
      <c r="C527" s="1"/>
      <c r="D527" s="1"/>
      <c r="E527" s="1"/>
      <c r="F527" s="1"/>
      <c r="G527" s="1"/>
      <c r="H527" s="1"/>
      <c r="I527" s="1"/>
      <c r="J527" s="1"/>
      <c r="K527" s="1"/>
      <c r="L527" s="1"/>
      <c r="M527" s="1"/>
    </row>
    <row r="528" spans="1:13">
      <c r="A528" s="1"/>
      <c r="B528" s="1"/>
      <c r="C528" s="1"/>
      <c r="D528" s="1"/>
      <c r="E528" s="1"/>
      <c r="F528" s="1"/>
      <c r="G528" s="1"/>
      <c r="H528" s="1"/>
      <c r="I528" s="1"/>
      <c r="J528" s="1"/>
      <c r="K528" s="1"/>
      <c r="L528" s="1"/>
      <c r="M528" s="1"/>
    </row>
    <row r="529" spans="1:13">
      <c r="A529" s="1"/>
      <c r="B529" s="1"/>
      <c r="C529" s="1"/>
      <c r="D529" s="1"/>
      <c r="E529" s="1"/>
      <c r="F529" s="1"/>
      <c r="G529" s="1"/>
      <c r="H529" s="1"/>
      <c r="I529" s="1"/>
      <c r="J529" s="1"/>
      <c r="K529" s="1"/>
      <c r="L529" s="1"/>
      <c r="M529" s="1"/>
    </row>
    <row r="530" spans="1:13">
      <c r="A530" s="1"/>
      <c r="B530" s="1"/>
      <c r="C530" s="1"/>
      <c r="D530" s="1"/>
      <c r="E530" s="1"/>
      <c r="F530" s="1"/>
      <c r="G530" s="1"/>
      <c r="H530" s="1"/>
      <c r="I530" s="1"/>
      <c r="J530" s="1"/>
      <c r="K530" s="1"/>
      <c r="L530" s="1"/>
      <c r="M530" s="1"/>
    </row>
    <row r="531" spans="1:13">
      <c r="A531" s="1"/>
      <c r="B531" s="1"/>
      <c r="C531" s="1"/>
      <c r="D531" s="1"/>
      <c r="E531" s="1"/>
      <c r="F531" s="1"/>
      <c r="G531" s="1"/>
      <c r="H531" s="1"/>
      <c r="I531" s="1"/>
      <c r="J531" s="1"/>
      <c r="K531" s="1"/>
      <c r="L531" s="1"/>
      <c r="M531" s="1"/>
    </row>
    <row r="532" spans="1:13">
      <c r="A532" s="1"/>
      <c r="B532" s="1"/>
      <c r="C532" s="1"/>
      <c r="D532" s="1"/>
      <c r="E532" s="1"/>
      <c r="F532" s="1"/>
      <c r="G532" s="1"/>
      <c r="H532" s="1"/>
      <c r="I532" s="1"/>
      <c r="J532" s="1"/>
      <c r="K532" s="1"/>
      <c r="L532" s="1"/>
      <c r="M532" s="1"/>
    </row>
    <row r="533" spans="1:13">
      <c r="A533" s="1"/>
      <c r="B533" s="1"/>
      <c r="C533" s="1"/>
      <c r="D533" s="1"/>
      <c r="E533" s="1"/>
      <c r="F533" s="1"/>
      <c r="G533" s="1"/>
      <c r="H533" s="1"/>
      <c r="I533" s="1"/>
      <c r="J533" s="1"/>
      <c r="K533" s="1"/>
      <c r="L533" s="1"/>
      <c r="M533" s="1"/>
    </row>
    <row r="534" spans="1:13">
      <c r="A534" s="1"/>
      <c r="B534" s="1"/>
      <c r="C534" s="1"/>
      <c r="D534" s="1"/>
      <c r="E534" s="1"/>
      <c r="F534" s="1"/>
      <c r="G534" s="1"/>
      <c r="H534" s="1"/>
      <c r="I534" s="1"/>
      <c r="J534" s="1"/>
      <c r="K534" s="1"/>
      <c r="L534" s="1"/>
      <c r="M534" s="1"/>
    </row>
    <row r="535" spans="1:13">
      <c r="A535" s="1"/>
      <c r="B535" s="1"/>
      <c r="C535" s="1"/>
      <c r="D535" s="1"/>
      <c r="E535" s="1"/>
      <c r="F535" s="1"/>
      <c r="G535" s="1"/>
      <c r="H535" s="1"/>
      <c r="I535" s="1"/>
      <c r="J535" s="1"/>
      <c r="K535" s="1"/>
      <c r="L535" s="1"/>
      <c r="M535" s="1"/>
    </row>
    <row r="536" spans="1:13">
      <c r="A536" s="1"/>
      <c r="B536" s="1"/>
      <c r="C536" s="1"/>
      <c r="D536" s="1"/>
      <c r="E536" s="1"/>
      <c r="F536" s="1"/>
      <c r="G536" s="1"/>
      <c r="H536" s="1"/>
      <c r="I536" s="1"/>
      <c r="J536" s="1"/>
      <c r="K536" s="1"/>
      <c r="L536" s="1"/>
      <c r="M536" s="1"/>
    </row>
    <row r="537" spans="1:13">
      <c r="A537" s="1"/>
      <c r="B537" s="1"/>
      <c r="C537" s="1"/>
      <c r="D537" s="1"/>
      <c r="E537" s="1"/>
      <c r="F537" s="1"/>
      <c r="G537" s="1"/>
      <c r="H537" s="1"/>
      <c r="I537" s="1"/>
      <c r="J537" s="1"/>
      <c r="K537" s="1"/>
      <c r="L537" s="1"/>
      <c r="M537" s="1"/>
    </row>
    <row r="538" spans="1:13">
      <c r="A538" s="1"/>
      <c r="B538" s="1"/>
      <c r="C538" s="1"/>
      <c r="D538" s="1"/>
      <c r="E538" s="1"/>
      <c r="F538" s="1"/>
      <c r="G538" s="1"/>
      <c r="H538" s="1"/>
      <c r="I538" s="1"/>
      <c r="J538" s="1"/>
      <c r="K538" s="1"/>
      <c r="L538" s="1"/>
      <c r="M538" s="1"/>
    </row>
    <row r="539" spans="1:13">
      <c r="A539" s="1"/>
      <c r="B539" s="1"/>
      <c r="C539" s="1"/>
      <c r="D539" s="1"/>
      <c r="E539" s="1"/>
      <c r="F539" s="1"/>
      <c r="G539" s="1"/>
      <c r="H539" s="1"/>
      <c r="I539" s="1"/>
      <c r="J539" s="1"/>
      <c r="K539" s="1"/>
      <c r="L539" s="1"/>
      <c r="M539" s="1"/>
    </row>
    <row r="540" spans="1:13">
      <c r="A540" s="1"/>
      <c r="B540" s="1"/>
      <c r="C540" s="1"/>
      <c r="D540" s="1"/>
      <c r="E540" s="1"/>
      <c r="F540" s="1"/>
      <c r="G540" s="1"/>
      <c r="H540" s="1"/>
      <c r="I540" s="1"/>
      <c r="J540" s="1"/>
      <c r="K540" s="1"/>
      <c r="L540" s="1"/>
      <c r="M540" s="1"/>
    </row>
    <row r="541" spans="1:13">
      <c r="A541" s="1"/>
      <c r="B541" s="1"/>
      <c r="C541" s="1"/>
      <c r="D541" s="1"/>
      <c r="E541" s="1"/>
      <c r="F541" s="1"/>
      <c r="G541" s="1"/>
      <c r="H541" s="1"/>
      <c r="I541" s="1"/>
      <c r="J541" s="1"/>
      <c r="K541" s="1"/>
      <c r="L541" s="1"/>
      <c r="M541" s="1"/>
    </row>
    <row r="542" spans="1:13">
      <c r="A542" s="1"/>
      <c r="B542" s="1"/>
      <c r="C542" s="1"/>
      <c r="D542" s="1"/>
      <c r="E542" s="1"/>
      <c r="F542" s="1"/>
      <c r="G542" s="1"/>
      <c r="H542" s="1"/>
      <c r="I542" s="1"/>
      <c r="J542" s="1"/>
      <c r="K542" s="1"/>
      <c r="L542" s="1"/>
      <c r="M542" s="1"/>
    </row>
    <row r="543" spans="1:13">
      <c r="A543" s="1"/>
      <c r="B543" s="1"/>
      <c r="C543" s="1"/>
      <c r="D543" s="1"/>
      <c r="E543" s="1"/>
      <c r="F543" s="1"/>
      <c r="G543" s="1"/>
      <c r="H543" s="1"/>
      <c r="I543" s="1"/>
      <c r="J543" s="1"/>
      <c r="K543" s="1"/>
      <c r="L543" s="1"/>
      <c r="M543" s="1"/>
    </row>
    <row r="544" spans="1:13">
      <c r="A544" s="1"/>
      <c r="B544" s="1"/>
      <c r="C544" s="1"/>
      <c r="D544" s="1"/>
      <c r="E544" s="1"/>
      <c r="F544" s="1"/>
      <c r="G544" s="1"/>
      <c r="H544" s="1"/>
      <c r="I544" s="1"/>
      <c r="J544" s="1"/>
      <c r="K544" s="1"/>
      <c r="L544" s="1"/>
      <c r="M544" s="1"/>
    </row>
    <row r="545" spans="1:13">
      <c r="A545" s="1"/>
      <c r="B545" s="1"/>
      <c r="C545" s="1"/>
      <c r="D545" s="1"/>
      <c r="E545" s="1"/>
      <c r="F545" s="1"/>
      <c r="G545" s="1"/>
      <c r="H545" s="1"/>
      <c r="I545" s="1"/>
      <c r="J545" s="1"/>
      <c r="K545" s="1"/>
      <c r="L545" s="1"/>
      <c r="M545" s="1"/>
    </row>
    <row r="546" spans="1:13">
      <c r="A546" s="1"/>
      <c r="B546" s="1"/>
      <c r="C546" s="1"/>
      <c r="D546" s="1"/>
      <c r="E546" s="1"/>
      <c r="F546" s="1"/>
      <c r="G546" s="1"/>
      <c r="H546" s="1"/>
      <c r="I546" s="1"/>
      <c r="J546" s="1"/>
      <c r="K546" s="1"/>
      <c r="L546" s="1"/>
      <c r="M546" s="1"/>
    </row>
    <row r="547" spans="1:13">
      <c r="A547" s="1"/>
      <c r="B547" s="1"/>
      <c r="C547" s="1"/>
      <c r="D547" s="1"/>
      <c r="E547" s="1"/>
      <c r="F547" s="1"/>
      <c r="G547" s="1"/>
      <c r="H547" s="1"/>
      <c r="I547" s="1"/>
      <c r="J547" s="1"/>
      <c r="K547" s="1"/>
      <c r="L547" s="1"/>
      <c r="M547" s="1"/>
    </row>
    <row r="548" spans="1:13">
      <c r="A548" s="1"/>
      <c r="B548" s="1"/>
      <c r="C548" s="1"/>
      <c r="D548" s="1"/>
      <c r="E548" s="1"/>
      <c r="F548" s="1"/>
      <c r="G548" s="1"/>
      <c r="H548" s="1"/>
      <c r="I548" s="1"/>
      <c r="J548" s="1"/>
      <c r="K548" s="1"/>
      <c r="L548" s="1"/>
      <c r="M548" s="1"/>
    </row>
    <row r="549" spans="1:13">
      <c r="A549" s="1"/>
      <c r="B549" s="1"/>
      <c r="C549" s="1"/>
      <c r="D549" s="1"/>
      <c r="E549" s="1"/>
      <c r="F549" s="1"/>
      <c r="G549" s="1"/>
      <c r="H549" s="1"/>
      <c r="I549" s="1"/>
      <c r="J549" s="1"/>
      <c r="K549" s="1"/>
      <c r="L549" s="1"/>
      <c r="M549" s="1"/>
    </row>
    <row r="550" spans="1:13">
      <c r="A550" s="1"/>
      <c r="B550" s="1"/>
      <c r="C550" s="1"/>
      <c r="D550" s="1"/>
      <c r="E550" s="1"/>
      <c r="F550" s="1"/>
      <c r="G550" s="1"/>
      <c r="H550" s="1"/>
      <c r="I550" s="1"/>
      <c r="J550" s="1"/>
      <c r="K550" s="1"/>
      <c r="L550" s="1"/>
      <c r="M550" s="1"/>
    </row>
    <row r="551" spans="1:13">
      <c r="A551" s="1"/>
      <c r="B551" s="1"/>
      <c r="C551" s="1"/>
      <c r="D551" s="1"/>
      <c r="E551" s="1"/>
      <c r="F551" s="1"/>
      <c r="G551" s="1"/>
      <c r="H551" s="1"/>
      <c r="I551" s="1"/>
      <c r="J551" s="1"/>
      <c r="K551" s="1"/>
      <c r="L551" s="1"/>
      <c r="M551" s="1"/>
    </row>
    <row r="552" spans="1:13">
      <c r="A552" s="1"/>
      <c r="B552" s="1"/>
      <c r="C552" s="1"/>
      <c r="D552" s="1"/>
      <c r="E552" s="1"/>
      <c r="F552" s="1"/>
      <c r="G552" s="1"/>
      <c r="H552" s="1"/>
      <c r="I552" s="1"/>
      <c r="J552" s="1"/>
      <c r="K552" s="1"/>
      <c r="L552" s="1"/>
      <c r="M552" s="1"/>
    </row>
    <row r="553" spans="1:13">
      <c r="A553" s="1"/>
      <c r="B553" s="1"/>
      <c r="C553" s="1"/>
      <c r="D553" s="1"/>
      <c r="E553" s="1"/>
      <c r="F553" s="1"/>
      <c r="G553" s="1"/>
      <c r="H553" s="1"/>
      <c r="I553" s="1"/>
      <c r="J553" s="1"/>
      <c r="K553" s="1"/>
      <c r="L553" s="1"/>
      <c r="M553" s="1"/>
    </row>
    <row r="554" spans="1:13">
      <c r="A554" s="1"/>
      <c r="B554" s="1"/>
      <c r="C554" s="1"/>
      <c r="D554" s="1"/>
      <c r="E554" s="1"/>
      <c r="F554" s="1"/>
      <c r="G554" s="1"/>
      <c r="H554" s="1"/>
      <c r="I554" s="1"/>
      <c r="J554" s="1"/>
      <c r="K554" s="1"/>
      <c r="L554" s="1"/>
      <c r="M554" s="1"/>
    </row>
    <row r="555" spans="1:13">
      <c r="A555" s="1"/>
      <c r="B555" s="1"/>
      <c r="C555" s="1"/>
      <c r="D555" s="1"/>
      <c r="E555" s="1"/>
      <c r="F555" s="1"/>
      <c r="G555" s="1"/>
      <c r="H555" s="1"/>
      <c r="I555" s="1"/>
      <c r="J555" s="1"/>
      <c r="K555" s="1"/>
      <c r="L555" s="1"/>
      <c r="M555" s="1"/>
    </row>
    <row r="556" spans="1:13">
      <c r="A556" s="1"/>
      <c r="B556" s="1"/>
      <c r="C556" s="1"/>
      <c r="D556" s="1"/>
      <c r="E556" s="1"/>
      <c r="F556" s="1"/>
      <c r="G556" s="1"/>
      <c r="H556" s="1"/>
      <c r="I556" s="1"/>
      <c r="J556" s="1"/>
      <c r="K556" s="1"/>
      <c r="L556" s="1"/>
      <c r="M556" s="1"/>
    </row>
    <row r="557" spans="1:13">
      <c r="A557" s="1"/>
      <c r="B557" s="1"/>
      <c r="C557" s="1"/>
      <c r="D557" s="1"/>
      <c r="E557" s="1"/>
      <c r="F557" s="1"/>
      <c r="G557" s="1"/>
      <c r="H557" s="1"/>
      <c r="I557" s="1"/>
      <c r="J557" s="1"/>
      <c r="K557" s="1"/>
      <c r="L557" s="1"/>
      <c r="M557" s="1"/>
    </row>
    <row r="558" spans="1:13">
      <c r="A558" s="1"/>
      <c r="B558" s="1"/>
      <c r="C558" s="1"/>
      <c r="D558" s="1"/>
      <c r="E558" s="1"/>
      <c r="F558" s="1"/>
      <c r="G558" s="1"/>
      <c r="H558" s="1"/>
      <c r="I558" s="1"/>
      <c r="J558" s="1"/>
      <c r="K558" s="1"/>
      <c r="L558" s="1"/>
      <c r="M558" s="1"/>
    </row>
    <row r="559" spans="1:13">
      <c r="A559" s="1"/>
      <c r="B559" s="1"/>
      <c r="C559" s="1"/>
      <c r="D559" s="1"/>
      <c r="E559" s="1"/>
      <c r="F559" s="1"/>
      <c r="G559" s="1"/>
      <c r="H559" s="1"/>
      <c r="I559" s="1"/>
      <c r="J559" s="1"/>
      <c r="K559" s="1"/>
      <c r="L559" s="1"/>
      <c r="M559" s="1"/>
    </row>
    <row r="560" spans="1:13">
      <c r="A560" s="1"/>
      <c r="B560" s="1"/>
      <c r="C560" s="1"/>
      <c r="D560" s="1"/>
      <c r="E560" s="1"/>
      <c r="F560" s="1"/>
      <c r="G560" s="1"/>
      <c r="H560" s="1"/>
      <c r="I560" s="1"/>
      <c r="J560" s="1"/>
      <c r="K560" s="1"/>
      <c r="L560" s="1"/>
      <c r="M560" s="1"/>
    </row>
    <row r="561" spans="1:13">
      <c r="A561" s="1"/>
      <c r="B561" s="1"/>
      <c r="C561" s="1"/>
      <c r="D561" s="1"/>
      <c r="E561" s="1"/>
      <c r="F561" s="1"/>
      <c r="G561" s="1"/>
      <c r="H561" s="1"/>
      <c r="I561" s="1"/>
      <c r="J561" s="1"/>
      <c r="K561" s="1"/>
      <c r="L561" s="1"/>
      <c r="M561" s="1"/>
    </row>
    <row r="562" spans="1:13">
      <c r="A562" s="1"/>
      <c r="B562" s="1"/>
      <c r="C562" s="1"/>
      <c r="D562" s="1"/>
      <c r="E562" s="1"/>
      <c r="F562" s="1"/>
      <c r="G562" s="1"/>
      <c r="H562" s="1"/>
      <c r="I562" s="1"/>
      <c r="J562" s="1"/>
      <c r="K562" s="1"/>
      <c r="L562" s="1"/>
      <c r="M562" s="1"/>
    </row>
    <row r="563" spans="1:13">
      <c r="A563" s="1"/>
      <c r="B563" s="1"/>
      <c r="C563" s="1"/>
      <c r="D563" s="1"/>
      <c r="E563" s="1"/>
      <c r="F563" s="1"/>
      <c r="G563" s="1"/>
      <c r="H563" s="1"/>
      <c r="I563" s="1"/>
      <c r="J563" s="1"/>
      <c r="K563" s="1"/>
      <c r="L563" s="1"/>
      <c r="M563" s="1"/>
    </row>
    <row r="564" spans="1:13">
      <c r="A564" s="1"/>
      <c r="B564" s="1"/>
      <c r="C564" s="1"/>
      <c r="D564" s="1"/>
      <c r="E564" s="1"/>
      <c r="F564" s="1"/>
      <c r="G564" s="1"/>
      <c r="H564" s="1"/>
      <c r="I564" s="1"/>
      <c r="J564" s="1"/>
      <c r="K564" s="1"/>
      <c r="L564" s="1"/>
      <c r="M564" s="1"/>
    </row>
    <row r="565" spans="1:13">
      <c r="A565" s="1"/>
      <c r="B565" s="1"/>
      <c r="C565" s="1"/>
      <c r="D565" s="1"/>
      <c r="E565" s="1"/>
      <c r="F565" s="1"/>
      <c r="G565" s="1"/>
      <c r="H565" s="1"/>
      <c r="I565" s="1"/>
      <c r="J565" s="1"/>
      <c r="K565" s="1"/>
      <c r="L565" s="1"/>
      <c r="M565" s="1"/>
    </row>
    <row r="566" spans="1:13">
      <c r="A566" s="1"/>
      <c r="B566" s="1"/>
      <c r="C566" s="1"/>
      <c r="D566" s="1"/>
      <c r="E566" s="1"/>
      <c r="F566" s="1"/>
      <c r="G566" s="1"/>
      <c r="H566" s="1"/>
      <c r="I566" s="1"/>
      <c r="J566" s="1"/>
      <c r="K566" s="1"/>
      <c r="L566" s="1"/>
      <c r="M566" s="1"/>
    </row>
    <row r="567" spans="1:13">
      <c r="A567" s="1"/>
      <c r="B567" s="1"/>
      <c r="C567" s="1"/>
      <c r="D567" s="1"/>
      <c r="E567" s="1"/>
      <c r="F567" s="1"/>
      <c r="G567" s="1"/>
      <c r="H567" s="1"/>
      <c r="I567" s="1"/>
      <c r="J567" s="1"/>
      <c r="K567" s="1"/>
      <c r="L567" s="1"/>
      <c r="M567" s="1"/>
    </row>
    <row r="568" spans="1:13">
      <c r="A568" s="1"/>
      <c r="B568" s="1"/>
      <c r="C568" s="1"/>
      <c r="D568" s="1"/>
      <c r="E568" s="1"/>
      <c r="F568" s="1"/>
      <c r="G568" s="1"/>
      <c r="H568" s="1"/>
      <c r="I568" s="1"/>
      <c r="J568" s="1"/>
      <c r="K568" s="1"/>
      <c r="L568" s="1"/>
      <c r="M568" s="1"/>
    </row>
    <row r="569" spans="1:13">
      <c r="A569" s="1"/>
      <c r="B569" s="1"/>
      <c r="C569" s="1"/>
      <c r="D569" s="1"/>
      <c r="E569" s="1"/>
      <c r="F569" s="1"/>
      <c r="G569" s="1"/>
      <c r="H569" s="1"/>
      <c r="I569" s="1"/>
      <c r="J569" s="1"/>
      <c r="K569" s="1"/>
      <c r="L569" s="1"/>
      <c r="M569" s="1"/>
    </row>
    <row r="570" spans="1:13">
      <c r="A570" s="1"/>
      <c r="B570" s="1"/>
      <c r="C570" s="1"/>
      <c r="D570" s="1"/>
      <c r="E570" s="1"/>
      <c r="F570" s="1"/>
      <c r="G570" s="1"/>
      <c r="H570" s="1"/>
      <c r="I570" s="1"/>
      <c r="J570" s="1"/>
      <c r="K570" s="1"/>
      <c r="L570" s="1"/>
      <c r="M570" s="1"/>
    </row>
    <row r="571" spans="1:13">
      <c r="A571" s="1"/>
      <c r="B571" s="1"/>
      <c r="C571" s="1"/>
      <c r="D571" s="1"/>
      <c r="E571" s="1"/>
      <c r="F571" s="1"/>
      <c r="G571" s="1"/>
      <c r="H571" s="1"/>
      <c r="I571" s="1"/>
      <c r="J571" s="1"/>
      <c r="K571" s="1"/>
      <c r="L571" s="1"/>
      <c r="M571" s="1"/>
    </row>
    <row r="572" spans="1:13">
      <c r="A572" s="1"/>
      <c r="B572" s="1"/>
      <c r="C572" s="1"/>
      <c r="D572" s="1"/>
      <c r="E572" s="1"/>
      <c r="F572" s="1"/>
      <c r="G572" s="1"/>
      <c r="H572" s="1"/>
      <c r="I572" s="1"/>
      <c r="J572" s="1"/>
      <c r="K572" s="1"/>
      <c r="L572" s="1"/>
      <c r="M572" s="1"/>
    </row>
    <row r="573" spans="1:13">
      <c r="A573" s="1"/>
      <c r="B573" s="1"/>
      <c r="C573" s="1"/>
      <c r="D573" s="1"/>
      <c r="E573" s="1"/>
      <c r="F573" s="1"/>
      <c r="G573" s="1"/>
      <c r="H573" s="1"/>
      <c r="I573" s="1"/>
      <c r="J573" s="1"/>
      <c r="K573" s="1"/>
      <c r="L573" s="1"/>
      <c r="M573" s="1"/>
    </row>
    <row r="574" spans="1:13">
      <c r="A574" s="1"/>
      <c r="B574" s="1"/>
      <c r="C574" s="1"/>
      <c r="D574" s="1"/>
      <c r="E574" s="1"/>
      <c r="F574" s="1"/>
      <c r="G574" s="1"/>
      <c r="H574" s="1"/>
      <c r="I574" s="1"/>
      <c r="J574" s="1"/>
      <c r="K574" s="1"/>
      <c r="L574" s="1"/>
      <c r="M574" s="1"/>
    </row>
    <row r="575" spans="1:13">
      <c r="A575" s="1"/>
      <c r="B575" s="1"/>
      <c r="C575" s="1"/>
      <c r="D575" s="1"/>
      <c r="E575" s="1"/>
      <c r="F575" s="1"/>
      <c r="G575" s="1"/>
      <c r="H575" s="1"/>
      <c r="I575" s="1"/>
      <c r="J575" s="1"/>
      <c r="K575" s="1"/>
      <c r="L575" s="1"/>
      <c r="M575" s="1"/>
    </row>
    <row r="576" spans="1:13">
      <c r="A576" s="1"/>
      <c r="B576" s="1"/>
      <c r="C576" s="1"/>
      <c r="D576" s="1"/>
      <c r="E576" s="1"/>
      <c r="F576" s="1"/>
      <c r="G576" s="1"/>
      <c r="H576" s="1"/>
      <c r="I576" s="1"/>
      <c r="J576" s="1"/>
      <c r="K576" s="1"/>
      <c r="L576" s="1"/>
      <c r="M576" s="1"/>
    </row>
    <row r="577" spans="1:13">
      <c r="A577" s="1"/>
      <c r="B577" s="1"/>
      <c r="C577" s="1"/>
      <c r="D577" s="1"/>
      <c r="E577" s="1"/>
      <c r="F577" s="1"/>
      <c r="G577" s="1"/>
      <c r="H577" s="1"/>
      <c r="I577" s="1"/>
      <c r="J577" s="1"/>
      <c r="K577" s="1"/>
      <c r="L577" s="1"/>
      <c r="M577" s="1"/>
    </row>
    <row r="578" spans="1:13">
      <c r="A578" s="1"/>
      <c r="B578" s="1"/>
      <c r="C578" s="1"/>
      <c r="D578" s="1"/>
      <c r="E578" s="1"/>
      <c r="F578" s="1"/>
      <c r="G578" s="1"/>
      <c r="H578" s="1"/>
      <c r="I578" s="1"/>
      <c r="J578" s="1"/>
      <c r="K578" s="1"/>
      <c r="L578" s="1"/>
      <c r="M578" s="1"/>
    </row>
    <row r="579" spans="1:13">
      <c r="A579" s="1"/>
      <c r="B579" s="1"/>
      <c r="C579" s="1"/>
      <c r="D579" s="1"/>
      <c r="E579" s="1"/>
      <c r="F579" s="1"/>
      <c r="G579" s="1"/>
      <c r="H579" s="1"/>
      <c r="I579" s="1"/>
      <c r="J579" s="1"/>
      <c r="K579" s="1"/>
      <c r="L579" s="1"/>
      <c r="M579" s="1"/>
    </row>
    <row r="580" spans="1:13">
      <c r="A580" s="1"/>
      <c r="B580" s="1"/>
      <c r="C580" s="1"/>
      <c r="D580" s="1"/>
      <c r="E580" s="1"/>
      <c r="F580" s="1"/>
      <c r="G580" s="1"/>
      <c r="H580" s="1"/>
      <c r="I580" s="1"/>
      <c r="J580" s="1"/>
      <c r="K580" s="1"/>
      <c r="L580" s="1"/>
      <c r="M580" s="1"/>
    </row>
    <row r="581" spans="1:13">
      <c r="A581" s="1"/>
      <c r="B581" s="1"/>
      <c r="C581" s="1"/>
      <c r="D581" s="1"/>
      <c r="E581" s="1"/>
      <c r="F581" s="1"/>
      <c r="G581" s="1"/>
      <c r="H581" s="1"/>
      <c r="I581" s="1"/>
      <c r="J581" s="1"/>
      <c r="K581" s="1"/>
      <c r="L581" s="1"/>
      <c r="M581" s="1"/>
    </row>
    <row r="582" spans="1:13">
      <c r="A582" s="1"/>
      <c r="B582" s="1"/>
      <c r="C582" s="1"/>
      <c r="D582" s="1"/>
      <c r="E582" s="1"/>
      <c r="F582" s="1"/>
      <c r="G582" s="1"/>
      <c r="H582" s="1"/>
      <c r="I582" s="1"/>
      <c r="J582" s="1"/>
      <c r="K582" s="1"/>
      <c r="L582" s="1"/>
      <c r="M582" s="1"/>
    </row>
    <row r="583" spans="1:13">
      <c r="A583" s="1"/>
      <c r="B583" s="1"/>
      <c r="C583" s="1"/>
      <c r="D583" s="1"/>
      <c r="E583" s="1"/>
      <c r="F583" s="1"/>
      <c r="G583" s="1"/>
      <c r="H583" s="1"/>
      <c r="I583" s="1"/>
      <c r="J583" s="1"/>
      <c r="K583" s="1"/>
      <c r="L583" s="1"/>
      <c r="M583" s="1"/>
    </row>
    <row r="584" spans="1:13">
      <c r="A584" s="1"/>
      <c r="B584" s="1"/>
      <c r="C584" s="1"/>
      <c r="D584" s="1"/>
      <c r="E584" s="1"/>
      <c r="F584" s="1"/>
      <c r="G584" s="1"/>
      <c r="H584" s="1"/>
      <c r="I584" s="1"/>
      <c r="J584" s="1"/>
      <c r="K584" s="1"/>
      <c r="L584" s="1"/>
      <c r="M584" s="1"/>
    </row>
    <row r="585" spans="1:13">
      <c r="A585" s="1"/>
      <c r="B585" s="1"/>
      <c r="C585" s="1"/>
      <c r="D585" s="1"/>
      <c r="E585" s="1"/>
      <c r="F585" s="1"/>
      <c r="G585" s="1"/>
      <c r="H585" s="1"/>
      <c r="I585" s="1"/>
      <c r="J585" s="1"/>
      <c r="K585" s="1"/>
      <c r="L585" s="1"/>
      <c r="M585" s="1"/>
    </row>
    <row r="586" spans="1:13">
      <c r="A586" s="1"/>
      <c r="B586" s="1"/>
      <c r="C586" s="1"/>
      <c r="D586" s="1"/>
      <c r="E586" s="1"/>
      <c r="F586" s="1"/>
      <c r="G586" s="1"/>
      <c r="H586" s="1"/>
      <c r="I586" s="1"/>
      <c r="J586" s="1"/>
      <c r="K586" s="1"/>
      <c r="L586" s="1"/>
      <c r="M586" s="1"/>
    </row>
    <row r="587" spans="1:13">
      <c r="A587" s="1"/>
      <c r="B587" s="1"/>
      <c r="C587" s="1"/>
      <c r="D587" s="1"/>
      <c r="E587" s="1"/>
      <c r="F587" s="1"/>
      <c r="G587" s="1"/>
      <c r="H587" s="1"/>
      <c r="I587" s="1"/>
      <c r="J587" s="1"/>
      <c r="K587" s="1"/>
      <c r="L587" s="1"/>
      <c r="M587" s="1"/>
    </row>
    <row r="588" spans="1:13">
      <c r="A588" s="1"/>
      <c r="B588" s="1"/>
      <c r="C588" s="1"/>
      <c r="D588" s="1"/>
      <c r="E588" s="1"/>
      <c r="F588" s="1"/>
      <c r="G588" s="1"/>
      <c r="H588" s="1"/>
      <c r="I588" s="1"/>
      <c r="J588" s="1"/>
      <c r="K588" s="1"/>
      <c r="L588" s="1"/>
      <c r="M588" s="1"/>
    </row>
    <row r="589" spans="1:13">
      <c r="A589" s="1"/>
      <c r="B589" s="1"/>
      <c r="C589" s="1"/>
      <c r="D589" s="1"/>
      <c r="E589" s="1"/>
      <c r="F589" s="1"/>
      <c r="G589" s="1"/>
      <c r="H589" s="1"/>
      <c r="I589" s="1"/>
      <c r="J589" s="1"/>
      <c r="K589" s="1"/>
      <c r="L589" s="1"/>
      <c r="M589" s="1"/>
    </row>
    <row r="590" spans="1:13">
      <c r="A590" s="1"/>
      <c r="B590" s="1"/>
      <c r="C590" s="1"/>
      <c r="D590" s="1"/>
      <c r="E590" s="1"/>
      <c r="F590" s="1"/>
      <c r="G590" s="1"/>
      <c r="H590" s="1"/>
      <c r="I590" s="1"/>
      <c r="J590" s="1"/>
      <c r="K590" s="1"/>
      <c r="L590" s="1"/>
      <c r="M590" s="1"/>
    </row>
    <row r="591" spans="1:13">
      <c r="A591" s="1"/>
      <c r="B591" s="1"/>
      <c r="C591" s="1"/>
      <c r="D591" s="1"/>
      <c r="E591" s="1"/>
      <c r="F591" s="1"/>
      <c r="G591" s="1"/>
      <c r="H591" s="1"/>
      <c r="I591" s="1"/>
      <c r="J591" s="1"/>
      <c r="K591" s="1"/>
      <c r="L591" s="1"/>
      <c r="M591" s="1"/>
    </row>
    <row r="592" spans="1:13">
      <c r="A592" s="1"/>
      <c r="B592" s="1"/>
      <c r="C592" s="1"/>
      <c r="D592" s="1"/>
      <c r="E592" s="1"/>
      <c r="F592" s="1"/>
      <c r="G592" s="1"/>
      <c r="H592" s="1"/>
      <c r="I592" s="1"/>
      <c r="J592" s="1"/>
      <c r="K592" s="1"/>
      <c r="L592" s="1"/>
      <c r="M592" s="1"/>
    </row>
    <row r="593" spans="1:13">
      <c r="A593" s="1"/>
      <c r="B593" s="1"/>
      <c r="C593" s="1"/>
      <c r="D593" s="1"/>
      <c r="E593" s="1"/>
      <c r="F593" s="1"/>
      <c r="G593" s="1"/>
      <c r="H593" s="1"/>
      <c r="I593" s="1"/>
      <c r="J593" s="1"/>
      <c r="K593" s="1"/>
      <c r="L593" s="1"/>
      <c r="M593" s="1"/>
    </row>
    <row r="594" spans="1:13">
      <c r="A594" s="1"/>
      <c r="B594" s="1"/>
      <c r="C594" s="1"/>
      <c r="D594" s="1"/>
      <c r="E594" s="1"/>
      <c r="F594" s="1"/>
      <c r="G594" s="1"/>
      <c r="H594" s="1"/>
      <c r="I594" s="1"/>
      <c r="J594" s="1"/>
      <c r="K594" s="1"/>
      <c r="L594" s="1"/>
      <c r="M594" s="1"/>
    </row>
    <row r="595" spans="1:13">
      <c r="A595" s="1"/>
      <c r="B595" s="1"/>
      <c r="C595" s="1"/>
      <c r="D595" s="1"/>
      <c r="E595" s="1"/>
      <c r="F595" s="1"/>
      <c r="G595" s="1"/>
      <c r="H595" s="1"/>
      <c r="I595" s="1"/>
      <c r="J595" s="1"/>
      <c r="K595" s="1"/>
      <c r="L595" s="1"/>
      <c r="M595" s="1"/>
    </row>
    <row r="596" spans="1:13">
      <c r="A596" s="1"/>
      <c r="B596" s="1"/>
      <c r="C596" s="1"/>
      <c r="D596" s="1"/>
      <c r="E596" s="1"/>
      <c r="F596" s="1"/>
      <c r="G596" s="1"/>
      <c r="H596" s="1"/>
      <c r="I596" s="1"/>
      <c r="J596" s="1"/>
      <c r="K596" s="1"/>
      <c r="L596" s="1"/>
      <c r="M596" s="1"/>
    </row>
    <row r="597" spans="1:13">
      <c r="A597" s="1"/>
      <c r="B597" s="1"/>
      <c r="C597" s="1"/>
      <c r="D597" s="1"/>
      <c r="E597" s="1"/>
      <c r="F597" s="1"/>
      <c r="G597" s="1"/>
      <c r="H597" s="1"/>
      <c r="I597" s="1"/>
      <c r="J597" s="1"/>
      <c r="K597" s="1"/>
      <c r="L597" s="1"/>
      <c r="M597" s="1"/>
    </row>
  </sheetData>
  <mergeCells count="20">
    <mergeCell ref="C38:K38"/>
    <mergeCell ref="C37:K37"/>
    <mergeCell ref="B1:I1"/>
    <mergeCell ref="B2:E2"/>
    <mergeCell ref="D35:E35"/>
    <mergeCell ref="F35:G35"/>
    <mergeCell ref="H35:I35"/>
    <mergeCell ref="H4:I4"/>
    <mergeCell ref="D16:E16"/>
    <mergeCell ref="F16:G16"/>
    <mergeCell ref="H16:I16"/>
    <mergeCell ref="D23:E23"/>
    <mergeCell ref="F23:G23"/>
    <mergeCell ref="H23:I23"/>
    <mergeCell ref="D4:E4"/>
    <mergeCell ref="F4:G4"/>
    <mergeCell ref="B20:K20"/>
    <mergeCell ref="B21:E21"/>
    <mergeCell ref="C18:K18"/>
    <mergeCell ref="C17:K17"/>
  </mergeCells>
  <printOptions horizontalCentered="1" verticalCentered="1"/>
  <pageMargins left="0.43484848484848487" right="0.78740157480314965" top="0.98425196850393704" bottom="0.98425196850393704" header="0.51181102362204722" footer="0.51181102362204722"/>
  <pageSetup paperSize="9" scale="46" firstPageNumber="2" orientation="portrait" r:id="rId1"/>
  <headerFooter alignWithMargins="0">
    <oddFooter>&amp;C&amp;16page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598"/>
  <sheetViews>
    <sheetView view="pageBreakPreview" topLeftCell="A9" zoomScale="60" zoomScaleNormal="100" zoomScalePageLayoutView="55" workbookViewId="0">
      <selection activeCell="B30" sqref="B30"/>
    </sheetView>
  </sheetViews>
  <sheetFormatPr baseColWidth="10" defaultRowHeight="12.75"/>
  <cols>
    <col min="1" max="1" width="18.375" style="2" customWidth="1"/>
    <col min="2" max="2" width="36.75" style="2" customWidth="1"/>
    <col min="3" max="3" width="12.5" style="2" customWidth="1"/>
    <col min="4" max="4" width="12.375" style="2" customWidth="1"/>
    <col min="5" max="5" width="13.625" style="2" customWidth="1"/>
    <col min="6" max="6" width="12.75" style="2" customWidth="1"/>
    <col min="7" max="7" width="12" style="2" customWidth="1"/>
    <col min="8" max="8" width="10" style="2" customWidth="1"/>
    <col min="9" max="9" width="11.75" style="2" customWidth="1"/>
    <col min="10" max="10" width="14.75" style="2" customWidth="1"/>
    <col min="11" max="12" width="9.875" style="2" customWidth="1"/>
    <col min="13" max="13" width="8.125" style="2" customWidth="1"/>
    <col min="14" max="16384" width="11" style="2"/>
  </cols>
  <sheetData>
    <row r="1" spans="1:23" ht="25.5">
      <c r="A1" s="607" t="s">
        <v>253</v>
      </c>
      <c r="B1" s="888" t="s">
        <v>280</v>
      </c>
      <c r="C1" s="888"/>
      <c r="D1" s="888"/>
      <c r="E1" s="888"/>
      <c r="F1" s="888"/>
      <c r="G1" s="888"/>
      <c r="H1" s="888"/>
      <c r="I1" s="888"/>
      <c r="J1" s="1"/>
      <c r="K1" s="1"/>
      <c r="L1" s="1"/>
      <c r="M1" s="1"/>
      <c r="N1" s="1"/>
      <c r="O1" s="1"/>
      <c r="P1" s="1"/>
      <c r="Q1" s="1"/>
      <c r="R1" s="1"/>
      <c r="S1" s="1"/>
      <c r="T1" s="1"/>
      <c r="U1" s="1"/>
      <c r="V1" s="1"/>
      <c r="W1" s="1"/>
    </row>
    <row r="2" spans="1:23" ht="26.25">
      <c r="A2" s="38"/>
      <c r="B2" s="883" t="str">
        <f>couverture!$B$26</f>
        <v>Situation au 1er octobre 2018</v>
      </c>
      <c r="C2" s="883"/>
      <c r="D2" s="11"/>
      <c r="E2" s="11"/>
      <c r="F2" s="11"/>
      <c r="G2" s="1"/>
      <c r="H2" s="1"/>
      <c r="I2" s="1"/>
      <c r="J2" s="1"/>
      <c r="K2" s="1"/>
      <c r="L2" s="1"/>
      <c r="M2" s="1"/>
      <c r="N2" s="1"/>
      <c r="O2" s="1"/>
      <c r="P2" s="1"/>
      <c r="Q2" s="1"/>
      <c r="R2" s="1"/>
      <c r="S2" s="1"/>
      <c r="T2" s="1"/>
      <c r="U2" s="1"/>
      <c r="V2" s="1"/>
      <c r="W2" s="1"/>
    </row>
    <row r="3" spans="1:23" ht="26.25">
      <c r="A3" s="39"/>
      <c r="B3" s="1"/>
      <c r="C3" s="1"/>
      <c r="D3" s="1"/>
      <c r="E3" s="1"/>
      <c r="F3" s="1"/>
      <c r="G3" s="1"/>
      <c r="H3" s="1"/>
      <c r="I3" s="1"/>
      <c r="J3" s="1"/>
      <c r="K3" s="1"/>
      <c r="L3" s="1"/>
      <c r="M3" s="1"/>
      <c r="N3" s="1"/>
      <c r="O3" s="1"/>
      <c r="P3" s="1"/>
      <c r="Q3" s="1"/>
      <c r="R3" s="1"/>
      <c r="S3" s="1"/>
      <c r="T3" s="1"/>
      <c r="U3" s="1"/>
      <c r="V3" s="1"/>
      <c r="W3" s="1"/>
    </row>
    <row r="4" spans="1:23" ht="53.25" customHeight="1">
      <c r="A4" s="23"/>
      <c r="B4" s="40"/>
      <c r="C4" s="901" t="s">
        <v>254</v>
      </c>
      <c r="D4" s="902"/>
      <c r="E4" s="899" t="s">
        <v>255</v>
      </c>
      <c r="F4" s="900"/>
      <c r="G4" s="897" t="s">
        <v>25</v>
      </c>
      <c r="H4" s="898"/>
      <c r="I4" s="1"/>
      <c r="J4" s="1"/>
      <c r="K4" s="1"/>
      <c r="L4" s="1"/>
      <c r="M4" s="1"/>
      <c r="N4" s="1"/>
      <c r="O4" s="1"/>
      <c r="P4" s="1"/>
      <c r="Q4" s="1"/>
      <c r="R4" s="1"/>
      <c r="S4" s="1"/>
    </row>
    <row r="5" spans="1:23" ht="39.950000000000003" customHeight="1">
      <c r="A5" s="23"/>
      <c r="B5" s="611" t="s">
        <v>92</v>
      </c>
      <c r="C5" s="252" t="s">
        <v>116</v>
      </c>
      <c r="D5" s="253" t="s">
        <v>0</v>
      </c>
      <c r="E5" s="834" t="s">
        <v>116</v>
      </c>
      <c r="F5" s="604" t="s">
        <v>0</v>
      </c>
      <c r="G5" s="728" t="s">
        <v>116</v>
      </c>
      <c r="H5" s="604" t="s">
        <v>0</v>
      </c>
      <c r="I5" s="1"/>
      <c r="J5" s="1"/>
      <c r="K5" s="1"/>
      <c r="L5" s="1"/>
      <c r="M5" s="1"/>
      <c r="N5" s="1"/>
      <c r="O5" s="1"/>
      <c r="P5" s="1"/>
      <c r="Q5" s="1"/>
      <c r="R5" s="1"/>
      <c r="S5" s="1"/>
    </row>
    <row r="6" spans="1:23" ht="39.950000000000003" customHeight="1">
      <c r="A6" s="23"/>
      <c r="B6" s="612" t="s">
        <v>256</v>
      </c>
      <c r="C6" s="592">
        <f>C20-C19</f>
        <v>54777</v>
      </c>
      <c r="D6" s="593">
        <f>C6/C$20</f>
        <v>0.774627372231807</v>
      </c>
      <c r="E6" s="835">
        <f>E20-E19</f>
        <v>10119</v>
      </c>
      <c r="F6" s="605">
        <f>E6/E$20</f>
        <v>0.90590868397493285</v>
      </c>
      <c r="G6" s="840">
        <f>G20-G19</f>
        <v>64896</v>
      </c>
      <c r="H6" s="609">
        <f>G6/G$20</f>
        <v>0.79253578232621757</v>
      </c>
      <c r="I6" s="1"/>
      <c r="J6" s="1"/>
      <c r="K6" s="1"/>
      <c r="L6" s="1"/>
      <c r="M6" s="1"/>
      <c r="N6" s="1"/>
      <c r="O6" s="1"/>
      <c r="P6" s="1"/>
      <c r="Q6" s="1"/>
      <c r="R6" s="1"/>
      <c r="S6" s="1"/>
    </row>
    <row r="7" spans="1:23" ht="39.950000000000003" customHeight="1">
      <c r="A7" s="23"/>
      <c r="B7" s="613" t="s">
        <v>19</v>
      </c>
      <c r="C7" s="256">
        <f>C8+C9</f>
        <v>5767</v>
      </c>
      <c r="D7" s="594">
        <f t="shared" ref="D7:D20" si="0">C7/C$20</f>
        <v>8.1553864864100462E-2</v>
      </c>
      <c r="E7" s="836">
        <f>E8+E9</f>
        <v>335</v>
      </c>
      <c r="F7" s="605">
        <f t="shared" ref="F7:F18" si="1">E7/E$20</f>
        <v>2.999104744852283E-2</v>
      </c>
      <c r="G7" s="730">
        <f>C7+E7</f>
        <v>6102</v>
      </c>
      <c r="H7" s="609">
        <f t="shared" ref="H7:H19" si="2">G7/G$20</f>
        <v>7.4520052757559477E-2</v>
      </c>
      <c r="I7" s="1"/>
      <c r="J7" s="1"/>
      <c r="K7" s="1"/>
      <c r="L7" s="1"/>
      <c r="M7" s="1"/>
      <c r="N7" s="1"/>
      <c r="O7" s="1"/>
      <c r="P7" s="1"/>
      <c r="Q7" s="1"/>
      <c r="R7" s="1"/>
      <c r="S7" s="1"/>
    </row>
    <row r="8" spans="1:23" ht="39.950000000000003" customHeight="1">
      <c r="A8" s="23"/>
      <c r="B8" s="614" t="s">
        <v>51</v>
      </c>
      <c r="C8" s="254">
        <v>3421</v>
      </c>
      <c r="D8" s="594">
        <f t="shared" si="0"/>
        <v>4.8377973244336341E-2</v>
      </c>
      <c r="E8" s="837">
        <v>162</v>
      </c>
      <c r="F8" s="605">
        <f t="shared" si="1"/>
        <v>1.4503133393017009E-2</v>
      </c>
      <c r="G8" s="730">
        <f>C8+E8</f>
        <v>3583</v>
      </c>
      <c r="H8" s="609">
        <f t="shared" si="2"/>
        <v>4.3757022128865224E-2</v>
      </c>
      <c r="I8" s="1"/>
      <c r="J8" s="1"/>
      <c r="K8" s="1"/>
      <c r="L8" s="1"/>
      <c r="M8" s="1"/>
      <c r="N8" s="1"/>
      <c r="O8" s="1"/>
      <c r="P8" s="1"/>
      <c r="Q8" s="1"/>
      <c r="R8" s="1"/>
      <c r="S8" s="1"/>
    </row>
    <row r="9" spans="1:23" ht="39.950000000000003" customHeight="1">
      <c r="A9" s="23"/>
      <c r="B9" s="614" t="s">
        <v>88</v>
      </c>
      <c r="C9" s="254">
        <v>2346</v>
      </c>
      <c r="D9" s="594">
        <f t="shared" si="0"/>
        <v>3.3175891619764121E-2</v>
      </c>
      <c r="E9" s="837">
        <v>173</v>
      </c>
      <c r="F9" s="605">
        <f t="shared" si="1"/>
        <v>1.5487914055505819E-2</v>
      </c>
      <c r="G9" s="730">
        <f t="shared" ref="G9:G18" si="3">C9+E9</f>
        <v>2519</v>
      </c>
      <c r="H9" s="609">
        <f t="shared" si="2"/>
        <v>3.076303062869425E-2</v>
      </c>
      <c r="I9" s="1"/>
      <c r="J9" s="1"/>
      <c r="K9" s="1"/>
      <c r="L9" s="1"/>
      <c r="M9" s="1"/>
      <c r="N9" s="1"/>
      <c r="O9" s="1"/>
      <c r="P9" s="1"/>
      <c r="Q9" s="1"/>
      <c r="R9" s="1"/>
      <c r="S9" s="1"/>
    </row>
    <row r="10" spans="1:23" ht="39.950000000000003" customHeight="1">
      <c r="A10" s="23"/>
      <c r="B10" s="613" t="s">
        <v>20</v>
      </c>
      <c r="C10" s="256">
        <f>C11+C12+C13+C14</f>
        <v>7859</v>
      </c>
      <c r="D10" s="594">
        <f t="shared" si="0"/>
        <v>0.11113782277908194</v>
      </c>
      <c r="E10" s="836">
        <f>E11+E12+E13+E14</f>
        <v>608</v>
      </c>
      <c r="F10" s="605">
        <f t="shared" si="1"/>
        <v>5.4431512981199644E-2</v>
      </c>
      <c r="G10" s="730">
        <f t="shared" si="3"/>
        <v>8467</v>
      </c>
      <c r="H10" s="609">
        <f t="shared" si="2"/>
        <v>0.10340237409017634</v>
      </c>
      <c r="I10" s="1"/>
      <c r="J10" s="1"/>
      <c r="K10" s="1"/>
      <c r="L10" s="1"/>
      <c r="M10" s="1"/>
      <c r="N10" s="1"/>
      <c r="O10" s="1"/>
      <c r="P10" s="1"/>
      <c r="Q10" s="1"/>
      <c r="R10" s="1"/>
      <c r="S10" s="1"/>
    </row>
    <row r="11" spans="1:23" ht="39.950000000000003" customHeight="1">
      <c r="A11" s="23"/>
      <c r="B11" s="614" t="s">
        <v>21</v>
      </c>
      <c r="C11" s="254">
        <v>2233</v>
      </c>
      <c r="D11" s="594">
        <f t="shared" si="0"/>
        <v>3.1577905365274203E-2</v>
      </c>
      <c r="E11" s="837">
        <v>208</v>
      </c>
      <c r="F11" s="605">
        <f t="shared" si="1"/>
        <v>1.8621307072515667E-2</v>
      </c>
      <c r="G11" s="730">
        <f t="shared" si="3"/>
        <v>2441</v>
      </c>
      <c r="H11" s="609">
        <f t="shared" si="2"/>
        <v>2.9810463582629086E-2</v>
      </c>
      <c r="I11" s="1"/>
      <c r="J11" s="1"/>
      <c r="K11" s="1"/>
      <c r="L11" s="1"/>
      <c r="M11" s="1"/>
      <c r="N11" s="1"/>
      <c r="O11" s="1"/>
      <c r="P11" s="1"/>
      <c r="Q11" s="1"/>
      <c r="R11" s="1"/>
      <c r="S11" s="1"/>
    </row>
    <row r="12" spans="1:23" ht="39.950000000000003" customHeight="1">
      <c r="A12" s="23"/>
      <c r="B12" s="614" t="s">
        <v>22</v>
      </c>
      <c r="C12" s="254">
        <v>2007</v>
      </c>
      <c r="D12" s="594">
        <f t="shared" si="0"/>
        <v>2.8381932856294367E-2</v>
      </c>
      <c r="E12" s="837">
        <v>162</v>
      </c>
      <c r="F12" s="605">
        <f t="shared" si="1"/>
        <v>1.4503133393017009E-2</v>
      </c>
      <c r="G12" s="730">
        <f t="shared" si="3"/>
        <v>2169</v>
      </c>
      <c r="H12" s="609">
        <f t="shared" si="2"/>
        <v>2.6488691319427483E-2</v>
      </c>
      <c r="I12" s="1"/>
      <c r="J12" s="1"/>
      <c r="K12" s="1"/>
      <c r="L12" s="1"/>
      <c r="M12" s="1"/>
      <c r="N12" s="1"/>
      <c r="O12" s="1"/>
      <c r="P12" s="1"/>
      <c r="Q12" s="1"/>
      <c r="R12" s="1"/>
      <c r="S12" s="1"/>
    </row>
    <row r="13" spans="1:23" ht="39.950000000000003" customHeight="1">
      <c r="A13" s="23"/>
      <c r="B13" s="614" t="s">
        <v>23</v>
      </c>
      <c r="C13" s="254">
        <v>989</v>
      </c>
      <c r="D13" s="594">
        <f t="shared" si="0"/>
        <v>1.3985915094606442E-2</v>
      </c>
      <c r="E13" s="837">
        <v>75</v>
      </c>
      <c r="F13" s="605">
        <f t="shared" si="1"/>
        <v>6.7144136078782449E-3</v>
      </c>
      <c r="G13" s="730">
        <f t="shared" si="3"/>
        <v>1064</v>
      </c>
      <c r="H13" s="609">
        <f t="shared" si="2"/>
        <v>1.2993991500170974E-2</v>
      </c>
      <c r="I13" s="1"/>
      <c r="J13" s="1"/>
      <c r="K13" s="1"/>
      <c r="L13" s="1"/>
      <c r="M13" s="1"/>
      <c r="N13" s="1"/>
      <c r="O13" s="1"/>
      <c r="P13" s="1"/>
      <c r="Q13" s="1"/>
      <c r="R13" s="1"/>
      <c r="S13" s="1"/>
    </row>
    <row r="14" spans="1:23" ht="39.950000000000003" customHeight="1">
      <c r="A14" s="23"/>
      <c r="B14" s="614" t="s">
        <v>50</v>
      </c>
      <c r="C14" s="254">
        <v>2630</v>
      </c>
      <c r="D14" s="594">
        <f t="shared" si="0"/>
        <v>3.7192069462906922E-2</v>
      </c>
      <c r="E14" s="837">
        <v>163</v>
      </c>
      <c r="F14" s="605">
        <f t="shared" si="1"/>
        <v>1.4592658907788721E-2</v>
      </c>
      <c r="G14" s="730">
        <f t="shared" si="3"/>
        <v>2793</v>
      </c>
      <c r="H14" s="609">
        <f t="shared" si="2"/>
        <v>3.4109227687948808E-2</v>
      </c>
      <c r="I14" s="1"/>
      <c r="J14" s="1"/>
      <c r="K14" s="1"/>
      <c r="L14" s="1"/>
      <c r="M14" s="1"/>
      <c r="N14" s="1"/>
      <c r="O14" s="1"/>
      <c r="P14" s="1"/>
      <c r="Q14" s="1"/>
      <c r="R14" s="1"/>
      <c r="S14" s="1"/>
    </row>
    <row r="15" spans="1:23" ht="39.950000000000003" customHeight="1">
      <c r="A15" s="23"/>
      <c r="B15" s="613" t="s">
        <v>52</v>
      </c>
      <c r="C15" s="256">
        <v>1413</v>
      </c>
      <c r="D15" s="594">
        <f t="shared" si="0"/>
        <v>1.9981898916763299E-2</v>
      </c>
      <c r="E15" s="836">
        <v>52</v>
      </c>
      <c r="F15" s="605">
        <f t="shared" si="1"/>
        <v>4.6553267681289168E-3</v>
      </c>
      <c r="G15" s="730">
        <f t="shared" si="3"/>
        <v>1465</v>
      </c>
      <c r="H15" s="609">
        <f t="shared" si="2"/>
        <v>1.7891163108788043E-2</v>
      </c>
      <c r="I15" s="1"/>
      <c r="J15" s="1"/>
      <c r="K15" s="1"/>
      <c r="L15" s="1"/>
      <c r="M15" s="1"/>
      <c r="N15" s="1"/>
      <c r="O15" s="1"/>
      <c r="P15" s="1"/>
      <c r="Q15" s="1"/>
      <c r="R15" s="1"/>
      <c r="S15" s="1"/>
    </row>
    <row r="16" spans="1:23" ht="20.100000000000001" customHeight="1">
      <c r="A16" s="23"/>
      <c r="B16" s="613" t="s">
        <v>24</v>
      </c>
      <c r="C16" s="595">
        <v>824</v>
      </c>
      <c r="D16" s="594">
        <f t="shared" si="0"/>
        <v>1.1652572333625591E-2</v>
      </c>
      <c r="E16" s="838">
        <v>46</v>
      </c>
      <c r="F16" s="605">
        <f t="shared" si="1"/>
        <v>4.1181736794986571E-3</v>
      </c>
      <c r="G16" s="841">
        <f t="shared" si="3"/>
        <v>870</v>
      </c>
      <c r="H16" s="609">
        <f t="shared" si="2"/>
        <v>1.0624786283034537E-2</v>
      </c>
      <c r="I16" s="1"/>
      <c r="J16" s="1"/>
      <c r="K16" s="1"/>
      <c r="L16" s="1"/>
      <c r="M16" s="1"/>
      <c r="N16" s="1"/>
      <c r="O16" s="1"/>
      <c r="P16" s="1"/>
      <c r="Q16" s="1"/>
      <c r="R16" s="1"/>
      <c r="S16" s="1"/>
    </row>
    <row r="17" spans="1:23" ht="20.100000000000001" customHeight="1">
      <c r="A17" s="23"/>
      <c r="B17" s="613" t="s">
        <v>93</v>
      </c>
      <c r="C17" s="595">
        <v>5</v>
      </c>
      <c r="D17" s="594">
        <f t="shared" si="0"/>
        <v>7.0707356393359159E-5</v>
      </c>
      <c r="E17" s="838">
        <v>0</v>
      </c>
      <c r="F17" s="605">
        <f t="shared" si="1"/>
        <v>0</v>
      </c>
      <c r="G17" s="841">
        <f t="shared" si="3"/>
        <v>5</v>
      </c>
      <c r="H17" s="609">
        <f t="shared" si="2"/>
        <v>6.1061990132382392E-5</v>
      </c>
      <c r="I17" s="1"/>
      <c r="J17" s="1"/>
      <c r="K17" s="1"/>
      <c r="L17" s="1"/>
      <c r="M17" s="1"/>
      <c r="N17" s="1"/>
      <c r="O17" s="1"/>
      <c r="P17" s="1"/>
      <c r="Q17" s="1"/>
      <c r="R17" s="1"/>
      <c r="S17" s="1"/>
      <c r="T17" s="1"/>
      <c r="U17" s="1"/>
      <c r="V17" s="1"/>
      <c r="W17" s="1"/>
    </row>
    <row r="18" spans="1:23" ht="20.100000000000001" customHeight="1">
      <c r="A18" s="23"/>
      <c r="B18" s="613" t="s">
        <v>87</v>
      </c>
      <c r="C18" s="595">
        <v>69</v>
      </c>
      <c r="D18" s="594">
        <f t="shared" si="0"/>
        <v>9.7576151822835651E-4</v>
      </c>
      <c r="E18" s="838">
        <v>10</v>
      </c>
      <c r="F18" s="605">
        <f t="shared" si="1"/>
        <v>8.9525514771709937E-4</v>
      </c>
      <c r="G18" s="841">
        <f t="shared" si="3"/>
        <v>79</v>
      </c>
      <c r="H18" s="609">
        <f t="shared" si="2"/>
        <v>9.6477944409164185E-4</v>
      </c>
      <c r="I18" s="1"/>
      <c r="J18" s="1"/>
      <c r="K18" s="1"/>
      <c r="L18" s="1"/>
      <c r="M18" s="1"/>
      <c r="N18" s="1"/>
      <c r="O18" s="1"/>
      <c r="P18" s="1"/>
      <c r="Q18" s="1"/>
      <c r="R18" s="1"/>
      <c r="S18" s="1"/>
      <c r="T18" s="1"/>
      <c r="U18" s="1"/>
      <c r="V18" s="1"/>
      <c r="W18" s="1"/>
    </row>
    <row r="19" spans="1:23" ht="20.100000000000001" customHeight="1">
      <c r="A19" s="23"/>
      <c r="B19" s="615" t="s">
        <v>257</v>
      </c>
      <c r="C19" s="595">
        <f>C7+C10+C15+C16+C17+C18</f>
        <v>15937</v>
      </c>
      <c r="D19" s="594">
        <f t="shared" si="0"/>
        <v>0.225372627768193</v>
      </c>
      <c r="E19" s="838">
        <f>E7+E10+E15+E16+E17+E18</f>
        <v>1051</v>
      </c>
      <c r="F19" s="605">
        <f>E19/E$20</f>
        <v>9.4091316025067151E-2</v>
      </c>
      <c r="G19" s="841">
        <f>G7+G10+G15+G16+G17+G18</f>
        <v>16988</v>
      </c>
      <c r="H19" s="609">
        <f t="shared" si="2"/>
        <v>0.20746421767378243</v>
      </c>
      <c r="I19" s="1"/>
      <c r="J19" s="1"/>
      <c r="K19" s="1"/>
      <c r="L19" s="1"/>
      <c r="M19" s="1"/>
      <c r="N19" s="1"/>
      <c r="O19" s="1"/>
      <c r="P19" s="1"/>
      <c r="Q19" s="1"/>
      <c r="R19" s="1"/>
      <c r="S19" s="1"/>
      <c r="T19" s="1"/>
      <c r="U19" s="1"/>
      <c r="V19" s="1"/>
      <c r="W19" s="1"/>
    </row>
    <row r="20" spans="1:23" ht="39.950000000000003" customHeight="1">
      <c r="A20" s="23"/>
      <c r="B20" s="616" t="s">
        <v>258</v>
      </c>
      <c r="C20" s="596">
        <f>'T1'!F16</f>
        <v>70714</v>
      </c>
      <c r="D20" s="597">
        <f t="shared" si="0"/>
        <v>1</v>
      </c>
      <c r="E20" s="839">
        <f>'T1'!G16</f>
        <v>11170</v>
      </c>
      <c r="F20" s="606">
        <f>E20/E$20</f>
        <v>1</v>
      </c>
      <c r="G20" s="842">
        <f>'T1'!H16</f>
        <v>81884</v>
      </c>
      <c r="H20" s="610">
        <f>G20/G$20</f>
        <v>1</v>
      </c>
      <c r="I20" s="1"/>
      <c r="J20" s="1"/>
      <c r="K20" s="1"/>
      <c r="L20" s="1"/>
      <c r="M20" s="1"/>
      <c r="N20" s="1"/>
      <c r="O20" s="1"/>
      <c r="P20" s="1"/>
      <c r="Q20" s="1"/>
      <c r="R20" s="1"/>
      <c r="S20" s="1"/>
      <c r="T20" s="1"/>
      <c r="U20" s="1"/>
      <c r="V20" s="1"/>
      <c r="W20" s="1"/>
    </row>
    <row r="21" spans="1:23">
      <c r="A21" s="23"/>
      <c r="B21" s="1"/>
      <c r="C21" s="1"/>
      <c r="D21" s="1"/>
      <c r="E21" s="1"/>
      <c r="F21" s="1"/>
      <c r="G21" s="1"/>
      <c r="H21" s="1"/>
      <c r="I21" s="1"/>
      <c r="J21" s="227"/>
      <c r="K21" s="1"/>
      <c r="L21" s="1"/>
      <c r="M21" s="1"/>
      <c r="N21" s="1"/>
      <c r="O21" s="1"/>
      <c r="P21" s="1"/>
      <c r="Q21" s="1"/>
      <c r="R21" s="1"/>
      <c r="S21" s="1"/>
      <c r="T21" s="1"/>
      <c r="U21" s="1"/>
      <c r="V21" s="1"/>
      <c r="W21" s="1"/>
    </row>
    <row r="22" spans="1:23">
      <c r="A22" s="23"/>
      <c r="B22" s="1"/>
      <c r="C22" s="1"/>
      <c r="D22" s="1"/>
      <c r="E22" s="1"/>
      <c r="F22" s="1"/>
      <c r="G22" s="1"/>
      <c r="H22" s="1"/>
      <c r="I22" s="1"/>
      <c r="J22" s="1"/>
      <c r="K22" s="1"/>
      <c r="L22" s="1"/>
      <c r="M22" s="1"/>
      <c r="N22" s="1"/>
      <c r="O22" s="1"/>
      <c r="P22" s="1"/>
      <c r="Q22" s="1"/>
      <c r="R22" s="1"/>
      <c r="S22" s="1"/>
      <c r="T22" s="1"/>
      <c r="U22" s="1"/>
      <c r="V22" s="1"/>
      <c r="W22" s="1"/>
    </row>
    <row r="23" spans="1:23">
      <c r="A23" s="23"/>
      <c r="B23" s="1"/>
      <c r="C23" s="1"/>
      <c r="D23" s="1"/>
      <c r="E23" s="1"/>
      <c r="F23" s="1"/>
      <c r="G23" s="1"/>
      <c r="H23" s="1"/>
      <c r="I23" s="1"/>
      <c r="J23" s="1"/>
      <c r="K23" s="1"/>
      <c r="L23" s="1"/>
      <c r="M23" s="1"/>
      <c r="N23" s="1"/>
      <c r="O23" s="1"/>
      <c r="P23" s="1"/>
      <c r="Q23" s="1"/>
      <c r="R23" s="1"/>
      <c r="S23" s="1"/>
      <c r="T23" s="1"/>
      <c r="U23" s="1"/>
      <c r="V23" s="1"/>
      <c r="W23" s="1"/>
    </row>
    <row r="24" spans="1:23" ht="25.5">
      <c r="A24" s="607" t="s">
        <v>252</v>
      </c>
      <c r="B24" s="888" t="s">
        <v>281</v>
      </c>
      <c r="C24" s="888"/>
      <c r="D24" s="888"/>
      <c r="E24" s="888"/>
      <c r="F24" s="888"/>
      <c r="G24" s="888"/>
      <c r="H24" s="888"/>
      <c r="I24" s="1"/>
      <c r="J24" s="1"/>
      <c r="K24" s="1"/>
      <c r="L24" s="1"/>
      <c r="M24" s="1"/>
      <c r="N24" s="1"/>
      <c r="O24" s="1"/>
      <c r="P24" s="1"/>
      <c r="Q24" s="1"/>
      <c r="R24" s="1"/>
      <c r="S24" s="1"/>
      <c r="T24" s="1"/>
      <c r="U24" s="1"/>
      <c r="V24" s="1"/>
      <c r="W24" s="1"/>
    </row>
    <row r="25" spans="1:23" ht="20.25" customHeight="1">
      <c r="A25" s="115"/>
      <c r="B25" s="883" t="str">
        <f>couverture!$B$26</f>
        <v>Situation au 1er octobre 2018</v>
      </c>
      <c r="C25" s="883"/>
      <c r="D25" s="5"/>
      <c r="E25" s="5"/>
      <c r="F25" s="5"/>
      <c r="G25" s="3"/>
      <c r="H25" s="3"/>
      <c r="I25" s="23"/>
      <c r="J25" s="23"/>
      <c r="K25" s="1"/>
      <c r="L25" s="1"/>
      <c r="M25" s="1"/>
      <c r="N25" s="1"/>
      <c r="O25" s="1"/>
      <c r="P25" s="1"/>
      <c r="Q25" s="1"/>
      <c r="R25" s="1"/>
      <c r="S25" s="1"/>
      <c r="T25" s="1"/>
      <c r="U25" s="1"/>
      <c r="V25" s="1"/>
      <c r="W25" s="1"/>
    </row>
    <row r="26" spans="1:23" ht="26.25">
      <c r="A26" s="39"/>
      <c r="B26" s="1"/>
      <c r="C26" s="1"/>
      <c r="D26" s="1"/>
      <c r="E26" s="1"/>
      <c r="F26" s="1"/>
      <c r="G26" s="1"/>
      <c r="H26" s="1"/>
      <c r="I26" s="23"/>
      <c r="J26" s="23"/>
      <c r="K26" s="1"/>
      <c r="L26" s="1"/>
      <c r="M26" s="1"/>
      <c r="N26" s="1"/>
      <c r="O26" s="1"/>
      <c r="P26" s="1"/>
      <c r="Q26" s="1"/>
      <c r="R26" s="1"/>
      <c r="S26" s="1"/>
      <c r="T26" s="1"/>
      <c r="U26" s="1"/>
      <c r="V26" s="1"/>
      <c r="W26" s="1"/>
    </row>
    <row r="27" spans="1:23" ht="53.25" customHeight="1">
      <c r="A27" s="23"/>
      <c r="B27" s="41"/>
      <c r="C27" s="901" t="s">
        <v>254</v>
      </c>
      <c r="D27" s="902"/>
      <c r="E27" s="899" t="s">
        <v>255</v>
      </c>
      <c r="F27" s="900"/>
      <c r="G27" s="897" t="s">
        <v>25</v>
      </c>
      <c r="H27" s="898"/>
      <c r="I27" s="1"/>
      <c r="J27" s="1"/>
      <c r="K27" s="1"/>
      <c r="L27" s="1"/>
      <c r="M27" s="1"/>
      <c r="N27" s="1"/>
      <c r="O27" s="1"/>
      <c r="P27" s="1"/>
    </row>
    <row r="28" spans="1:23" ht="40.5" customHeight="1">
      <c r="A28" s="23"/>
      <c r="B28" s="611" t="s">
        <v>92</v>
      </c>
      <c r="C28" s="252" t="s">
        <v>116</v>
      </c>
      <c r="D28" s="253" t="s">
        <v>0</v>
      </c>
      <c r="E28" s="834" t="s">
        <v>116</v>
      </c>
      <c r="F28" s="604" t="s">
        <v>0</v>
      </c>
      <c r="G28" s="728" t="s">
        <v>116</v>
      </c>
      <c r="H28" s="604" t="s">
        <v>0</v>
      </c>
      <c r="I28" s="1"/>
      <c r="J28" s="1"/>
      <c r="K28" s="1"/>
      <c r="L28" s="1"/>
      <c r="M28" s="1"/>
      <c r="N28" s="1"/>
      <c r="O28" s="1"/>
      <c r="P28" s="1"/>
    </row>
    <row r="29" spans="1:23" ht="40.5" customHeight="1">
      <c r="A29" s="23"/>
      <c r="B29" s="613" t="s">
        <v>19</v>
      </c>
      <c r="C29" s="256">
        <f>C30+C31</f>
        <v>5767</v>
      </c>
      <c r="D29" s="255">
        <f>C29/C$41</f>
        <v>0.36186233293593523</v>
      </c>
      <c r="E29" s="836">
        <f>E30+E31</f>
        <v>335</v>
      </c>
      <c r="F29" s="605">
        <f>E29/E$41</f>
        <v>0.31874405328258804</v>
      </c>
      <c r="G29" s="730">
        <f>C29+E29</f>
        <v>6102</v>
      </c>
      <c r="H29" s="605">
        <f>G29/G$41</f>
        <v>0.35919472568872146</v>
      </c>
      <c r="I29" s="1"/>
      <c r="J29" s="1"/>
      <c r="K29" s="1"/>
      <c r="L29" s="1"/>
      <c r="M29" s="1"/>
      <c r="N29" s="1"/>
      <c r="O29" s="1"/>
      <c r="P29" s="1"/>
    </row>
    <row r="30" spans="1:23" ht="40.5" customHeight="1">
      <c r="A30" s="23"/>
      <c r="B30" s="614" t="s">
        <v>51</v>
      </c>
      <c r="C30" s="254">
        <v>3421</v>
      </c>
      <c r="D30" s="255">
        <f t="shared" ref="D30:D40" si="4">C30/C$41</f>
        <v>0.21465771475183534</v>
      </c>
      <c r="E30" s="837">
        <v>162</v>
      </c>
      <c r="F30" s="605">
        <f>E30/E$41</f>
        <v>0.15413891531874405</v>
      </c>
      <c r="G30" s="730">
        <f>C30+E30</f>
        <v>3583</v>
      </c>
      <c r="H30" s="605">
        <f t="shared" ref="H30:H40" si="5">G30/G$41</f>
        <v>0.21091358606074875</v>
      </c>
      <c r="I30" s="1"/>
      <c r="J30" s="1"/>
      <c r="K30" s="1"/>
      <c r="L30" s="1"/>
      <c r="M30" s="1"/>
      <c r="N30" s="1"/>
      <c r="O30" s="1"/>
      <c r="P30" s="1"/>
    </row>
    <row r="31" spans="1:23" ht="39" customHeight="1">
      <c r="A31" s="23"/>
      <c r="B31" s="614" t="s">
        <v>88</v>
      </c>
      <c r="C31" s="254">
        <v>2346</v>
      </c>
      <c r="D31" s="255">
        <f t="shared" si="4"/>
        <v>0.14720461818409988</v>
      </c>
      <c r="E31" s="837">
        <v>173</v>
      </c>
      <c r="F31" s="605">
        <f t="shared" ref="F31:F40" si="6">E31/E$41</f>
        <v>0.16460513796384396</v>
      </c>
      <c r="G31" s="730">
        <f t="shared" ref="G31:G40" si="7">C31+E31</f>
        <v>2519</v>
      </c>
      <c r="H31" s="605">
        <f t="shared" si="5"/>
        <v>0.14828113962797268</v>
      </c>
      <c r="I31" s="1"/>
      <c r="J31" s="1"/>
      <c r="K31" s="1"/>
      <c r="L31" s="1"/>
      <c r="M31" s="1"/>
      <c r="N31" s="1"/>
      <c r="O31" s="1"/>
      <c r="P31" s="1"/>
    </row>
    <row r="32" spans="1:23" ht="39" customHeight="1">
      <c r="A32" s="23"/>
      <c r="B32" s="613" t="s">
        <v>20</v>
      </c>
      <c r="C32" s="256">
        <f>C33+C34+C35+C36</f>
        <v>7859</v>
      </c>
      <c r="D32" s="255">
        <f t="shared" si="4"/>
        <v>0.49312919621007717</v>
      </c>
      <c r="E32" s="836">
        <f>E33+E34+E35+E36</f>
        <v>608</v>
      </c>
      <c r="F32" s="605">
        <f t="shared" si="6"/>
        <v>0.57849666983824932</v>
      </c>
      <c r="G32" s="730">
        <f t="shared" si="7"/>
        <v>8467</v>
      </c>
      <c r="H32" s="605">
        <f t="shared" si="5"/>
        <v>0.49841064280668707</v>
      </c>
      <c r="I32" s="1"/>
      <c r="J32" s="1"/>
      <c r="K32" s="1"/>
      <c r="L32" s="1"/>
      <c r="M32" s="1"/>
      <c r="N32" s="1"/>
      <c r="O32" s="1"/>
      <c r="P32" s="1"/>
    </row>
    <row r="33" spans="1:23" ht="39" customHeight="1">
      <c r="A33" s="23"/>
      <c r="B33" s="614" t="s">
        <v>21</v>
      </c>
      <c r="C33" s="254">
        <v>2233</v>
      </c>
      <c r="D33" s="255">
        <f t="shared" si="4"/>
        <v>0.14011419966116584</v>
      </c>
      <c r="E33" s="837">
        <v>208</v>
      </c>
      <c r="F33" s="605">
        <f t="shared" si="6"/>
        <v>0.19790675547098002</v>
      </c>
      <c r="G33" s="730">
        <f t="shared" si="7"/>
        <v>2441</v>
      </c>
      <c r="H33" s="605">
        <f t="shared" si="5"/>
        <v>0.14368966329173535</v>
      </c>
      <c r="I33" s="1"/>
      <c r="J33" s="1"/>
      <c r="K33" s="1"/>
      <c r="L33" s="1"/>
      <c r="M33" s="1"/>
      <c r="N33" s="1"/>
      <c r="O33" s="1"/>
      <c r="P33" s="1"/>
    </row>
    <row r="34" spans="1:23" ht="39" customHeight="1">
      <c r="A34" s="23"/>
      <c r="B34" s="614" t="s">
        <v>22</v>
      </c>
      <c r="C34" s="254">
        <v>2007</v>
      </c>
      <c r="D34" s="255">
        <f t="shared" si="4"/>
        <v>0.12593336261529772</v>
      </c>
      <c r="E34" s="837">
        <v>162</v>
      </c>
      <c r="F34" s="605">
        <f t="shared" si="6"/>
        <v>0.15413891531874405</v>
      </c>
      <c r="G34" s="730">
        <f t="shared" si="7"/>
        <v>2169</v>
      </c>
      <c r="H34" s="605">
        <f t="shared" si="5"/>
        <v>0.12767836119613846</v>
      </c>
      <c r="I34" s="1"/>
      <c r="J34" s="1"/>
      <c r="K34" s="1"/>
      <c r="L34" s="1"/>
      <c r="M34" s="1"/>
      <c r="N34" s="1"/>
      <c r="O34" s="1"/>
      <c r="P34" s="1"/>
    </row>
    <row r="35" spans="1:23" ht="39.75" customHeight="1">
      <c r="A35" s="23"/>
      <c r="B35" s="614" t="s">
        <v>23</v>
      </c>
      <c r="C35" s="254">
        <v>989</v>
      </c>
      <c r="D35" s="255">
        <f t="shared" si="4"/>
        <v>6.2056848842316624E-2</v>
      </c>
      <c r="E35" s="837">
        <v>75</v>
      </c>
      <c r="F35" s="605">
        <f t="shared" si="6"/>
        <v>7.1360608943862994E-2</v>
      </c>
      <c r="G35" s="730">
        <f t="shared" si="7"/>
        <v>1064</v>
      </c>
      <c r="H35" s="605">
        <f t="shared" si="5"/>
        <v>6.2632446432776073E-2</v>
      </c>
      <c r="I35" s="1"/>
      <c r="J35" s="1"/>
      <c r="K35" s="1"/>
      <c r="L35" s="1"/>
      <c r="M35" s="1"/>
      <c r="N35" s="1"/>
      <c r="O35" s="1"/>
      <c r="P35" s="1"/>
    </row>
    <row r="36" spans="1:23" ht="40.5" customHeight="1">
      <c r="A36" s="23"/>
      <c r="B36" s="614" t="s">
        <v>50</v>
      </c>
      <c r="C36" s="254">
        <v>2630</v>
      </c>
      <c r="D36" s="255">
        <f t="shared" si="4"/>
        <v>0.16502478509129698</v>
      </c>
      <c r="E36" s="837">
        <v>163</v>
      </c>
      <c r="F36" s="605">
        <f t="shared" si="6"/>
        <v>0.15509039010466222</v>
      </c>
      <c r="G36" s="730">
        <f t="shared" si="7"/>
        <v>2793</v>
      </c>
      <c r="H36" s="605">
        <f t="shared" si="5"/>
        <v>0.16441017188603721</v>
      </c>
      <c r="I36" s="1"/>
      <c r="J36" s="1"/>
      <c r="K36" s="1"/>
      <c r="L36" s="1"/>
      <c r="M36" s="1"/>
      <c r="N36" s="1"/>
      <c r="O36" s="1"/>
      <c r="P36" s="1"/>
    </row>
    <row r="37" spans="1:23" ht="18.75">
      <c r="A37" s="23"/>
      <c r="B37" s="613" t="s">
        <v>52</v>
      </c>
      <c r="C37" s="256">
        <v>1413</v>
      </c>
      <c r="D37" s="255">
        <f t="shared" si="4"/>
        <v>8.8661605069962984E-2</v>
      </c>
      <c r="E37" s="836">
        <v>52</v>
      </c>
      <c r="F37" s="605">
        <f t="shared" si="6"/>
        <v>4.9476688867745006E-2</v>
      </c>
      <c r="G37" s="730">
        <f t="shared" si="7"/>
        <v>1465</v>
      </c>
      <c r="H37" s="605">
        <f t="shared" si="5"/>
        <v>8.623734400753473E-2</v>
      </c>
      <c r="I37" s="1"/>
      <c r="J37" s="1"/>
      <c r="K37" s="1"/>
      <c r="L37" s="1"/>
      <c r="M37" s="1"/>
      <c r="N37" s="1"/>
      <c r="O37" s="1"/>
      <c r="P37" s="1"/>
    </row>
    <row r="38" spans="1:23" ht="18.75">
      <c r="A38" s="23"/>
      <c r="B38" s="613" t="s">
        <v>24</v>
      </c>
      <c r="C38" s="595">
        <v>824</v>
      </c>
      <c r="D38" s="255">
        <f t="shared" si="4"/>
        <v>5.1703582857501415E-2</v>
      </c>
      <c r="E38" s="838">
        <v>46</v>
      </c>
      <c r="F38" s="605">
        <f t="shared" si="6"/>
        <v>4.3767840152235969E-2</v>
      </c>
      <c r="G38" s="841">
        <f t="shared" si="7"/>
        <v>870</v>
      </c>
      <c r="H38" s="605">
        <f t="shared" si="5"/>
        <v>5.1212620673416531E-2</v>
      </c>
      <c r="I38" s="1"/>
      <c r="J38" s="1"/>
      <c r="K38" s="1"/>
      <c r="L38" s="1"/>
      <c r="M38" s="1"/>
      <c r="N38" s="1"/>
      <c r="O38" s="1"/>
      <c r="P38" s="1"/>
    </row>
    <row r="39" spans="1:23" ht="18.75">
      <c r="B39" s="613" t="s">
        <v>93</v>
      </c>
      <c r="C39" s="595">
        <v>5</v>
      </c>
      <c r="D39" s="255">
        <f t="shared" si="4"/>
        <v>3.1373533287318821E-4</v>
      </c>
      <c r="E39" s="838">
        <v>0</v>
      </c>
      <c r="F39" s="605">
        <f t="shared" si="6"/>
        <v>0</v>
      </c>
      <c r="G39" s="841">
        <f t="shared" si="7"/>
        <v>5</v>
      </c>
      <c r="H39" s="605">
        <f t="shared" si="5"/>
        <v>2.9432540616906053E-4</v>
      </c>
      <c r="I39" s="1"/>
      <c r="J39" s="1"/>
      <c r="K39" s="1"/>
      <c r="L39" s="1"/>
      <c r="M39" s="1"/>
      <c r="N39" s="1"/>
      <c r="O39" s="1"/>
      <c r="P39" s="1"/>
    </row>
    <row r="40" spans="1:23" ht="18.75">
      <c r="A40" s="23"/>
      <c r="B40" s="613" t="s">
        <v>87</v>
      </c>
      <c r="C40" s="595">
        <v>69</v>
      </c>
      <c r="D40" s="255">
        <f t="shared" si="4"/>
        <v>4.3295475936499968E-3</v>
      </c>
      <c r="E40" s="838">
        <v>10</v>
      </c>
      <c r="F40" s="605">
        <f t="shared" si="6"/>
        <v>9.5147478591817315E-3</v>
      </c>
      <c r="G40" s="841">
        <f t="shared" si="7"/>
        <v>79</v>
      </c>
      <c r="H40" s="605">
        <f t="shared" si="5"/>
        <v>4.6503414174711563E-3</v>
      </c>
      <c r="I40" s="23"/>
      <c r="J40" s="23"/>
      <c r="K40" s="1"/>
      <c r="L40" s="1"/>
      <c r="M40" s="1"/>
      <c r="N40" s="1"/>
      <c r="O40" s="1"/>
      <c r="P40" s="1"/>
      <c r="Q40" s="1"/>
      <c r="R40" s="1"/>
      <c r="S40" s="1"/>
      <c r="T40" s="1"/>
      <c r="U40" s="1"/>
      <c r="V40" s="1"/>
      <c r="W40" s="1"/>
    </row>
    <row r="41" spans="1:23" ht="39.950000000000003" customHeight="1">
      <c r="A41" s="23"/>
      <c r="B41" s="617" t="s">
        <v>25</v>
      </c>
      <c r="C41" s="595">
        <f>C29+C32+C37+C38+C39+C40</f>
        <v>15937</v>
      </c>
      <c r="D41" s="598">
        <f>C41/C$41</f>
        <v>1</v>
      </c>
      <c r="E41" s="838">
        <f>E29+E32+E37+E38+E39+E40</f>
        <v>1051</v>
      </c>
      <c r="F41" s="606">
        <f>E41/E$41</f>
        <v>1</v>
      </c>
      <c r="G41" s="841">
        <f>G29+G32+G37+G38+G39+G40</f>
        <v>16988</v>
      </c>
      <c r="H41" s="606">
        <f>G41/G$41</f>
        <v>1</v>
      </c>
      <c r="I41" s="23"/>
      <c r="J41" s="23"/>
      <c r="K41" s="1"/>
      <c r="L41" s="1"/>
      <c r="M41" s="1"/>
      <c r="N41" s="1"/>
      <c r="O41" s="1"/>
      <c r="P41" s="1"/>
      <c r="Q41" s="1"/>
      <c r="R41" s="1"/>
      <c r="S41" s="1"/>
      <c r="T41" s="1"/>
      <c r="U41" s="1"/>
      <c r="V41" s="1"/>
      <c r="W41" s="1"/>
    </row>
    <row r="42" spans="1:23">
      <c r="A42" s="23"/>
      <c r="B42" s="23"/>
      <c r="C42" s="23"/>
      <c r="D42" s="23"/>
      <c r="E42" s="23"/>
      <c r="F42" s="23"/>
      <c r="G42" s="23"/>
      <c r="H42" s="23"/>
      <c r="I42" s="23"/>
      <c r="J42" s="23"/>
      <c r="K42" s="1"/>
      <c r="L42" s="1"/>
      <c r="M42" s="1"/>
      <c r="N42" s="1"/>
      <c r="O42" s="1"/>
      <c r="P42" s="1"/>
      <c r="Q42" s="1"/>
      <c r="R42" s="1"/>
      <c r="S42" s="1"/>
      <c r="T42" s="1"/>
      <c r="U42" s="1"/>
      <c r="V42" s="1"/>
      <c r="W42" s="1"/>
    </row>
    <row r="43" spans="1:23">
      <c r="A43" s="23"/>
      <c r="B43" s="23"/>
      <c r="C43" s="23"/>
      <c r="D43" s="23"/>
      <c r="E43" s="23"/>
      <c r="F43" s="23"/>
      <c r="G43" s="23"/>
      <c r="H43" s="23"/>
      <c r="I43" s="23"/>
      <c r="J43" s="23"/>
      <c r="K43" s="1"/>
      <c r="L43" s="1"/>
      <c r="M43" s="1"/>
      <c r="N43" s="1"/>
      <c r="O43" s="1"/>
      <c r="P43" s="1"/>
      <c r="Q43" s="1"/>
      <c r="R43" s="1"/>
      <c r="S43" s="1"/>
      <c r="T43" s="1"/>
      <c r="U43" s="1"/>
      <c r="V43" s="1"/>
      <c r="W43" s="1"/>
    </row>
    <row r="44" spans="1:23">
      <c r="A44" s="23"/>
      <c r="B44" s="23"/>
      <c r="C44" s="23"/>
      <c r="D44" s="23"/>
      <c r="E44" s="23"/>
      <c r="F44" s="23"/>
      <c r="G44" s="23"/>
      <c r="H44" s="23"/>
      <c r="I44" s="23"/>
      <c r="J44" s="23"/>
      <c r="K44" s="1"/>
      <c r="L44" s="1"/>
      <c r="M44" s="1"/>
      <c r="N44" s="1"/>
      <c r="O44" s="1"/>
      <c r="P44" s="1"/>
      <c r="Q44" s="1"/>
      <c r="R44" s="1"/>
      <c r="S44" s="1"/>
      <c r="T44" s="1"/>
      <c r="U44" s="1"/>
      <c r="V44" s="1"/>
      <c r="W44" s="1"/>
    </row>
    <row r="45" spans="1:23">
      <c r="A45" s="23"/>
      <c r="B45" s="23"/>
      <c r="C45" s="23"/>
      <c r="D45" s="23"/>
      <c r="E45" s="23"/>
      <c r="F45" s="23"/>
      <c r="G45" s="23"/>
      <c r="H45" s="23"/>
      <c r="I45" s="23"/>
      <c r="J45" s="23"/>
      <c r="K45" s="1"/>
      <c r="L45" s="1"/>
      <c r="M45" s="1"/>
      <c r="N45" s="1"/>
      <c r="O45" s="1"/>
      <c r="P45" s="1"/>
      <c r="Q45" s="1"/>
      <c r="R45" s="1"/>
      <c r="S45" s="1"/>
      <c r="T45" s="1"/>
      <c r="U45" s="1"/>
      <c r="V45" s="1"/>
      <c r="W45" s="1"/>
    </row>
    <row r="46" spans="1:23">
      <c r="A46" s="23"/>
      <c r="B46" s="23"/>
      <c r="C46" s="23"/>
      <c r="D46" s="23"/>
      <c r="E46" s="23"/>
      <c r="F46" s="23"/>
      <c r="G46" s="23"/>
      <c r="H46" s="23"/>
      <c r="I46" s="23"/>
      <c r="J46" s="23"/>
      <c r="K46" s="1"/>
      <c r="L46" s="1"/>
      <c r="M46" s="1"/>
      <c r="N46" s="1"/>
      <c r="O46" s="1"/>
      <c r="P46" s="1"/>
      <c r="Q46" s="1"/>
      <c r="R46" s="1"/>
      <c r="S46" s="1"/>
      <c r="T46" s="1"/>
      <c r="U46" s="1"/>
      <c r="V46" s="1"/>
      <c r="W46" s="1"/>
    </row>
    <row r="47" spans="1:23">
      <c r="A47" s="23"/>
      <c r="B47" s="23"/>
      <c r="C47" s="23"/>
      <c r="D47" s="23"/>
      <c r="E47" s="23"/>
      <c r="F47" s="23"/>
      <c r="G47" s="23"/>
      <c r="H47" s="23"/>
      <c r="I47" s="23"/>
      <c r="J47" s="23"/>
      <c r="K47" s="1"/>
      <c r="L47" s="1"/>
      <c r="M47" s="1"/>
      <c r="N47" s="1"/>
      <c r="O47" s="1"/>
      <c r="P47" s="1"/>
      <c r="Q47" s="1"/>
      <c r="R47" s="1"/>
      <c r="S47" s="1"/>
      <c r="T47" s="1"/>
      <c r="U47" s="1"/>
      <c r="V47" s="1"/>
      <c r="W47" s="1"/>
    </row>
    <row r="48" spans="1:23">
      <c r="A48" s="23"/>
      <c r="B48" s="23"/>
      <c r="C48" s="23"/>
      <c r="D48" s="23"/>
      <c r="E48" s="23"/>
      <c r="F48" s="23"/>
      <c r="G48" s="23"/>
      <c r="H48" s="23"/>
      <c r="I48" s="23"/>
      <c r="J48" s="23"/>
      <c r="K48" s="1"/>
      <c r="L48" s="1"/>
      <c r="M48" s="1"/>
      <c r="N48" s="1"/>
      <c r="O48" s="1"/>
      <c r="P48" s="1"/>
      <c r="Q48" s="1"/>
      <c r="R48" s="1"/>
      <c r="S48" s="1"/>
      <c r="T48" s="1"/>
      <c r="U48" s="1"/>
      <c r="V48" s="1"/>
      <c r="W48" s="1"/>
    </row>
    <row r="49" spans="1:23">
      <c r="A49" s="23"/>
      <c r="B49" s="23"/>
      <c r="C49" s="23"/>
      <c r="D49" s="23"/>
      <c r="E49" s="23"/>
      <c r="F49" s="23"/>
      <c r="G49" s="23"/>
      <c r="H49" s="23"/>
      <c r="I49" s="23"/>
      <c r="J49" s="23"/>
      <c r="K49" s="1"/>
      <c r="L49" s="1"/>
      <c r="M49" s="1"/>
      <c r="N49" s="1"/>
      <c r="O49" s="1"/>
      <c r="P49" s="1"/>
      <c r="Q49" s="1"/>
      <c r="R49" s="1"/>
      <c r="S49" s="1"/>
      <c r="T49" s="1"/>
      <c r="U49" s="1"/>
      <c r="V49" s="1"/>
      <c r="W49" s="1"/>
    </row>
    <row r="50" spans="1:23">
      <c r="A50" s="23"/>
      <c r="B50" s="23"/>
      <c r="C50" s="23"/>
      <c r="D50" s="23"/>
      <c r="E50" s="23"/>
      <c r="F50" s="23"/>
      <c r="G50" s="23"/>
      <c r="H50" s="23"/>
      <c r="I50" s="23"/>
      <c r="J50" s="23"/>
      <c r="K50" s="1"/>
      <c r="L50" s="1"/>
      <c r="M50" s="1"/>
      <c r="N50" s="1"/>
      <c r="O50" s="1"/>
      <c r="P50" s="1"/>
      <c r="Q50" s="1"/>
      <c r="R50" s="1"/>
      <c r="S50" s="1"/>
      <c r="T50" s="1"/>
      <c r="U50" s="1"/>
      <c r="V50" s="1"/>
      <c r="W50" s="1"/>
    </row>
    <row r="51" spans="1:23">
      <c r="A51" s="23"/>
      <c r="B51" s="23"/>
      <c r="C51" s="23"/>
      <c r="D51" s="23"/>
      <c r="E51" s="23"/>
      <c r="F51" s="23"/>
      <c r="G51" s="23"/>
      <c r="H51" s="23"/>
      <c r="I51" s="23"/>
      <c r="J51" s="23"/>
      <c r="K51" s="1"/>
      <c r="L51" s="1"/>
      <c r="M51" s="1"/>
      <c r="N51" s="1"/>
      <c r="O51" s="1"/>
      <c r="P51" s="1"/>
      <c r="Q51" s="1"/>
      <c r="R51" s="1"/>
      <c r="S51" s="1"/>
      <c r="T51" s="1"/>
      <c r="U51" s="1"/>
      <c r="V51" s="1"/>
      <c r="W51" s="1"/>
    </row>
    <row r="52" spans="1:23">
      <c r="A52" s="23"/>
      <c r="B52" s="23"/>
      <c r="C52" s="23"/>
      <c r="D52" s="23"/>
      <c r="E52" s="23"/>
      <c r="F52" s="23"/>
      <c r="G52" s="23"/>
      <c r="H52" s="23"/>
      <c r="I52" s="23"/>
      <c r="J52" s="23"/>
      <c r="K52" s="1"/>
      <c r="L52" s="1"/>
      <c r="M52" s="1"/>
      <c r="N52" s="1"/>
      <c r="O52" s="1"/>
      <c r="P52" s="1"/>
      <c r="Q52" s="1"/>
      <c r="R52" s="1"/>
      <c r="S52" s="1"/>
      <c r="T52" s="1"/>
      <c r="U52" s="1"/>
      <c r="V52" s="1"/>
      <c r="W52" s="1"/>
    </row>
    <row r="53" spans="1:23">
      <c r="A53" s="23"/>
      <c r="B53" s="23"/>
      <c r="C53" s="23"/>
      <c r="D53" s="23"/>
      <c r="E53" s="23"/>
      <c r="F53" s="23"/>
      <c r="G53" s="23"/>
      <c r="H53" s="23"/>
      <c r="I53" s="23"/>
      <c r="J53" s="23"/>
      <c r="K53" s="1"/>
      <c r="L53" s="1"/>
      <c r="M53" s="1"/>
      <c r="N53" s="1"/>
      <c r="O53" s="1"/>
      <c r="P53" s="1"/>
      <c r="Q53" s="1"/>
      <c r="R53" s="1"/>
      <c r="S53" s="1"/>
      <c r="T53" s="1"/>
      <c r="U53" s="1"/>
      <c r="V53" s="1"/>
      <c r="W53" s="1"/>
    </row>
    <row r="54" spans="1:23">
      <c r="A54" s="23"/>
      <c r="B54" s="23"/>
      <c r="C54" s="23"/>
      <c r="D54" s="23"/>
      <c r="E54" s="23"/>
      <c r="F54" s="23"/>
      <c r="G54" s="23"/>
      <c r="H54" s="23"/>
      <c r="I54" s="23"/>
      <c r="J54" s="23"/>
      <c r="K54" s="1"/>
      <c r="L54" s="1"/>
      <c r="M54" s="1"/>
      <c r="N54" s="1"/>
      <c r="O54" s="1"/>
      <c r="P54" s="1"/>
      <c r="Q54" s="1"/>
      <c r="R54" s="1"/>
      <c r="S54" s="1"/>
      <c r="T54" s="1"/>
      <c r="U54" s="1"/>
      <c r="V54" s="1"/>
      <c r="W54" s="1"/>
    </row>
    <row r="55" spans="1:23">
      <c r="A55" s="23"/>
      <c r="B55" s="23"/>
      <c r="C55" s="23"/>
      <c r="D55" s="23"/>
      <c r="E55" s="23"/>
      <c r="F55" s="23"/>
      <c r="G55" s="23"/>
      <c r="H55" s="23"/>
      <c r="I55" s="23"/>
      <c r="J55" s="23"/>
      <c r="K55" s="1"/>
      <c r="L55" s="1"/>
      <c r="M55" s="1"/>
      <c r="N55" s="1"/>
      <c r="O55" s="1"/>
      <c r="P55" s="1"/>
      <c r="Q55" s="1"/>
      <c r="R55" s="1"/>
      <c r="S55" s="1"/>
      <c r="T55" s="1"/>
      <c r="U55" s="1"/>
      <c r="V55" s="1"/>
      <c r="W55" s="1"/>
    </row>
    <row r="56" spans="1:23">
      <c r="A56" s="23"/>
      <c r="B56" s="23"/>
      <c r="C56" s="23"/>
      <c r="D56" s="23"/>
      <c r="E56" s="23"/>
      <c r="F56" s="23"/>
      <c r="G56" s="23"/>
      <c r="H56" s="23"/>
      <c r="I56" s="23"/>
      <c r="J56" s="23"/>
      <c r="K56" s="1"/>
      <c r="L56" s="1"/>
      <c r="M56" s="1"/>
      <c r="N56" s="1"/>
      <c r="O56" s="1"/>
      <c r="P56" s="1"/>
      <c r="Q56" s="1"/>
      <c r="R56" s="1"/>
      <c r="S56" s="1"/>
      <c r="T56" s="1"/>
      <c r="U56" s="1"/>
      <c r="V56" s="1"/>
      <c r="W56" s="1"/>
    </row>
    <row r="57" spans="1:23">
      <c r="A57" s="23"/>
      <c r="B57" s="23"/>
      <c r="C57" s="23"/>
      <c r="D57" s="23"/>
      <c r="E57" s="23"/>
      <c r="F57" s="23"/>
      <c r="G57" s="23"/>
      <c r="H57" s="23"/>
      <c r="I57" s="23"/>
      <c r="J57" s="23"/>
      <c r="K57" s="1"/>
      <c r="L57" s="1"/>
      <c r="M57" s="1"/>
      <c r="N57" s="1"/>
      <c r="O57" s="1"/>
      <c r="P57" s="1"/>
      <c r="Q57" s="1"/>
      <c r="R57" s="1"/>
      <c r="S57" s="1"/>
      <c r="T57" s="1"/>
      <c r="U57" s="1"/>
      <c r="V57" s="1"/>
      <c r="W57" s="1"/>
    </row>
    <row r="58" spans="1:23">
      <c r="A58" s="1"/>
      <c r="B58" s="1"/>
      <c r="C58" s="1"/>
      <c r="D58" s="1"/>
      <c r="E58" s="1"/>
      <c r="F58" s="1"/>
      <c r="G58" s="1"/>
      <c r="H58" s="1"/>
      <c r="I58" s="1"/>
      <c r="J58" s="1"/>
      <c r="K58" s="1"/>
      <c r="L58" s="1"/>
    </row>
    <row r="59" spans="1:23">
      <c r="A59" s="1"/>
      <c r="B59" s="1"/>
      <c r="C59" s="1"/>
      <c r="D59" s="1"/>
      <c r="E59" s="1"/>
      <c r="F59" s="1"/>
      <c r="G59" s="1"/>
      <c r="H59" s="1"/>
      <c r="I59" s="1"/>
      <c r="J59" s="1"/>
      <c r="K59" s="1"/>
      <c r="L59" s="1"/>
    </row>
    <row r="60" spans="1:23">
      <c r="A60" s="1"/>
      <c r="B60" s="1"/>
      <c r="C60" s="1"/>
      <c r="D60" s="1"/>
      <c r="E60" s="1"/>
      <c r="F60" s="1"/>
      <c r="G60" s="1"/>
      <c r="H60" s="1"/>
      <c r="I60" s="1"/>
      <c r="J60" s="1"/>
      <c r="K60" s="1"/>
      <c r="L60" s="1"/>
    </row>
    <row r="61" spans="1:23">
      <c r="A61" s="1"/>
      <c r="B61" s="1"/>
      <c r="C61" s="1"/>
      <c r="D61" s="1"/>
      <c r="E61" s="1"/>
      <c r="F61" s="1"/>
      <c r="G61" s="1"/>
      <c r="H61" s="1"/>
      <c r="I61" s="1"/>
      <c r="J61" s="1"/>
      <c r="K61" s="1"/>
      <c r="L61" s="1"/>
    </row>
    <row r="62" spans="1:23">
      <c r="A62" s="1"/>
      <c r="B62" s="1"/>
      <c r="C62" s="1"/>
      <c r="D62" s="1"/>
      <c r="E62" s="1"/>
      <c r="F62" s="1"/>
      <c r="G62" s="1"/>
      <c r="H62" s="1"/>
      <c r="I62" s="1"/>
      <c r="J62" s="1"/>
      <c r="K62" s="1"/>
      <c r="L62" s="1"/>
    </row>
    <row r="63" spans="1:23">
      <c r="A63" s="1"/>
      <c r="B63" s="1"/>
      <c r="C63" s="1"/>
      <c r="D63" s="1"/>
      <c r="E63" s="1"/>
      <c r="F63" s="1"/>
      <c r="G63" s="1"/>
      <c r="H63" s="1"/>
      <c r="I63" s="1"/>
      <c r="J63" s="1"/>
      <c r="K63" s="1"/>
      <c r="L63" s="1"/>
    </row>
    <row r="64" spans="1:23">
      <c r="A64" s="1"/>
      <c r="B64" s="1"/>
      <c r="C64" s="1"/>
      <c r="D64" s="1"/>
      <c r="E64" s="1"/>
      <c r="F64" s="1"/>
      <c r="G64" s="1"/>
      <c r="H64" s="1"/>
      <c r="I64" s="1"/>
      <c r="J64" s="1"/>
      <c r="K64" s="1"/>
      <c r="L64" s="1"/>
    </row>
    <row r="65" spans="1:12">
      <c r="A65" s="1"/>
      <c r="B65" s="1"/>
      <c r="C65" s="1"/>
      <c r="D65" s="1"/>
      <c r="E65" s="1"/>
      <c r="F65" s="1"/>
      <c r="G65" s="1"/>
      <c r="H65" s="1"/>
      <c r="I65" s="1"/>
      <c r="J65" s="1"/>
      <c r="K65" s="1"/>
      <c r="L65" s="1"/>
    </row>
    <row r="66" spans="1:12">
      <c r="A66" s="1"/>
      <c r="B66" s="1"/>
      <c r="C66" s="1"/>
      <c r="D66" s="1"/>
      <c r="E66" s="1"/>
      <c r="F66" s="1"/>
      <c r="G66" s="1"/>
      <c r="H66" s="1"/>
      <c r="I66" s="1"/>
      <c r="J66" s="1"/>
      <c r="K66" s="1"/>
      <c r="L66" s="1"/>
    </row>
    <row r="67" spans="1:12">
      <c r="A67" s="1"/>
      <c r="B67" s="1"/>
      <c r="C67" s="1"/>
      <c r="D67" s="1"/>
      <c r="E67" s="1"/>
      <c r="F67" s="1"/>
      <c r="G67" s="1"/>
      <c r="H67" s="1"/>
      <c r="I67" s="1"/>
      <c r="J67" s="1"/>
      <c r="K67" s="1"/>
      <c r="L67" s="1"/>
    </row>
    <row r="68" spans="1:12">
      <c r="A68" s="1"/>
      <c r="B68" s="1"/>
      <c r="C68" s="1"/>
      <c r="D68" s="1"/>
      <c r="E68" s="1"/>
      <c r="F68" s="1"/>
      <c r="G68" s="1"/>
      <c r="H68" s="1"/>
      <c r="I68" s="1"/>
      <c r="J68" s="1"/>
      <c r="K68" s="1"/>
      <c r="L68" s="1"/>
    </row>
    <row r="69" spans="1:12">
      <c r="A69" s="1"/>
      <c r="B69" s="1"/>
      <c r="C69" s="1"/>
      <c r="D69" s="1"/>
      <c r="E69" s="1"/>
      <c r="F69" s="1"/>
      <c r="G69" s="1"/>
      <c r="H69" s="1"/>
      <c r="I69" s="1"/>
      <c r="J69" s="1"/>
      <c r="K69" s="1"/>
      <c r="L69" s="1"/>
    </row>
    <row r="70" spans="1:12">
      <c r="A70" s="1"/>
      <c r="B70" s="1"/>
      <c r="C70" s="1"/>
      <c r="D70" s="1"/>
      <c r="E70" s="1"/>
      <c r="F70" s="1"/>
      <c r="G70" s="1"/>
      <c r="H70" s="1"/>
      <c r="I70" s="1"/>
      <c r="J70" s="1"/>
      <c r="K70" s="1"/>
      <c r="L70" s="1"/>
    </row>
    <row r="71" spans="1:12">
      <c r="A71" s="1"/>
      <c r="B71" s="1"/>
      <c r="C71" s="1"/>
      <c r="D71" s="1"/>
      <c r="E71" s="1"/>
      <c r="F71" s="1"/>
      <c r="G71" s="1"/>
      <c r="H71" s="1"/>
      <c r="I71" s="1"/>
      <c r="J71" s="1"/>
      <c r="K71" s="1"/>
      <c r="L71" s="1"/>
    </row>
    <row r="72" spans="1:12">
      <c r="A72" s="1"/>
      <c r="B72" s="1"/>
      <c r="C72" s="1"/>
      <c r="D72" s="1"/>
      <c r="E72" s="1"/>
      <c r="F72" s="1"/>
      <c r="G72" s="1"/>
      <c r="H72" s="1"/>
      <c r="I72" s="1"/>
      <c r="J72" s="1"/>
      <c r="K72" s="1"/>
      <c r="L72" s="1"/>
    </row>
    <row r="73" spans="1:12">
      <c r="A73" s="1"/>
      <c r="B73" s="1"/>
      <c r="C73" s="1"/>
      <c r="D73" s="1"/>
      <c r="E73" s="1"/>
      <c r="F73" s="1"/>
      <c r="G73" s="1"/>
      <c r="H73" s="1"/>
      <c r="I73" s="1"/>
      <c r="J73" s="1"/>
      <c r="K73" s="1"/>
      <c r="L73" s="1"/>
    </row>
    <row r="74" spans="1:12">
      <c r="A74" s="1"/>
      <c r="B74" s="1"/>
      <c r="C74" s="1"/>
      <c r="D74" s="1"/>
      <c r="E74" s="1"/>
      <c r="F74" s="1"/>
      <c r="G74" s="1"/>
      <c r="H74" s="1"/>
      <c r="I74" s="1"/>
      <c r="J74" s="1"/>
      <c r="K74" s="1"/>
      <c r="L74" s="1"/>
    </row>
    <row r="75" spans="1:12">
      <c r="A75" s="1"/>
      <c r="B75" s="1"/>
      <c r="C75" s="1"/>
      <c r="D75" s="1"/>
      <c r="E75" s="1"/>
      <c r="F75" s="1"/>
      <c r="G75" s="1"/>
      <c r="H75" s="1"/>
      <c r="I75" s="1"/>
      <c r="J75" s="1"/>
      <c r="K75" s="1"/>
      <c r="L75" s="1"/>
    </row>
    <row r="76" spans="1:12">
      <c r="A76" s="1"/>
      <c r="B76" s="1"/>
      <c r="C76" s="1"/>
      <c r="D76" s="1"/>
      <c r="E76" s="1"/>
      <c r="F76" s="1"/>
      <c r="G76" s="1"/>
      <c r="H76" s="1"/>
      <c r="I76" s="1"/>
      <c r="J76" s="1"/>
      <c r="K76" s="1"/>
      <c r="L76" s="1"/>
    </row>
    <row r="77" spans="1:12">
      <c r="A77" s="1"/>
      <c r="B77" s="1"/>
      <c r="C77" s="1"/>
      <c r="D77" s="1"/>
      <c r="E77" s="1"/>
      <c r="F77" s="1"/>
      <c r="G77" s="1"/>
      <c r="H77" s="1"/>
      <c r="I77" s="1"/>
      <c r="J77" s="1"/>
      <c r="K77" s="1"/>
      <c r="L77" s="1"/>
    </row>
    <row r="78" spans="1:12">
      <c r="A78" s="1"/>
      <c r="B78" s="1"/>
      <c r="C78" s="1"/>
      <c r="D78" s="1"/>
      <c r="E78" s="1"/>
      <c r="F78" s="1"/>
      <c r="G78" s="1"/>
      <c r="H78" s="1"/>
      <c r="I78" s="1"/>
      <c r="J78" s="1"/>
      <c r="K78" s="1"/>
      <c r="L78" s="1"/>
    </row>
    <row r="79" spans="1:12">
      <c r="A79" s="1"/>
      <c r="B79" s="1"/>
      <c r="C79" s="1"/>
      <c r="D79" s="1"/>
      <c r="E79" s="1"/>
      <c r="F79" s="1"/>
      <c r="G79" s="1"/>
      <c r="H79" s="1"/>
      <c r="I79" s="1"/>
      <c r="J79" s="1"/>
      <c r="K79" s="1"/>
      <c r="L79" s="1"/>
    </row>
    <row r="80" spans="1:12">
      <c r="A80" s="1"/>
      <c r="B80" s="1"/>
      <c r="C80" s="1"/>
      <c r="D80" s="1"/>
      <c r="E80" s="1"/>
      <c r="F80" s="1"/>
      <c r="G80" s="1"/>
      <c r="H80" s="1"/>
      <c r="I80" s="1"/>
      <c r="J80" s="1"/>
      <c r="K80" s="1"/>
      <c r="L80" s="1"/>
    </row>
    <row r="81" spans="1:12">
      <c r="A81" s="1"/>
      <c r="B81" s="1"/>
      <c r="C81" s="1"/>
      <c r="D81" s="1"/>
      <c r="E81" s="1"/>
      <c r="F81" s="1"/>
      <c r="G81" s="1"/>
      <c r="H81" s="1"/>
      <c r="I81" s="1"/>
      <c r="J81" s="1"/>
      <c r="K81" s="1"/>
      <c r="L81" s="1"/>
    </row>
    <row r="82" spans="1:12">
      <c r="A82" s="1"/>
      <c r="B82" s="1"/>
      <c r="C82" s="1"/>
      <c r="D82" s="1"/>
      <c r="E82" s="1"/>
      <c r="F82" s="1"/>
      <c r="G82" s="1"/>
      <c r="H82" s="1"/>
      <c r="I82" s="1"/>
      <c r="J82" s="1"/>
      <c r="K82" s="1"/>
      <c r="L82" s="1"/>
    </row>
    <row r="83" spans="1:12">
      <c r="A83" s="1"/>
      <c r="B83" s="1"/>
      <c r="C83" s="1"/>
      <c r="D83" s="1"/>
      <c r="E83" s="1"/>
      <c r="F83" s="1"/>
      <c r="G83" s="1"/>
      <c r="H83" s="1"/>
      <c r="I83" s="1"/>
      <c r="J83" s="1"/>
      <c r="K83" s="1"/>
      <c r="L83" s="1"/>
    </row>
    <row r="84" spans="1:12">
      <c r="A84" s="1"/>
      <c r="B84" s="1"/>
      <c r="C84" s="1"/>
      <c r="D84" s="1"/>
      <c r="E84" s="1"/>
      <c r="F84" s="1"/>
      <c r="G84" s="1"/>
      <c r="H84" s="1"/>
      <c r="I84" s="1"/>
      <c r="J84" s="1"/>
      <c r="K84" s="1"/>
      <c r="L84" s="1"/>
    </row>
    <row r="85" spans="1:12">
      <c r="A85" s="1"/>
      <c r="B85" s="1"/>
      <c r="C85" s="1"/>
      <c r="D85" s="1"/>
      <c r="E85" s="1"/>
      <c r="F85" s="1"/>
      <c r="G85" s="1"/>
      <c r="H85" s="1"/>
      <c r="I85" s="1"/>
      <c r="J85" s="1"/>
      <c r="K85" s="1"/>
      <c r="L85" s="1"/>
    </row>
    <row r="86" spans="1:12">
      <c r="A86" s="1"/>
      <c r="B86" s="1"/>
      <c r="C86" s="1"/>
      <c r="D86" s="1"/>
      <c r="E86" s="1"/>
      <c r="F86" s="1"/>
      <c r="G86" s="1"/>
      <c r="H86" s="1"/>
      <c r="I86" s="1"/>
      <c r="J86" s="1"/>
      <c r="K86" s="1"/>
      <c r="L86" s="1"/>
    </row>
    <row r="87" spans="1:12">
      <c r="A87" s="1"/>
      <c r="B87" s="1"/>
      <c r="C87" s="1"/>
      <c r="D87" s="1"/>
      <c r="E87" s="1"/>
      <c r="F87" s="1"/>
      <c r="G87" s="1"/>
      <c r="H87" s="1"/>
      <c r="I87" s="1"/>
      <c r="J87" s="1"/>
      <c r="K87" s="1"/>
      <c r="L87" s="1"/>
    </row>
    <row r="88" spans="1:12">
      <c r="A88" s="1"/>
      <c r="B88" s="1"/>
      <c r="C88" s="1"/>
      <c r="D88" s="1"/>
      <c r="E88" s="1"/>
      <c r="F88" s="1"/>
      <c r="G88" s="1"/>
      <c r="H88" s="1"/>
      <c r="I88" s="1"/>
      <c r="J88" s="1"/>
      <c r="K88" s="1"/>
      <c r="L88" s="1"/>
    </row>
    <row r="89" spans="1:12">
      <c r="A89" s="1"/>
      <c r="B89" s="1"/>
      <c r="C89" s="1"/>
      <c r="D89" s="1"/>
      <c r="E89" s="1"/>
      <c r="F89" s="1"/>
      <c r="G89" s="1"/>
      <c r="H89" s="1"/>
      <c r="I89" s="1"/>
      <c r="J89" s="1"/>
      <c r="K89" s="1"/>
      <c r="L89" s="1"/>
    </row>
    <row r="90" spans="1:12">
      <c r="A90" s="1"/>
      <c r="B90" s="1"/>
      <c r="C90" s="1"/>
      <c r="D90" s="1"/>
      <c r="E90" s="1"/>
      <c r="F90" s="1"/>
      <c r="G90" s="1"/>
      <c r="H90" s="1"/>
      <c r="I90" s="1"/>
      <c r="J90" s="1"/>
      <c r="K90" s="1"/>
      <c r="L90" s="1"/>
    </row>
    <row r="91" spans="1:12">
      <c r="A91" s="1"/>
      <c r="B91" s="1"/>
      <c r="C91" s="1"/>
      <c r="D91" s="1"/>
      <c r="E91" s="1"/>
      <c r="F91" s="1"/>
      <c r="G91" s="1"/>
      <c r="H91" s="1"/>
      <c r="I91" s="1"/>
      <c r="J91" s="1"/>
      <c r="K91" s="1"/>
      <c r="L91" s="1"/>
    </row>
    <row r="92" spans="1:12">
      <c r="A92" s="1"/>
      <c r="B92" s="1"/>
      <c r="C92" s="1"/>
      <c r="D92" s="1"/>
      <c r="E92" s="1"/>
      <c r="F92" s="1"/>
      <c r="G92" s="1"/>
      <c r="H92" s="1"/>
      <c r="I92" s="1"/>
      <c r="J92" s="1"/>
      <c r="K92" s="1"/>
      <c r="L92" s="1"/>
    </row>
    <row r="93" spans="1:12">
      <c r="A93" s="1"/>
      <c r="B93" s="1"/>
      <c r="C93" s="1"/>
      <c r="D93" s="1"/>
      <c r="E93" s="1"/>
      <c r="F93" s="1"/>
      <c r="G93" s="1"/>
      <c r="H93" s="1"/>
      <c r="I93" s="1"/>
      <c r="J93" s="1"/>
      <c r="K93" s="1"/>
      <c r="L93" s="1"/>
    </row>
    <row r="94" spans="1:12">
      <c r="A94" s="1"/>
      <c r="B94" s="1"/>
      <c r="C94" s="1"/>
      <c r="D94" s="1"/>
      <c r="E94" s="1"/>
      <c r="F94" s="1"/>
      <c r="G94" s="1"/>
      <c r="H94" s="1"/>
      <c r="I94" s="1"/>
      <c r="J94" s="1"/>
      <c r="K94" s="1"/>
      <c r="L94" s="1"/>
    </row>
    <row r="95" spans="1:12">
      <c r="A95" s="1"/>
      <c r="B95" s="1"/>
      <c r="C95" s="1"/>
      <c r="D95" s="1"/>
      <c r="E95" s="1"/>
      <c r="F95" s="1"/>
      <c r="G95" s="1"/>
      <c r="H95" s="1"/>
      <c r="I95" s="1"/>
      <c r="J95" s="1"/>
      <c r="K95" s="1"/>
      <c r="L95" s="1"/>
    </row>
    <row r="96" spans="1:12">
      <c r="A96" s="1"/>
      <c r="B96" s="1"/>
      <c r="C96" s="1"/>
      <c r="D96" s="1"/>
      <c r="E96" s="1"/>
      <c r="F96" s="1"/>
      <c r="G96" s="1"/>
      <c r="H96" s="1"/>
      <c r="I96" s="1"/>
      <c r="J96" s="1"/>
      <c r="K96" s="1"/>
      <c r="L96" s="1"/>
    </row>
    <row r="97" spans="1:12">
      <c r="A97" s="1"/>
      <c r="B97" s="1"/>
      <c r="C97" s="1"/>
      <c r="D97" s="1"/>
      <c r="E97" s="1"/>
      <c r="F97" s="1"/>
      <c r="G97" s="1"/>
      <c r="H97" s="1"/>
      <c r="I97" s="1"/>
      <c r="J97" s="1"/>
      <c r="K97" s="1"/>
      <c r="L97" s="1"/>
    </row>
    <row r="98" spans="1:12">
      <c r="A98" s="1"/>
      <c r="B98" s="1"/>
      <c r="C98" s="1"/>
      <c r="D98" s="1"/>
      <c r="E98" s="1"/>
      <c r="F98" s="1"/>
      <c r="G98" s="1"/>
      <c r="H98" s="1"/>
      <c r="I98" s="1"/>
      <c r="J98" s="1"/>
      <c r="K98" s="1"/>
      <c r="L98" s="1"/>
    </row>
    <row r="99" spans="1:12">
      <c r="A99" s="1"/>
      <c r="B99" s="1"/>
      <c r="C99" s="1"/>
      <c r="D99" s="1"/>
      <c r="E99" s="1"/>
      <c r="F99" s="1"/>
      <c r="G99" s="1"/>
      <c r="H99" s="1"/>
      <c r="I99" s="1"/>
      <c r="J99" s="1"/>
      <c r="K99" s="1"/>
      <c r="L99" s="1"/>
    </row>
    <row r="100" spans="1:12">
      <c r="A100" s="1"/>
      <c r="B100" s="1"/>
      <c r="C100" s="1"/>
      <c r="D100" s="1"/>
      <c r="E100" s="1"/>
      <c r="F100" s="1"/>
      <c r="G100" s="1"/>
      <c r="H100" s="1"/>
      <c r="I100" s="1"/>
      <c r="J100" s="1"/>
      <c r="K100" s="1"/>
      <c r="L100" s="1"/>
    </row>
    <row r="101" spans="1:12">
      <c r="A101" s="1"/>
      <c r="B101" s="1"/>
      <c r="C101" s="1"/>
      <c r="D101" s="1"/>
      <c r="E101" s="1"/>
      <c r="F101" s="1"/>
      <c r="G101" s="1"/>
      <c r="H101" s="1"/>
      <c r="I101" s="1"/>
      <c r="J101" s="1"/>
      <c r="K101" s="1"/>
      <c r="L101" s="1"/>
    </row>
    <row r="102" spans="1:12">
      <c r="A102" s="1"/>
      <c r="B102" s="1"/>
      <c r="C102" s="1"/>
      <c r="D102" s="1"/>
      <c r="E102" s="1"/>
      <c r="F102" s="1"/>
      <c r="G102" s="1"/>
      <c r="H102" s="1"/>
      <c r="I102" s="1"/>
      <c r="J102" s="1"/>
      <c r="K102" s="1"/>
      <c r="L102" s="1"/>
    </row>
    <row r="103" spans="1:12">
      <c r="A103" s="1"/>
      <c r="B103" s="1"/>
      <c r="C103" s="1"/>
      <c r="D103" s="1"/>
      <c r="E103" s="1"/>
      <c r="F103" s="1"/>
      <c r="G103" s="1"/>
      <c r="H103" s="1"/>
      <c r="I103" s="1"/>
      <c r="J103" s="1"/>
      <c r="K103" s="1"/>
      <c r="L103" s="1"/>
    </row>
    <row r="104" spans="1:12">
      <c r="A104" s="1"/>
      <c r="B104" s="1"/>
      <c r="C104" s="1"/>
      <c r="D104" s="1"/>
      <c r="E104" s="1"/>
      <c r="F104" s="1"/>
      <c r="G104" s="1"/>
      <c r="H104" s="1"/>
      <c r="I104" s="1"/>
      <c r="J104" s="1"/>
      <c r="K104" s="1"/>
      <c r="L104" s="1"/>
    </row>
    <row r="105" spans="1:12">
      <c r="A105" s="1"/>
      <c r="B105" s="1"/>
      <c r="C105" s="1"/>
      <c r="D105" s="1"/>
      <c r="E105" s="1"/>
      <c r="F105" s="1"/>
      <c r="G105" s="1"/>
      <c r="H105" s="1"/>
      <c r="I105" s="1"/>
      <c r="J105" s="1"/>
      <c r="K105" s="1"/>
      <c r="L105" s="1"/>
    </row>
    <row r="106" spans="1:12">
      <c r="A106" s="1"/>
      <c r="B106" s="1"/>
      <c r="C106" s="1"/>
      <c r="D106" s="1"/>
      <c r="E106" s="1"/>
      <c r="F106" s="1"/>
      <c r="G106" s="1"/>
      <c r="H106" s="1"/>
      <c r="I106" s="1"/>
      <c r="J106" s="1"/>
      <c r="K106" s="1"/>
      <c r="L106" s="1"/>
    </row>
    <row r="107" spans="1:12">
      <c r="A107" s="1"/>
      <c r="B107" s="1"/>
      <c r="C107" s="1"/>
      <c r="D107" s="1"/>
      <c r="E107" s="1"/>
      <c r="F107" s="1"/>
      <c r="G107" s="1"/>
      <c r="H107" s="1"/>
      <c r="I107" s="1"/>
      <c r="J107" s="1"/>
      <c r="K107" s="1"/>
      <c r="L107" s="1"/>
    </row>
    <row r="108" spans="1:12">
      <c r="A108" s="1"/>
      <c r="B108" s="1"/>
      <c r="C108" s="1"/>
      <c r="D108" s="1"/>
      <c r="E108" s="1"/>
      <c r="F108" s="1"/>
      <c r="G108" s="1"/>
      <c r="H108" s="1"/>
      <c r="I108" s="1"/>
      <c r="J108" s="1"/>
      <c r="K108" s="1"/>
      <c r="L108" s="1"/>
    </row>
    <row r="109" spans="1:12">
      <c r="A109" s="1"/>
      <c r="B109" s="1"/>
      <c r="C109" s="1"/>
      <c r="D109" s="1"/>
      <c r="E109" s="1"/>
      <c r="F109" s="1"/>
      <c r="G109" s="1"/>
      <c r="H109" s="1"/>
      <c r="I109" s="1"/>
      <c r="J109" s="1"/>
      <c r="K109" s="1"/>
      <c r="L109" s="1"/>
    </row>
    <row r="110" spans="1:12">
      <c r="A110" s="1"/>
      <c r="B110" s="1"/>
      <c r="C110" s="1"/>
      <c r="D110" s="1"/>
      <c r="E110" s="1"/>
      <c r="F110" s="1"/>
      <c r="G110" s="1"/>
      <c r="H110" s="1"/>
      <c r="I110" s="1"/>
      <c r="J110" s="1"/>
      <c r="K110" s="1"/>
      <c r="L110" s="1"/>
    </row>
    <row r="111" spans="1:12">
      <c r="A111" s="1"/>
      <c r="B111" s="1"/>
      <c r="C111" s="1"/>
      <c r="D111" s="1"/>
      <c r="E111" s="1"/>
      <c r="F111" s="1"/>
      <c r="G111" s="1"/>
      <c r="H111" s="1"/>
      <c r="I111" s="1"/>
      <c r="J111" s="1"/>
      <c r="K111" s="1"/>
      <c r="L111" s="1"/>
    </row>
    <row r="112" spans="1:12">
      <c r="A112" s="1"/>
      <c r="B112" s="1"/>
      <c r="C112" s="1"/>
      <c r="D112" s="1"/>
      <c r="E112" s="1"/>
      <c r="F112" s="1"/>
      <c r="G112" s="1"/>
      <c r="H112" s="1"/>
      <c r="I112" s="1"/>
      <c r="J112" s="1"/>
      <c r="K112" s="1"/>
      <c r="L112" s="1"/>
    </row>
    <row r="113" spans="1:12">
      <c r="A113" s="1"/>
      <c r="B113" s="1"/>
      <c r="C113" s="1"/>
      <c r="D113" s="1"/>
      <c r="E113" s="1"/>
      <c r="F113" s="1"/>
      <c r="G113" s="1"/>
      <c r="H113" s="1"/>
      <c r="I113" s="1"/>
      <c r="J113" s="1"/>
      <c r="K113" s="1"/>
      <c r="L113" s="1"/>
    </row>
    <row r="114" spans="1:12">
      <c r="A114" s="1"/>
      <c r="B114" s="1"/>
      <c r="C114" s="1"/>
      <c r="D114" s="1"/>
      <c r="E114" s="1"/>
      <c r="F114" s="1"/>
      <c r="G114" s="1"/>
      <c r="H114" s="1"/>
      <c r="I114" s="1"/>
      <c r="J114" s="1"/>
      <c r="K114" s="1"/>
      <c r="L114" s="1"/>
    </row>
    <row r="115" spans="1:12">
      <c r="A115" s="1"/>
      <c r="B115" s="1"/>
      <c r="C115" s="1"/>
      <c r="D115" s="1"/>
      <c r="E115" s="1"/>
      <c r="F115" s="1"/>
      <c r="G115" s="1"/>
      <c r="H115" s="1"/>
      <c r="I115" s="1"/>
      <c r="J115" s="1"/>
      <c r="K115" s="1"/>
      <c r="L115" s="1"/>
    </row>
    <row r="116" spans="1:12">
      <c r="A116" s="1"/>
      <c r="B116" s="1"/>
      <c r="C116" s="1"/>
      <c r="D116" s="1"/>
      <c r="E116" s="1"/>
      <c r="F116" s="1"/>
      <c r="G116" s="1"/>
      <c r="H116" s="1"/>
      <c r="I116" s="1"/>
      <c r="J116" s="1"/>
      <c r="K116" s="1"/>
      <c r="L116" s="1"/>
    </row>
    <row r="117" spans="1:12">
      <c r="A117" s="1"/>
      <c r="B117" s="1"/>
      <c r="C117" s="1"/>
      <c r="D117" s="1"/>
      <c r="E117" s="1"/>
      <c r="F117" s="1"/>
      <c r="G117" s="1"/>
      <c r="H117" s="1"/>
      <c r="I117" s="1"/>
      <c r="J117" s="1"/>
      <c r="K117" s="1"/>
      <c r="L117" s="1"/>
    </row>
    <row r="118" spans="1:12">
      <c r="A118" s="1"/>
      <c r="B118" s="1"/>
      <c r="C118" s="1"/>
      <c r="D118" s="1"/>
      <c r="E118" s="1"/>
      <c r="F118" s="1"/>
      <c r="G118" s="1"/>
      <c r="H118" s="1"/>
      <c r="I118" s="1"/>
      <c r="J118" s="1"/>
      <c r="K118" s="1"/>
      <c r="L118" s="1"/>
    </row>
    <row r="119" spans="1:12">
      <c r="A119" s="1"/>
      <c r="B119" s="1"/>
      <c r="C119" s="1"/>
      <c r="D119" s="1"/>
      <c r="E119" s="1"/>
      <c r="F119" s="1"/>
      <c r="G119" s="1"/>
      <c r="H119" s="1"/>
      <c r="I119" s="1"/>
      <c r="J119" s="1"/>
      <c r="K119" s="1"/>
      <c r="L119" s="1"/>
    </row>
    <row r="120" spans="1:12">
      <c r="A120" s="1"/>
      <c r="B120" s="1"/>
      <c r="C120" s="1"/>
      <c r="D120" s="1"/>
      <c r="E120" s="1"/>
      <c r="F120" s="1"/>
      <c r="G120" s="1"/>
      <c r="H120" s="1"/>
      <c r="I120" s="1"/>
      <c r="J120" s="1"/>
      <c r="K120" s="1"/>
      <c r="L120" s="1"/>
    </row>
    <row r="121" spans="1:12">
      <c r="A121" s="1"/>
      <c r="B121" s="1"/>
      <c r="C121" s="1"/>
      <c r="D121" s="1"/>
      <c r="E121" s="1"/>
      <c r="F121" s="1"/>
      <c r="G121" s="1"/>
      <c r="H121" s="1"/>
      <c r="I121" s="1"/>
      <c r="J121" s="1"/>
      <c r="K121" s="1"/>
      <c r="L121" s="1"/>
    </row>
    <row r="122" spans="1:12">
      <c r="A122" s="1"/>
      <c r="B122" s="1"/>
      <c r="C122" s="1"/>
      <c r="D122" s="1"/>
      <c r="E122" s="1"/>
      <c r="F122" s="1"/>
      <c r="G122" s="1"/>
      <c r="H122" s="1"/>
      <c r="I122" s="1"/>
      <c r="J122" s="1"/>
      <c r="K122" s="1"/>
      <c r="L122" s="1"/>
    </row>
    <row r="123" spans="1:12">
      <c r="A123" s="1"/>
      <c r="B123" s="1"/>
      <c r="C123" s="1"/>
      <c r="D123" s="1"/>
      <c r="E123" s="1"/>
      <c r="F123" s="1"/>
      <c r="G123" s="1"/>
      <c r="H123" s="1"/>
      <c r="I123" s="1"/>
      <c r="J123" s="1"/>
      <c r="K123" s="1"/>
      <c r="L123" s="1"/>
    </row>
    <row r="124" spans="1:12">
      <c r="A124" s="1"/>
      <c r="B124" s="1"/>
      <c r="C124" s="1"/>
      <c r="D124" s="1"/>
      <c r="E124" s="1"/>
      <c r="F124" s="1"/>
      <c r="G124" s="1"/>
      <c r="H124" s="1"/>
      <c r="I124" s="1"/>
      <c r="J124" s="1"/>
      <c r="K124" s="1"/>
      <c r="L124" s="1"/>
    </row>
    <row r="125" spans="1:12">
      <c r="A125" s="1"/>
      <c r="B125" s="1"/>
      <c r="C125" s="1"/>
      <c r="D125" s="1"/>
      <c r="E125" s="1"/>
      <c r="F125" s="1"/>
      <c r="G125" s="1"/>
      <c r="H125" s="1"/>
      <c r="I125" s="1"/>
      <c r="J125" s="1"/>
      <c r="K125" s="1"/>
      <c r="L125" s="1"/>
    </row>
    <row r="126" spans="1:12">
      <c r="A126" s="1"/>
      <c r="B126" s="1"/>
      <c r="C126" s="1"/>
      <c r="D126" s="1"/>
      <c r="E126" s="1"/>
      <c r="F126" s="1"/>
      <c r="G126" s="1"/>
      <c r="H126" s="1"/>
      <c r="I126" s="1"/>
      <c r="J126" s="1"/>
      <c r="K126" s="1"/>
      <c r="L126" s="1"/>
    </row>
    <row r="127" spans="1:12">
      <c r="A127" s="1"/>
      <c r="B127" s="1"/>
      <c r="C127" s="1"/>
      <c r="D127" s="1"/>
      <c r="E127" s="1"/>
      <c r="F127" s="1"/>
      <c r="G127" s="1"/>
      <c r="H127" s="1"/>
      <c r="I127" s="1"/>
      <c r="J127" s="1"/>
      <c r="K127" s="1"/>
      <c r="L127" s="1"/>
    </row>
    <row r="128" spans="1:12">
      <c r="A128" s="1"/>
      <c r="B128" s="1"/>
      <c r="C128" s="1"/>
      <c r="D128" s="1"/>
      <c r="E128" s="1"/>
      <c r="F128" s="1"/>
      <c r="G128" s="1"/>
      <c r="H128" s="1"/>
      <c r="I128" s="1"/>
      <c r="J128" s="1"/>
      <c r="K128" s="1"/>
      <c r="L128" s="1"/>
    </row>
    <row r="129" spans="1:12">
      <c r="A129" s="1"/>
      <c r="B129" s="1"/>
      <c r="C129" s="1"/>
      <c r="D129" s="1"/>
      <c r="E129" s="1"/>
      <c r="F129" s="1"/>
      <c r="G129" s="1"/>
      <c r="H129" s="1"/>
      <c r="I129" s="1"/>
      <c r="J129" s="1"/>
      <c r="K129" s="1"/>
      <c r="L129" s="1"/>
    </row>
    <row r="130" spans="1:12">
      <c r="A130" s="1"/>
      <c r="B130" s="1"/>
      <c r="C130" s="1"/>
      <c r="D130" s="1"/>
      <c r="E130" s="1"/>
      <c r="F130" s="1"/>
      <c r="G130" s="1"/>
      <c r="H130" s="1"/>
      <c r="I130" s="1"/>
      <c r="J130" s="1"/>
      <c r="K130" s="1"/>
      <c r="L130" s="1"/>
    </row>
    <row r="131" spans="1:12">
      <c r="A131" s="1"/>
      <c r="B131" s="1"/>
      <c r="C131" s="1"/>
      <c r="D131" s="1"/>
      <c r="E131" s="1"/>
      <c r="F131" s="1"/>
      <c r="G131" s="1"/>
      <c r="H131" s="1"/>
      <c r="I131" s="1"/>
      <c r="J131" s="1"/>
      <c r="K131" s="1"/>
      <c r="L131" s="1"/>
    </row>
    <row r="132" spans="1:12">
      <c r="A132" s="1"/>
      <c r="B132" s="1"/>
      <c r="C132" s="1"/>
      <c r="D132" s="1"/>
      <c r="E132" s="1"/>
      <c r="F132" s="1"/>
      <c r="G132" s="1"/>
      <c r="H132" s="1"/>
      <c r="I132" s="1"/>
      <c r="J132" s="1"/>
      <c r="K132" s="1"/>
      <c r="L132" s="1"/>
    </row>
    <row r="133" spans="1:12">
      <c r="A133" s="1"/>
      <c r="B133" s="1"/>
      <c r="C133" s="1"/>
      <c r="D133" s="1"/>
      <c r="E133" s="1"/>
      <c r="F133" s="1"/>
      <c r="G133" s="1"/>
      <c r="H133" s="1"/>
      <c r="I133" s="1"/>
      <c r="J133" s="1"/>
      <c r="K133" s="1"/>
      <c r="L133" s="1"/>
    </row>
    <row r="134" spans="1:12">
      <c r="A134" s="1"/>
      <c r="B134" s="1"/>
      <c r="C134" s="1"/>
      <c r="D134" s="1"/>
      <c r="E134" s="1"/>
      <c r="F134" s="1"/>
      <c r="G134" s="1"/>
      <c r="H134" s="1"/>
      <c r="I134" s="1"/>
      <c r="J134" s="1"/>
      <c r="K134" s="1"/>
      <c r="L134" s="1"/>
    </row>
    <row r="135" spans="1:12">
      <c r="A135" s="1"/>
      <c r="B135" s="1"/>
      <c r="C135" s="1"/>
      <c r="D135" s="1"/>
      <c r="E135" s="1"/>
      <c r="F135" s="1"/>
      <c r="G135" s="1"/>
      <c r="H135" s="1"/>
      <c r="I135" s="1"/>
      <c r="J135" s="1"/>
      <c r="K135" s="1"/>
      <c r="L135" s="1"/>
    </row>
    <row r="136" spans="1:12">
      <c r="A136" s="1"/>
      <c r="B136" s="1"/>
      <c r="C136" s="1"/>
      <c r="D136" s="1"/>
      <c r="E136" s="1"/>
      <c r="F136" s="1"/>
      <c r="G136" s="1"/>
      <c r="H136" s="1"/>
      <c r="I136" s="1"/>
      <c r="J136" s="1"/>
      <c r="K136" s="1"/>
      <c r="L136" s="1"/>
    </row>
    <row r="137" spans="1:12">
      <c r="A137" s="1"/>
      <c r="B137" s="1"/>
      <c r="C137" s="1"/>
      <c r="D137" s="1"/>
      <c r="E137" s="1"/>
      <c r="F137" s="1"/>
      <c r="G137" s="1"/>
      <c r="H137" s="1"/>
      <c r="I137" s="1"/>
      <c r="J137" s="1"/>
      <c r="K137" s="1"/>
      <c r="L137" s="1"/>
    </row>
    <row r="138" spans="1:12">
      <c r="A138" s="1"/>
      <c r="B138" s="1"/>
      <c r="C138" s="1"/>
      <c r="D138" s="1"/>
      <c r="E138" s="1"/>
      <c r="F138" s="1"/>
      <c r="G138" s="1"/>
      <c r="H138" s="1"/>
      <c r="I138" s="1"/>
      <c r="J138" s="1"/>
      <c r="K138" s="1"/>
      <c r="L138" s="1"/>
    </row>
    <row r="139" spans="1:12">
      <c r="A139" s="1"/>
      <c r="B139" s="1"/>
      <c r="C139" s="1"/>
      <c r="D139" s="1"/>
      <c r="E139" s="1"/>
      <c r="F139" s="1"/>
      <c r="G139" s="1"/>
      <c r="H139" s="1"/>
      <c r="I139" s="1"/>
      <c r="J139" s="1"/>
      <c r="K139" s="1"/>
      <c r="L139" s="1"/>
    </row>
    <row r="140" spans="1:12">
      <c r="A140" s="1"/>
      <c r="B140" s="1"/>
      <c r="C140" s="1"/>
      <c r="D140" s="1"/>
      <c r="E140" s="1"/>
      <c r="F140" s="1"/>
      <c r="G140" s="1"/>
      <c r="H140" s="1"/>
      <c r="I140" s="1"/>
      <c r="J140" s="1"/>
      <c r="K140" s="1"/>
      <c r="L140" s="1"/>
    </row>
    <row r="141" spans="1:12">
      <c r="A141" s="1"/>
      <c r="B141" s="1"/>
      <c r="C141" s="1"/>
      <c r="D141" s="1"/>
      <c r="E141" s="1"/>
      <c r="F141" s="1"/>
      <c r="G141" s="1"/>
      <c r="H141" s="1"/>
      <c r="I141" s="1"/>
      <c r="J141" s="1"/>
      <c r="K141" s="1"/>
      <c r="L141" s="1"/>
    </row>
    <row r="142" spans="1:12">
      <c r="A142" s="1"/>
      <c r="B142" s="1"/>
      <c r="C142" s="1"/>
      <c r="D142" s="1"/>
      <c r="E142" s="1"/>
      <c r="F142" s="1"/>
      <c r="G142" s="1"/>
      <c r="H142" s="1"/>
      <c r="I142" s="1"/>
      <c r="J142" s="1"/>
      <c r="K142" s="1"/>
      <c r="L142" s="1"/>
    </row>
    <row r="143" spans="1:12">
      <c r="A143" s="1"/>
      <c r="B143" s="1"/>
      <c r="C143" s="1"/>
      <c r="D143" s="1"/>
      <c r="E143" s="1"/>
      <c r="F143" s="1"/>
      <c r="G143" s="1"/>
      <c r="H143" s="1"/>
      <c r="I143" s="1"/>
      <c r="J143" s="1"/>
      <c r="K143" s="1"/>
      <c r="L143" s="1"/>
    </row>
    <row r="144" spans="1:12">
      <c r="A144" s="1"/>
      <c r="B144" s="1"/>
      <c r="C144" s="1"/>
      <c r="D144" s="1"/>
      <c r="E144" s="1"/>
      <c r="F144" s="1"/>
      <c r="G144" s="1"/>
      <c r="H144" s="1"/>
      <c r="I144" s="1"/>
      <c r="J144" s="1"/>
      <c r="K144" s="1"/>
      <c r="L144" s="1"/>
    </row>
    <row r="145" spans="1:12">
      <c r="A145" s="1"/>
      <c r="B145" s="1"/>
      <c r="C145" s="1"/>
      <c r="D145" s="1"/>
      <c r="E145" s="1"/>
      <c r="F145" s="1"/>
      <c r="G145" s="1"/>
      <c r="H145" s="1"/>
      <c r="I145" s="1"/>
      <c r="J145" s="1"/>
      <c r="K145" s="1"/>
      <c r="L145" s="1"/>
    </row>
    <row r="146" spans="1:12">
      <c r="A146" s="1"/>
      <c r="B146" s="1"/>
      <c r="C146" s="1"/>
      <c r="D146" s="1"/>
      <c r="E146" s="1"/>
      <c r="F146" s="1"/>
      <c r="G146" s="1"/>
      <c r="H146" s="1"/>
      <c r="I146" s="1"/>
      <c r="J146" s="1"/>
      <c r="K146" s="1"/>
      <c r="L146" s="1"/>
    </row>
    <row r="147" spans="1:12">
      <c r="A147" s="1"/>
      <c r="B147" s="1"/>
      <c r="C147" s="1"/>
      <c r="D147" s="1"/>
      <c r="E147" s="1"/>
      <c r="F147" s="1"/>
      <c r="G147" s="1"/>
      <c r="H147" s="1"/>
      <c r="I147" s="1"/>
      <c r="J147" s="1"/>
      <c r="K147" s="1"/>
      <c r="L147" s="1"/>
    </row>
    <row r="148" spans="1:12">
      <c r="A148" s="1"/>
      <c r="B148" s="1"/>
      <c r="C148" s="1"/>
      <c r="D148" s="1"/>
      <c r="E148" s="1"/>
      <c r="F148" s="1"/>
      <c r="G148" s="1"/>
      <c r="H148" s="1"/>
      <c r="I148" s="1"/>
      <c r="J148" s="1"/>
      <c r="K148" s="1"/>
      <c r="L148" s="1"/>
    </row>
    <row r="149" spans="1:12">
      <c r="A149" s="1"/>
      <c r="B149" s="1"/>
      <c r="C149" s="1"/>
      <c r="D149" s="1"/>
      <c r="E149" s="1"/>
      <c r="F149" s="1"/>
      <c r="G149" s="1"/>
      <c r="H149" s="1"/>
      <c r="I149" s="1"/>
      <c r="J149" s="1"/>
      <c r="K149" s="1"/>
      <c r="L149" s="1"/>
    </row>
    <row r="150" spans="1:12">
      <c r="A150" s="1"/>
      <c r="B150" s="1"/>
      <c r="C150" s="1"/>
      <c r="D150" s="1"/>
      <c r="E150" s="1"/>
      <c r="F150" s="1"/>
      <c r="G150" s="1"/>
      <c r="H150" s="1"/>
      <c r="I150" s="1"/>
      <c r="J150" s="1"/>
      <c r="K150" s="1"/>
      <c r="L150" s="1"/>
    </row>
    <row r="151" spans="1:12">
      <c r="A151" s="1"/>
      <c r="B151" s="1"/>
      <c r="C151" s="1"/>
      <c r="D151" s="1"/>
      <c r="E151" s="1"/>
      <c r="F151" s="1"/>
      <c r="G151" s="1"/>
      <c r="H151" s="1"/>
      <c r="I151" s="1"/>
      <c r="J151" s="1"/>
      <c r="K151" s="1"/>
      <c r="L151" s="1"/>
    </row>
    <row r="152" spans="1:12">
      <c r="A152" s="1"/>
      <c r="B152" s="1"/>
      <c r="C152" s="1"/>
      <c r="D152" s="1"/>
      <c r="E152" s="1"/>
      <c r="F152" s="1"/>
      <c r="G152" s="1"/>
      <c r="H152" s="1"/>
      <c r="I152" s="1"/>
      <c r="J152" s="1"/>
      <c r="K152" s="1"/>
      <c r="L152" s="1"/>
    </row>
    <row r="153" spans="1:12">
      <c r="A153" s="1"/>
      <c r="B153" s="1"/>
      <c r="C153" s="1"/>
      <c r="D153" s="1"/>
      <c r="E153" s="1"/>
      <c r="F153" s="1"/>
      <c r="G153" s="1"/>
      <c r="H153" s="1"/>
      <c r="I153" s="1"/>
      <c r="J153" s="1"/>
      <c r="K153" s="1"/>
      <c r="L153" s="1"/>
    </row>
    <row r="154" spans="1:12">
      <c r="A154" s="1"/>
      <c r="B154" s="1"/>
      <c r="C154" s="1"/>
      <c r="D154" s="1"/>
      <c r="E154" s="1"/>
      <c r="F154" s="1"/>
      <c r="G154" s="1"/>
      <c r="H154" s="1"/>
      <c r="I154" s="1"/>
      <c r="J154" s="1"/>
      <c r="K154" s="1"/>
      <c r="L154" s="1"/>
    </row>
    <row r="155" spans="1:12">
      <c r="A155" s="1"/>
      <c r="B155" s="1"/>
      <c r="C155" s="1"/>
      <c r="D155" s="1"/>
      <c r="E155" s="1"/>
      <c r="F155" s="1"/>
      <c r="G155" s="1"/>
      <c r="H155" s="1"/>
      <c r="I155" s="1"/>
      <c r="J155" s="1"/>
      <c r="K155" s="1"/>
      <c r="L155" s="1"/>
    </row>
    <row r="156" spans="1:12">
      <c r="A156" s="1"/>
      <c r="B156" s="1"/>
      <c r="C156" s="1"/>
      <c r="D156" s="1"/>
      <c r="E156" s="1"/>
      <c r="F156" s="1"/>
      <c r="G156" s="1"/>
      <c r="H156" s="1"/>
      <c r="I156" s="1"/>
      <c r="J156" s="1"/>
      <c r="K156" s="1"/>
      <c r="L156" s="1"/>
    </row>
    <row r="157" spans="1:12">
      <c r="A157" s="1"/>
      <c r="B157" s="1"/>
      <c r="C157" s="1"/>
      <c r="D157" s="1"/>
      <c r="E157" s="1"/>
      <c r="F157" s="1"/>
      <c r="G157" s="1"/>
      <c r="H157" s="1"/>
      <c r="I157" s="1"/>
      <c r="J157" s="1"/>
      <c r="K157" s="1"/>
      <c r="L157" s="1"/>
    </row>
    <row r="158" spans="1:12">
      <c r="A158" s="1"/>
      <c r="B158" s="1"/>
      <c r="C158" s="1"/>
      <c r="D158" s="1"/>
      <c r="E158" s="1"/>
      <c r="F158" s="1"/>
      <c r="G158" s="1"/>
      <c r="H158" s="1"/>
      <c r="I158" s="1"/>
      <c r="J158" s="1"/>
      <c r="K158" s="1"/>
      <c r="L158" s="1"/>
    </row>
    <row r="159" spans="1:12">
      <c r="A159" s="1"/>
      <c r="B159" s="1"/>
      <c r="C159" s="1"/>
      <c r="D159" s="1"/>
      <c r="E159" s="1"/>
      <c r="F159" s="1"/>
      <c r="G159" s="1"/>
      <c r="H159" s="1"/>
      <c r="I159" s="1"/>
      <c r="J159" s="1"/>
      <c r="K159" s="1"/>
      <c r="L159" s="1"/>
    </row>
    <row r="160" spans="1:12">
      <c r="A160" s="1"/>
      <c r="B160" s="1"/>
      <c r="C160" s="1"/>
      <c r="D160" s="1"/>
      <c r="E160" s="1"/>
      <c r="F160" s="1"/>
      <c r="G160" s="1"/>
      <c r="H160" s="1"/>
      <c r="I160" s="1"/>
      <c r="J160" s="1"/>
      <c r="K160" s="1"/>
      <c r="L160" s="1"/>
    </row>
    <row r="161" spans="1:12">
      <c r="A161" s="1"/>
      <c r="B161" s="1"/>
      <c r="C161" s="1"/>
      <c r="D161" s="1"/>
      <c r="E161" s="1"/>
      <c r="F161" s="1"/>
      <c r="G161" s="1"/>
      <c r="H161" s="1"/>
      <c r="I161" s="1"/>
      <c r="J161" s="1"/>
      <c r="K161" s="1"/>
      <c r="L161" s="1"/>
    </row>
    <row r="162" spans="1:12">
      <c r="A162" s="1"/>
      <c r="B162" s="1"/>
      <c r="C162" s="1"/>
      <c r="D162" s="1"/>
      <c r="E162" s="1"/>
      <c r="F162" s="1"/>
      <c r="G162" s="1"/>
      <c r="H162" s="1"/>
      <c r="I162" s="1"/>
      <c r="J162" s="1"/>
      <c r="K162" s="1"/>
      <c r="L162" s="1"/>
    </row>
    <row r="163" spans="1:12">
      <c r="A163" s="1"/>
      <c r="B163" s="1"/>
      <c r="C163" s="1"/>
      <c r="D163" s="1"/>
      <c r="E163" s="1"/>
      <c r="F163" s="1"/>
      <c r="G163" s="1"/>
      <c r="H163" s="1"/>
      <c r="I163" s="1"/>
      <c r="J163" s="1"/>
      <c r="K163" s="1"/>
      <c r="L163" s="1"/>
    </row>
    <row r="164" spans="1:12">
      <c r="A164" s="1"/>
      <c r="B164" s="1"/>
      <c r="C164" s="1"/>
      <c r="D164" s="1"/>
      <c r="E164" s="1"/>
      <c r="F164" s="1"/>
      <c r="G164" s="1"/>
      <c r="H164" s="1"/>
      <c r="I164" s="1"/>
      <c r="J164" s="1"/>
      <c r="K164" s="1"/>
      <c r="L164" s="1"/>
    </row>
    <row r="165" spans="1:12">
      <c r="A165" s="1"/>
      <c r="B165" s="1"/>
      <c r="C165" s="1"/>
      <c r="D165" s="1"/>
      <c r="E165" s="1"/>
      <c r="F165" s="1"/>
      <c r="G165" s="1"/>
      <c r="H165" s="1"/>
      <c r="I165" s="1"/>
      <c r="J165" s="1"/>
      <c r="K165" s="1"/>
      <c r="L165" s="1"/>
    </row>
    <row r="166" spans="1:12">
      <c r="A166" s="1"/>
      <c r="B166" s="1"/>
      <c r="C166" s="1"/>
      <c r="D166" s="1"/>
      <c r="E166" s="1"/>
      <c r="F166" s="1"/>
      <c r="G166" s="1"/>
      <c r="H166" s="1"/>
      <c r="I166" s="1"/>
      <c r="J166" s="1"/>
      <c r="K166" s="1"/>
      <c r="L166" s="1"/>
    </row>
    <row r="167" spans="1:12">
      <c r="A167" s="1"/>
      <c r="B167" s="1"/>
      <c r="C167" s="1"/>
      <c r="D167" s="1"/>
      <c r="E167" s="1"/>
      <c r="F167" s="1"/>
      <c r="G167" s="1"/>
      <c r="H167" s="1"/>
      <c r="I167" s="1"/>
      <c r="J167" s="1"/>
      <c r="K167" s="1"/>
      <c r="L167" s="1"/>
    </row>
    <row r="168" spans="1:12">
      <c r="A168" s="1"/>
      <c r="B168" s="1"/>
      <c r="C168" s="1"/>
      <c r="D168" s="1"/>
      <c r="E168" s="1"/>
      <c r="F168" s="1"/>
      <c r="G168" s="1"/>
      <c r="H168" s="1"/>
      <c r="I168" s="1"/>
      <c r="J168" s="1"/>
      <c r="K168" s="1"/>
      <c r="L168" s="1"/>
    </row>
    <row r="169" spans="1:12">
      <c r="A169" s="1"/>
      <c r="B169" s="1"/>
      <c r="C169" s="1"/>
      <c r="D169" s="1"/>
      <c r="E169" s="1"/>
      <c r="F169" s="1"/>
      <c r="G169" s="1"/>
      <c r="H169" s="1"/>
      <c r="I169" s="1"/>
      <c r="J169" s="1"/>
      <c r="K169" s="1"/>
      <c r="L169" s="1"/>
    </row>
    <row r="170" spans="1:12">
      <c r="A170" s="1"/>
      <c r="B170" s="1"/>
      <c r="C170" s="1"/>
      <c r="D170" s="1"/>
      <c r="E170" s="1"/>
      <c r="F170" s="1"/>
      <c r="G170" s="1"/>
      <c r="H170" s="1"/>
      <c r="I170" s="1"/>
      <c r="J170" s="1"/>
      <c r="K170" s="1"/>
      <c r="L170" s="1"/>
    </row>
    <row r="171" spans="1:12">
      <c r="A171" s="1"/>
      <c r="B171" s="1"/>
      <c r="C171" s="1"/>
      <c r="D171" s="1"/>
      <c r="E171" s="1"/>
      <c r="F171" s="1"/>
      <c r="G171" s="1"/>
      <c r="H171" s="1"/>
      <c r="I171" s="1"/>
      <c r="J171" s="1"/>
      <c r="K171" s="1"/>
      <c r="L171" s="1"/>
    </row>
    <row r="172" spans="1:12">
      <c r="A172" s="1"/>
      <c r="B172" s="1"/>
      <c r="C172" s="1"/>
      <c r="D172" s="1"/>
      <c r="E172" s="1"/>
      <c r="F172" s="1"/>
      <c r="G172" s="1"/>
      <c r="H172" s="1"/>
      <c r="I172" s="1"/>
      <c r="J172" s="1"/>
      <c r="K172" s="1"/>
      <c r="L172" s="1"/>
    </row>
    <row r="173" spans="1:12">
      <c r="A173" s="1"/>
      <c r="B173" s="1"/>
      <c r="C173" s="1"/>
      <c r="D173" s="1"/>
      <c r="E173" s="1"/>
      <c r="F173" s="1"/>
      <c r="G173" s="1"/>
      <c r="H173" s="1"/>
      <c r="I173" s="1"/>
      <c r="J173" s="1"/>
      <c r="K173" s="1"/>
      <c r="L173" s="1"/>
    </row>
    <row r="174" spans="1:12">
      <c r="A174" s="1"/>
      <c r="B174" s="1"/>
      <c r="C174" s="1"/>
      <c r="D174" s="1"/>
      <c r="E174" s="1"/>
      <c r="F174" s="1"/>
      <c r="G174" s="1"/>
      <c r="H174" s="1"/>
      <c r="I174" s="1"/>
      <c r="J174" s="1"/>
      <c r="K174" s="1"/>
      <c r="L174" s="1"/>
    </row>
    <row r="175" spans="1:12">
      <c r="A175" s="1"/>
      <c r="B175" s="1"/>
      <c r="C175" s="1"/>
      <c r="D175" s="1"/>
      <c r="E175" s="1"/>
      <c r="F175" s="1"/>
      <c r="G175" s="1"/>
      <c r="H175" s="1"/>
      <c r="I175" s="1"/>
      <c r="J175" s="1"/>
      <c r="K175" s="1"/>
      <c r="L175" s="1"/>
    </row>
    <row r="176" spans="1:12">
      <c r="A176" s="1"/>
      <c r="B176" s="1"/>
      <c r="C176" s="1"/>
      <c r="D176" s="1"/>
      <c r="E176" s="1"/>
      <c r="F176" s="1"/>
      <c r="G176" s="1"/>
      <c r="H176" s="1"/>
      <c r="I176" s="1"/>
      <c r="J176" s="1"/>
      <c r="K176" s="1"/>
      <c r="L176" s="1"/>
    </row>
    <row r="177" spans="1:12">
      <c r="A177" s="1"/>
      <c r="B177" s="1"/>
      <c r="C177" s="1"/>
      <c r="D177" s="1"/>
      <c r="E177" s="1"/>
      <c r="F177" s="1"/>
      <c r="G177" s="1"/>
      <c r="H177" s="1"/>
      <c r="I177" s="1"/>
      <c r="J177" s="1"/>
      <c r="K177" s="1"/>
      <c r="L177" s="1"/>
    </row>
    <row r="178" spans="1:12">
      <c r="A178" s="1"/>
      <c r="B178" s="1"/>
      <c r="C178" s="1"/>
      <c r="D178" s="1"/>
      <c r="E178" s="1"/>
      <c r="F178" s="1"/>
      <c r="G178" s="1"/>
      <c r="H178" s="1"/>
      <c r="I178" s="1"/>
      <c r="J178" s="1"/>
      <c r="K178" s="1"/>
      <c r="L178" s="1"/>
    </row>
    <row r="179" spans="1:12">
      <c r="A179" s="1"/>
      <c r="B179" s="1"/>
      <c r="C179" s="1"/>
      <c r="D179" s="1"/>
      <c r="E179" s="1"/>
      <c r="F179" s="1"/>
      <c r="G179" s="1"/>
      <c r="H179" s="1"/>
      <c r="I179" s="1"/>
      <c r="J179" s="1"/>
      <c r="K179" s="1"/>
      <c r="L179" s="1"/>
    </row>
    <row r="180" spans="1:12">
      <c r="A180" s="1"/>
      <c r="B180" s="1"/>
      <c r="C180" s="1"/>
      <c r="D180" s="1"/>
      <c r="E180" s="1"/>
      <c r="F180" s="1"/>
      <c r="G180" s="1"/>
      <c r="H180" s="1"/>
      <c r="I180" s="1"/>
      <c r="J180" s="1"/>
      <c r="K180" s="1"/>
      <c r="L180" s="1"/>
    </row>
    <row r="181" spans="1:12">
      <c r="A181" s="1"/>
      <c r="B181" s="1"/>
      <c r="C181" s="1"/>
      <c r="D181" s="1"/>
      <c r="E181" s="1"/>
      <c r="F181" s="1"/>
      <c r="G181" s="1"/>
      <c r="H181" s="1"/>
      <c r="I181" s="1"/>
      <c r="J181" s="1"/>
      <c r="K181" s="1"/>
      <c r="L181" s="1"/>
    </row>
    <row r="182" spans="1:12">
      <c r="A182" s="1"/>
      <c r="B182" s="1"/>
      <c r="C182" s="1"/>
      <c r="D182" s="1"/>
      <c r="E182" s="1"/>
      <c r="F182" s="1"/>
      <c r="G182" s="1"/>
      <c r="H182" s="1"/>
      <c r="I182" s="1"/>
      <c r="J182" s="1"/>
      <c r="K182" s="1"/>
      <c r="L182" s="1"/>
    </row>
    <row r="183" spans="1:12">
      <c r="A183" s="1"/>
      <c r="B183" s="1"/>
      <c r="C183" s="1"/>
      <c r="D183" s="1"/>
      <c r="E183" s="1"/>
      <c r="F183" s="1"/>
      <c r="G183" s="1"/>
      <c r="H183" s="1"/>
      <c r="I183" s="1"/>
      <c r="J183" s="1"/>
      <c r="K183" s="1"/>
      <c r="L183" s="1"/>
    </row>
    <row r="184" spans="1:12">
      <c r="A184" s="1"/>
      <c r="B184" s="1"/>
      <c r="C184" s="1"/>
      <c r="D184" s="1"/>
      <c r="E184" s="1"/>
      <c r="F184" s="1"/>
      <c r="G184" s="1"/>
      <c r="H184" s="1"/>
      <c r="I184" s="1"/>
      <c r="J184" s="1"/>
      <c r="K184" s="1"/>
      <c r="L184" s="1"/>
    </row>
    <row r="185" spans="1:12">
      <c r="A185" s="1"/>
      <c r="B185" s="1"/>
      <c r="C185" s="1"/>
      <c r="D185" s="1"/>
      <c r="E185" s="1"/>
      <c r="F185" s="1"/>
      <c r="G185" s="1"/>
      <c r="H185" s="1"/>
      <c r="I185" s="1"/>
      <c r="J185" s="1"/>
      <c r="K185" s="1"/>
      <c r="L185" s="1"/>
    </row>
    <row r="186" spans="1:12">
      <c r="A186" s="1"/>
      <c r="B186" s="1"/>
      <c r="C186" s="1"/>
      <c r="D186" s="1"/>
      <c r="E186" s="1"/>
      <c r="F186" s="1"/>
      <c r="G186" s="1"/>
      <c r="H186" s="1"/>
      <c r="I186" s="1"/>
      <c r="J186" s="1"/>
      <c r="K186" s="1"/>
      <c r="L186" s="1"/>
    </row>
    <row r="187" spans="1:12">
      <c r="A187" s="1"/>
      <c r="B187" s="1"/>
      <c r="C187" s="1"/>
      <c r="D187" s="1"/>
      <c r="E187" s="1"/>
      <c r="F187" s="1"/>
      <c r="G187" s="1"/>
      <c r="H187" s="1"/>
      <c r="I187" s="1"/>
      <c r="J187" s="1"/>
      <c r="K187" s="1"/>
      <c r="L187" s="1"/>
    </row>
    <row r="188" spans="1:12">
      <c r="A188" s="1"/>
      <c r="B188" s="1"/>
      <c r="C188" s="1"/>
      <c r="D188" s="1"/>
      <c r="E188" s="1"/>
      <c r="F188" s="1"/>
      <c r="G188" s="1"/>
      <c r="H188" s="1"/>
      <c r="I188" s="1"/>
      <c r="J188" s="1"/>
      <c r="K188" s="1"/>
      <c r="L188" s="1"/>
    </row>
    <row r="189" spans="1:12">
      <c r="A189" s="1"/>
      <c r="B189" s="1"/>
      <c r="C189" s="1"/>
      <c r="D189" s="1"/>
      <c r="E189" s="1"/>
      <c r="F189" s="1"/>
      <c r="G189" s="1"/>
      <c r="H189" s="1"/>
      <c r="I189" s="1"/>
      <c r="J189" s="1"/>
      <c r="K189" s="1"/>
      <c r="L189" s="1"/>
    </row>
    <row r="190" spans="1:12">
      <c r="A190" s="1"/>
      <c r="B190" s="1"/>
      <c r="C190" s="1"/>
      <c r="D190" s="1"/>
      <c r="E190" s="1"/>
      <c r="F190" s="1"/>
      <c r="G190" s="1"/>
      <c r="H190" s="1"/>
      <c r="I190" s="1"/>
      <c r="J190" s="1"/>
      <c r="K190" s="1"/>
      <c r="L190" s="1"/>
    </row>
    <row r="191" spans="1:12">
      <c r="A191" s="1"/>
      <c r="B191" s="1"/>
      <c r="C191" s="1"/>
      <c r="D191" s="1"/>
      <c r="E191" s="1"/>
      <c r="F191" s="1"/>
      <c r="G191" s="1"/>
      <c r="H191" s="1"/>
      <c r="I191" s="1"/>
      <c r="J191" s="1"/>
      <c r="K191" s="1"/>
      <c r="L191" s="1"/>
    </row>
    <row r="192" spans="1:12">
      <c r="A192" s="1"/>
      <c r="B192" s="1"/>
      <c r="C192" s="1"/>
      <c r="D192" s="1"/>
      <c r="E192" s="1"/>
      <c r="F192" s="1"/>
      <c r="G192" s="1"/>
      <c r="H192" s="1"/>
      <c r="I192" s="1"/>
      <c r="J192" s="1"/>
      <c r="K192" s="1"/>
      <c r="L192" s="1"/>
    </row>
    <row r="193" spans="1:12">
      <c r="A193" s="1"/>
      <c r="B193" s="1"/>
      <c r="C193" s="1"/>
      <c r="D193" s="1"/>
      <c r="E193" s="1"/>
      <c r="F193" s="1"/>
      <c r="G193" s="1"/>
      <c r="H193" s="1"/>
      <c r="I193" s="1"/>
      <c r="J193" s="1"/>
      <c r="K193" s="1"/>
      <c r="L193" s="1"/>
    </row>
    <row r="194" spans="1:12">
      <c r="A194" s="1"/>
      <c r="B194" s="1"/>
      <c r="C194" s="1"/>
      <c r="D194" s="1"/>
      <c r="E194" s="1"/>
      <c r="F194" s="1"/>
      <c r="G194" s="1"/>
      <c r="H194" s="1"/>
      <c r="I194" s="1"/>
      <c r="J194" s="1"/>
      <c r="K194" s="1"/>
      <c r="L194" s="1"/>
    </row>
    <row r="195" spans="1:12">
      <c r="A195" s="1"/>
      <c r="B195" s="1"/>
      <c r="C195" s="1"/>
      <c r="D195" s="1"/>
      <c r="E195" s="1"/>
      <c r="F195" s="1"/>
      <c r="G195" s="1"/>
      <c r="H195" s="1"/>
      <c r="I195" s="1"/>
      <c r="J195" s="1"/>
      <c r="K195" s="1"/>
      <c r="L195" s="1"/>
    </row>
    <row r="196" spans="1:12">
      <c r="A196" s="1"/>
      <c r="B196" s="1"/>
      <c r="C196" s="1"/>
      <c r="D196" s="1"/>
      <c r="E196" s="1"/>
      <c r="F196" s="1"/>
      <c r="G196" s="1"/>
      <c r="H196" s="1"/>
      <c r="I196" s="1"/>
      <c r="J196" s="1"/>
      <c r="K196" s="1"/>
      <c r="L196" s="1"/>
    </row>
    <row r="197" spans="1:12">
      <c r="A197" s="1"/>
      <c r="B197" s="1"/>
      <c r="C197" s="1"/>
      <c r="D197" s="1"/>
      <c r="E197" s="1"/>
      <c r="F197" s="1"/>
      <c r="G197" s="1"/>
      <c r="H197" s="1"/>
      <c r="I197" s="1"/>
      <c r="J197" s="1"/>
      <c r="K197" s="1"/>
      <c r="L197" s="1"/>
    </row>
    <row r="198" spans="1:12">
      <c r="A198" s="1"/>
      <c r="B198" s="1"/>
      <c r="C198" s="1"/>
      <c r="D198" s="1"/>
      <c r="E198" s="1"/>
      <c r="F198" s="1"/>
      <c r="G198" s="1"/>
      <c r="H198" s="1"/>
      <c r="I198" s="1"/>
      <c r="J198" s="1"/>
      <c r="K198" s="1"/>
      <c r="L198" s="1"/>
    </row>
    <row r="199" spans="1:12">
      <c r="A199" s="1"/>
      <c r="B199" s="1"/>
      <c r="C199" s="1"/>
      <c r="D199" s="1"/>
      <c r="E199" s="1"/>
      <c r="F199" s="1"/>
      <c r="G199" s="1"/>
      <c r="H199" s="1"/>
      <c r="I199" s="1"/>
      <c r="J199" s="1"/>
      <c r="K199" s="1"/>
      <c r="L199" s="1"/>
    </row>
    <row r="200" spans="1:12">
      <c r="A200" s="1"/>
      <c r="B200" s="1"/>
      <c r="C200" s="1"/>
      <c r="D200" s="1"/>
      <c r="E200" s="1"/>
      <c r="F200" s="1"/>
      <c r="G200" s="1"/>
      <c r="H200" s="1"/>
      <c r="I200" s="1"/>
      <c r="J200" s="1"/>
      <c r="K200" s="1"/>
      <c r="L200" s="1"/>
    </row>
    <row r="201" spans="1:12">
      <c r="A201" s="1"/>
      <c r="B201" s="1"/>
      <c r="C201" s="1"/>
      <c r="D201" s="1"/>
      <c r="E201" s="1"/>
      <c r="F201" s="1"/>
      <c r="G201" s="1"/>
      <c r="H201" s="1"/>
      <c r="I201" s="1"/>
      <c r="J201" s="1"/>
      <c r="K201" s="1"/>
      <c r="L201" s="1"/>
    </row>
    <row r="202" spans="1:12">
      <c r="A202" s="1"/>
      <c r="B202" s="1"/>
      <c r="C202" s="1"/>
      <c r="D202" s="1"/>
      <c r="E202" s="1"/>
      <c r="F202" s="1"/>
      <c r="G202" s="1"/>
      <c r="H202" s="1"/>
      <c r="I202" s="1"/>
      <c r="J202" s="1"/>
      <c r="K202" s="1"/>
      <c r="L202" s="1"/>
    </row>
    <row r="203" spans="1:12">
      <c r="A203" s="1"/>
      <c r="B203" s="1"/>
      <c r="C203" s="1"/>
      <c r="D203" s="1"/>
      <c r="E203" s="1"/>
      <c r="F203" s="1"/>
      <c r="G203" s="1"/>
      <c r="H203" s="1"/>
      <c r="I203" s="1"/>
      <c r="J203" s="1"/>
      <c r="K203" s="1"/>
      <c r="L203" s="1"/>
    </row>
    <row r="204" spans="1:12">
      <c r="A204" s="1"/>
      <c r="B204" s="1"/>
      <c r="C204" s="1"/>
      <c r="D204" s="1"/>
      <c r="E204" s="1"/>
      <c r="F204" s="1"/>
      <c r="G204" s="1"/>
      <c r="H204" s="1"/>
      <c r="I204" s="1"/>
      <c r="J204" s="1"/>
      <c r="K204" s="1"/>
      <c r="L204" s="1"/>
    </row>
    <row r="205" spans="1:12">
      <c r="A205" s="1"/>
      <c r="B205" s="1"/>
      <c r="C205" s="1"/>
      <c r="D205" s="1"/>
      <c r="E205" s="1"/>
      <c r="F205" s="1"/>
      <c r="G205" s="1"/>
      <c r="H205" s="1"/>
      <c r="I205" s="1"/>
      <c r="J205" s="1"/>
      <c r="K205" s="1"/>
      <c r="L205" s="1"/>
    </row>
    <row r="206" spans="1:12">
      <c r="A206" s="1"/>
      <c r="B206" s="1"/>
      <c r="C206" s="1"/>
      <c r="D206" s="1"/>
      <c r="E206" s="1"/>
      <c r="F206" s="1"/>
      <c r="G206" s="1"/>
      <c r="H206" s="1"/>
      <c r="I206" s="1"/>
      <c r="J206" s="1"/>
      <c r="K206" s="1"/>
      <c r="L206" s="1"/>
    </row>
    <row r="207" spans="1:12">
      <c r="A207" s="1"/>
      <c r="B207" s="1"/>
      <c r="C207" s="1"/>
      <c r="D207" s="1"/>
      <c r="E207" s="1"/>
      <c r="F207" s="1"/>
      <c r="G207" s="1"/>
      <c r="H207" s="1"/>
      <c r="I207" s="1"/>
      <c r="J207" s="1"/>
      <c r="K207" s="1"/>
      <c r="L207" s="1"/>
    </row>
    <row r="208" spans="1:12">
      <c r="A208" s="1"/>
      <c r="B208" s="1"/>
      <c r="C208" s="1"/>
      <c r="D208" s="1"/>
      <c r="E208" s="1"/>
      <c r="F208" s="1"/>
      <c r="G208" s="1"/>
      <c r="H208" s="1"/>
      <c r="I208" s="1"/>
      <c r="J208" s="1"/>
      <c r="K208" s="1"/>
      <c r="L208" s="1"/>
    </row>
    <row r="209" spans="1:12">
      <c r="A209" s="1"/>
      <c r="B209" s="1"/>
      <c r="C209" s="1"/>
      <c r="D209" s="1"/>
      <c r="E209" s="1"/>
      <c r="F209" s="1"/>
      <c r="G209" s="1"/>
      <c r="H209" s="1"/>
      <c r="I209" s="1"/>
      <c r="J209" s="1"/>
      <c r="K209" s="1"/>
      <c r="L209" s="1"/>
    </row>
    <row r="210" spans="1:12">
      <c r="A210" s="1"/>
      <c r="B210" s="1"/>
      <c r="C210" s="1"/>
      <c r="D210" s="1"/>
      <c r="E210" s="1"/>
      <c r="F210" s="1"/>
      <c r="G210" s="1"/>
      <c r="H210" s="1"/>
      <c r="I210" s="1"/>
      <c r="J210" s="1"/>
      <c r="K210" s="1"/>
      <c r="L210" s="1"/>
    </row>
    <row r="211" spans="1:12">
      <c r="A211" s="1"/>
      <c r="B211" s="1"/>
      <c r="C211" s="1"/>
      <c r="D211" s="1"/>
      <c r="E211" s="1"/>
      <c r="F211" s="1"/>
      <c r="G211" s="1"/>
      <c r="H211" s="1"/>
      <c r="I211" s="1"/>
      <c r="J211" s="1"/>
      <c r="K211" s="1"/>
      <c r="L211" s="1"/>
    </row>
    <row r="212" spans="1:12">
      <c r="A212" s="1"/>
      <c r="B212" s="1"/>
      <c r="C212" s="1"/>
      <c r="D212" s="1"/>
      <c r="E212" s="1"/>
      <c r="F212" s="1"/>
      <c r="G212" s="1"/>
      <c r="H212" s="1"/>
      <c r="I212" s="1"/>
      <c r="J212" s="1"/>
      <c r="K212" s="1"/>
      <c r="L212" s="1"/>
    </row>
    <row r="213" spans="1:12">
      <c r="A213" s="1"/>
      <c r="B213" s="1"/>
      <c r="C213" s="1"/>
      <c r="D213" s="1"/>
      <c r="E213" s="1"/>
      <c r="F213" s="1"/>
      <c r="G213" s="1"/>
      <c r="H213" s="1"/>
      <c r="I213" s="1"/>
      <c r="J213" s="1"/>
      <c r="K213" s="1"/>
      <c r="L213" s="1"/>
    </row>
    <row r="214" spans="1:12">
      <c r="A214" s="1"/>
      <c r="B214" s="1"/>
      <c r="C214" s="1"/>
      <c r="D214" s="1"/>
      <c r="E214" s="1"/>
      <c r="F214" s="1"/>
      <c r="G214" s="1"/>
      <c r="H214" s="1"/>
      <c r="I214" s="1"/>
      <c r="J214" s="1"/>
      <c r="K214" s="1"/>
      <c r="L214" s="1"/>
    </row>
    <row r="215" spans="1:12">
      <c r="A215" s="1"/>
      <c r="B215" s="1"/>
      <c r="C215" s="1"/>
      <c r="D215" s="1"/>
      <c r="E215" s="1"/>
      <c r="F215" s="1"/>
      <c r="G215" s="1"/>
      <c r="H215" s="1"/>
      <c r="I215" s="1"/>
      <c r="J215" s="1"/>
      <c r="K215" s="1"/>
      <c r="L215" s="1"/>
    </row>
    <row r="216" spans="1:12">
      <c r="A216" s="1"/>
      <c r="B216" s="1"/>
      <c r="C216" s="1"/>
      <c r="D216" s="1"/>
      <c r="E216" s="1"/>
      <c r="F216" s="1"/>
      <c r="G216" s="1"/>
      <c r="H216" s="1"/>
      <c r="I216" s="1"/>
      <c r="J216" s="1"/>
      <c r="K216" s="1"/>
      <c r="L216" s="1"/>
    </row>
    <row r="217" spans="1:12">
      <c r="A217" s="1"/>
      <c r="B217" s="1"/>
      <c r="C217" s="1"/>
      <c r="D217" s="1"/>
      <c r="E217" s="1"/>
      <c r="F217" s="1"/>
      <c r="G217" s="1"/>
      <c r="H217" s="1"/>
      <c r="I217" s="1"/>
      <c r="J217" s="1"/>
      <c r="K217" s="1"/>
      <c r="L217" s="1"/>
    </row>
    <row r="218" spans="1:12">
      <c r="A218" s="1"/>
      <c r="B218" s="1"/>
      <c r="C218" s="1"/>
      <c r="D218" s="1"/>
      <c r="E218" s="1"/>
      <c r="F218" s="1"/>
      <c r="G218" s="1"/>
      <c r="H218" s="1"/>
      <c r="I218" s="1"/>
      <c r="J218" s="1"/>
      <c r="K218" s="1"/>
      <c r="L218" s="1"/>
    </row>
    <row r="219" spans="1:12">
      <c r="A219" s="1"/>
      <c r="B219" s="1"/>
      <c r="C219" s="1"/>
      <c r="D219" s="1"/>
      <c r="E219" s="1"/>
      <c r="F219" s="1"/>
      <c r="G219" s="1"/>
      <c r="H219" s="1"/>
      <c r="I219" s="1"/>
      <c r="J219" s="1"/>
      <c r="K219" s="1"/>
      <c r="L219" s="1"/>
    </row>
    <row r="220" spans="1:12">
      <c r="A220" s="1"/>
      <c r="B220" s="1"/>
      <c r="C220" s="1"/>
      <c r="D220" s="1"/>
      <c r="E220" s="1"/>
      <c r="F220" s="1"/>
      <c r="G220" s="1"/>
      <c r="H220" s="1"/>
      <c r="I220" s="1"/>
      <c r="J220" s="1"/>
      <c r="K220" s="1"/>
      <c r="L220" s="1"/>
    </row>
    <row r="221" spans="1:12">
      <c r="A221" s="1"/>
      <c r="B221" s="1"/>
      <c r="C221" s="1"/>
      <c r="D221" s="1"/>
      <c r="E221" s="1"/>
      <c r="F221" s="1"/>
      <c r="G221" s="1"/>
      <c r="H221" s="1"/>
      <c r="I221" s="1"/>
      <c r="J221" s="1"/>
      <c r="K221" s="1"/>
      <c r="L221" s="1"/>
    </row>
    <row r="222" spans="1:12">
      <c r="A222" s="1"/>
      <c r="B222" s="1"/>
      <c r="C222" s="1"/>
      <c r="D222" s="1"/>
      <c r="E222" s="1"/>
      <c r="F222" s="1"/>
      <c r="G222" s="1"/>
      <c r="H222" s="1"/>
      <c r="I222" s="1"/>
      <c r="J222" s="1"/>
      <c r="K222" s="1"/>
      <c r="L222" s="1"/>
    </row>
    <row r="223" spans="1:12">
      <c r="A223" s="1"/>
      <c r="B223" s="1"/>
      <c r="C223" s="1"/>
      <c r="D223" s="1"/>
      <c r="E223" s="1"/>
      <c r="F223" s="1"/>
      <c r="G223" s="1"/>
      <c r="H223" s="1"/>
      <c r="I223" s="1"/>
      <c r="J223" s="1"/>
      <c r="K223" s="1"/>
      <c r="L223" s="1"/>
    </row>
    <row r="224" spans="1:12">
      <c r="A224" s="1"/>
      <c r="B224" s="1"/>
      <c r="C224" s="1"/>
      <c r="D224" s="1"/>
      <c r="E224" s="1"/>
      <c r="F224" s="1"/>
      <c r="G224" s="1"/>
      <c r="H224" s="1"/>
      <c r="I224" s="1"/>
      <c r="J224" s="1"/>
      <c r="K224" s="1"/>
      <c r="L224" s="1"/>
    </row>
    <row r="225" spans="1:12">
      <c r="A225" s="1"/>
      <c r="B225" s="1"/>
      <c r="C225" s="1"/>
      <c r="D225" s="1"/>
      <c r="E225" s="1"/>
      <c r="F225" s="1"/>
      <c r="G225" s="1"/>
      <c r="H225" s="1"/>
      <c r="I225" s="1"/>
      <c r="J225" s="1"/>
      <c r="K225" s="1"/>
      <c r="L225" s="1"/>
    </row>
    <row r="226" spans="1:12">
      <c r="A226" s="1"/>
      <c r="B226" s="1"/>
      <c r="C226" s="1"/>
      <c r="D226" s="1"/>
      <c r="E226" s="1"/>
      <c r="F226" s="1"/>
      <c r="G226" s="1"/>
      <c r="H226" s="1"/>
      <c r="I226" s="1"/>
      <c r="J226" s="1"/>
      <c r="K226" s="1"/>
      <c r="L226" s="1"/>
    </row>
    <row r="227" spans="1:12">
      <c r="A227" s="1"/>
      <c r="B227" s="1"/>
      <c r="C227" s="1"/>
      <c r="D227" s="1"/>
      <c r="E227" s="1"/>
      <c r="F227" s="1"/>
      <c r="G227" s="1"/>
      <c r="H227" s="1"/>
      <c r="I227" s="1"/>
      <c r="J227" s="1"/>
      <c r="K227" s="1"/>
      <c r="L227" s="1"/>
    </row>
    <row r="228" spans="1:12">
      <c r="A228" s="1"/>
      <c r="B228" s="1"/>
      <c r="C228" s="1"/>
      <c r="D228" s="1"/>
      <c r="E228" s="1"/>
      <c r="F228" s="1"/>
      <c r="G228" s="1"/>
      <c r="H228" s="1"/>
      <c r="I228" s="1"/>
      <c r="J228" s="1"/>
      <c r="K228" s="1"/>
      <c r="L228" s="1"/>
    </row>
    <row r="229" spans="1:12">
      <c r="A229" s="1"/>
      <c r="B229" s="1"/>
      <c r="C229" s="1"/>
      <c r="D229" s="1"/>
      <c r="E229" s="1"/>
      <c r="F229" s="1"/>
      <c r="G229" s="1"/>
      <c r="H229" s="1"/>
      <c r="I229" s="1"/>
      <c r="J229" s="1"/>
      <c r="K229" s="1"/>
      <c r="L229" s="1"/>
    </row>
    <row r="230" spans="1:12">
      <c r="A230" s="1"/>
      <c r="B230" s="1"/>
      <c r="C230" s="1"/>
      <c r="D230" s="1"/>
      <c r="E230" s="1"/>
      <c r="F230" s="1"/>
      <c r="G230" s="1"/>
      <c r="H230" s="1"/>
      <c r="I230" s="1"/>
      <c r="J230" s="1"/>
      <c r="K230" s="1"/>
      <c r="L230" s="1"/>
    </row>
    <row r="231" spans="1:12">
      <c r="A231" s="1"/>
      <c r="B231" s="1"/>
      <c r="C231" s="1"/>
      <c r="D231" s="1"/>
      <c r="E231" s="1"/>
      <c r="F231" s="1"/>
      <c r="G231" s="1"/>
      <c r="H231" s="1"/>
      <c r="I231" s="1"/>
      <c r="J231" s="1"/>
      <c r="K231" s="1"/>
      <c r="L231" s="1"/>
    </row>
    <row r="232" spans="1:12">
      <c r="A232" s="1"/>
      <c r="B232" s="1"/>
      <c r="C232" s="1"/>
      <c r="D232" s="1"/>
      <c r="E232" s="1"/>
      <c r="F232" s="1"/>
      <c r="G232" s="1"/>
      <c r="H232" s="1"/>
      <c r="I232" s="1"/>
      <c r="J232" s="1"/>
      <c r="K232" s="1"/>
      <c r="L232" s="1"/>
    </row>
    <row r="233" spans="1:12">
      <c r="A233" s="1"/>
      <c r="B233" s="1"/>
      <c r="C233" s="1"/>
      <c r="D233" s="1"/>
      <c r="E233" s="1"/>
      <c r="F233" s="1"/>
      <c r="G233" s="1"/>
      <c r="H233" s="1"/>
      <c r="I233" s="1"/>
      <c r="J233" s="1"/>
      <c r="K233" s="1"/>
      <c r="L233" s="1"/>
    </row>
    <row r="234" spans="1:12">
      <c r="A234" s="1"/>
      <c r="B234" s="1"/>
      <c r="C234" s="1"/>
      <c r="D234" s="1"/>
      <c r="E234" s="1"/>
      <c r="F234" s="1"/>
      <c r="G234" s="1"/>
      <c r="H234" s="1"/>
      <c r="I234" s="1"/>
      <c r="J234" s="1"/>
      <c r="K234" s="1"/>
      <c r="L234" s="1"/>
    </row>
    <row r="235" spans="1:12">
      <c r="A235" s="1"/>
      <c r="B235" s="1"/>
      <c r="C235" s="1"/>
      <c r="D235" s="1"/>
      <c r="E235" s="1"/>
      <c r="F235" s="1"/>
      <c r="G235" s="1"/>
      <c r="H235" s="1"/>
      <c r="I235" s="1"/>
      <c r="J235" s="1"/>
      <c r="K235" s="1"/>
      <c r="L235" s="1"/>
    </row>
    <row r="236" spans="1:12">
      <c r="A236" s="1"/>
      <c r="B236" s="1"/>
      <c r="C236" s="1"/>
      <c r="D236" s="1"/>
      <c r="E236" s="1"/>
      <c r="F236" s="1"/>
      <c r="G236" s="1"/>
      <c r="H236" s="1"/>
      <c r="I236" s="1"/>
      <c r="J236" s="1"/>
      <c r="K236" s="1"/>
      <c r="L236" s="1"/>
    </row>
    <row r="237" spans="1:12">
      <c r="A237" s="1"/>
      <c r="B237" s="1"/>
      <c r="C237" s="1"/>
      <c r="D237" s="1"/>
      <c r="E237" s="1"/>
      <c r="F237" s="1"/>
      <c r="G237" s="1"/>
      <c r="H237" s="1"/>
      <c r="I237" s="1"/>
      <c r="J237" s="1"/>
      <c r="K237" s="1"/>
      <c r="L237" s="1"/>
    </row>
    <row r="238" spans="1:12">
      <c r="A238" s="1"/>
      <c r="B238" s="1"/>
      <c r="C238" s="1"/>
      <c r="D238" s="1"/>
      <c r="E238" s="1"/>
      <c r="F238" s="1"/>
      <c r="G238" s="1"/>
      <c r="H238" s="1"/>
      <c r="I238" s="1"/>
      <c r="J238" s="1"/>
      <c r="K238" s="1"/>
      <c r="L238" s="1"/>
    </row>
    <row r="239" spans="1:12">
      <c r="A239" s="1"/>
      <c r="B239" s="1"/>
      <c r="C239" s="1"/>
      <c r="D239" s="1"/>
      <c r="E239" s="1"/>
      <c r="F239" s="1"/>
      <c r="G239" s="1"/>
      <c r="H239" s="1"/>
      <c r="I239" s="1"/>
      <c r="J239" s="1"/>
      <c r="K239" s="1"/>
      <c r="L239" s="1"/>
    </row>
    <row r="240" spans="1:12">
      <c r="A240" s="1"/>
      <c r="B240" s="1"/>
      <c r="C240" s="1"/>
      <c r="D240" s="1"/>
      <c r="E240" s="1"/>
      <c r="F240" s="1"/>
      <c r="G240" s="1"/>
      <c r="H240" s="1"/>
      <c r="I240" s="1"/>
      <c r="J240" s="1"/>
      <c r="K240" s="1"/>
      <c r="L240" s="1"/>
    </row>
    <row r="241" spans="1:12">
      <c r="A241" s="1"/>
      <c r="B241" s="1"/>
      <c r="C241" s="1"/>
      <c r="D241" s="1"/>
      <c r="E241" s="1"/>
      <c r="F241" s="1"/>
      <c r="G241" s="1"/>
      <c r="H241" s="1"/>
      <c r="I241" s="1"/>
      <c r="J241" s="1"/>
      <c r="K241" s="1"/>
      <c r="L241" s="1"/>
    </row>
    <row r="242" spans="1:12">
      <c r="A242" s="1"/>
      <c r="B242" s="1"/>
      <c r="C242" s="1"/>
      <c r="D242" s="1"/>
      <c r="E242" s="1"/>
      <c r="F242" s="1"/>
      <c r="G242" s="1"/>
      <c r="H242" s="1"/>
      <c r="I242" s="1"/>
      <c r="J242" s="1"/>
      <c r="K242" s="1"/>
      <c r="L242" s="1"/>
    </row>
    <row r="243" spans="1:12">
      <c r="A243" s="1"/>
      <c r="B243" s="1"/>
      <c r="C243" s="1"/>
      <c r="D243" s="1"/>
      <c r="E243" s="1"/>
      <c r="F243" s="1"/>
      <c r="G243" s="1"/>
      <c r="H243" s="1"/>
      <c r="I243" s="1"/>
      <c r="J243" s="1"/>
      <c r="K243" s="1"/>
      <c r="L243" s="1"/>
    </row>
    <row r="244" spans="1:12">
      <c r="A244" s="1"/>
      <c r="B244" s="1"/>
      <c r="C244" s="1"/>
      <c r="D244" s="1"/>
      <c r="E244" s="1"/>
      <c r="F244" s="1"/>
      <c r="G244" s="1"/>
      <c r="H244" s="1"/>
      <c r="I244" s="1"/>
      <c r="J244" s="1"/>
      <c r="K244" s="1"/>
      <c r="L244" s="1"/>
    </row>
    <row r="245" spans="1:12">
      <c r="A245" s="1"/>
      <c r="B245" s="1"/>
      <c r="C245" s="1"/>
      <c r="D245" s="1"/>
      <c r="E245" s="1"/>
      <c r="F245" s="1"/>
      <c r="G245" s="1"/>
      <c r="H245" s="1"/>
      <c r="I245" s="1"/>
      <c r="J245" s="1"/>
      <c r="K245" s="1"/>
      <c r="L245" s="1"/>
    </row>
    <row r="246" spans="1:12">
      <c r="A246" s="1"/>
      <c r="B246" s="1"/>
      <c r="C246" s="1"/>
      <c r="D246" s="1"/>
      <c r="E246" s="1"/>
      <c r="F246" s="1"/>
      <c r="G246" s="1"/>
      <c r="H246" s="1"/>
      <c r="I246" s="1"/>
      <c r="J246" s="1"/>
      <c r="K246" s="1"/>
      <c r="L246" s="1"/>
    </row>
    <row r="247" spans="1:12">
      <c r="A247" s="1"/>
      <c r="B247" s="1"/>
      <c r="C247" s="1"/>
      <c r="D247" s="1"/>
      <c r="E247" s="1"/>
      <c r="F247" s="1"/>
      <c r="G247" s="1"/>
      <c r="H247" s="1"/>
      <c r="I247" s="1"/>
      <c r="J247" s="1"/>
      <c r="K247" s="1"/>
      <c r="L247" s="1"/>
    </row>
    <row r="248" spans="1:12">
      <c r="A248" s="1"/>
      <c r="B248" s="1"/>
      <c r="C248" s="1"/>
      <c r="D248" s="1"/>
      <c r="E248" s="1"/>
      <c r="F248" s="1"/>
      <c r="G248" s="1"/>
      <c r="H248" s="1"/>
      <c r="I248" s="1"/>
      <c r="J248" s="1"/>
      <c r="K248" s="1"/>
      <c r="L248" s="1"/>
    </row>
    <row r="249" spans="1:12">
      <c r="A249" s="1"/>
      <c r="B249" s="1"/>
      <c r="C249" s="1"/>
      <c r="D249" s="1"/>
      <c r="E249" s="1"/>
      <c r="F249" s="1"/>
      <c r="G249" s="1"/>
      <c r="H249" s="1"/>
      <c r="I249" s="1"/>
      <c r="J249" s="1"/>
      <c r="K249" s="1"/>
      <c r="L249" s="1"/>
    </row>
    <row r="250" spans="1:12">
      <c r="A250" s="1"/>
      <c r="B250" s="1"/>
      <c r="C250" s="1"/>
      <c r="D250" s="1"/>
      <c r="E250" s="1"/>
      <c r="F250" s="1"/>
      <c r="G250" s="1"/>
      <c r="H250" s="1"/>
      <c r="I250" s="1"/>
      <c r="J250" s="1"/>
      <c r="K250" s="1"/>
      <c r="L250" s="1"/>
    </row>
    <row r="251" spans="1:12">
      <c r="A251" s="1"/>
      <c r="B251" s="1"/>
      <c r="C251" s="1"/>
      <c r="D251" s="1"/>
      <c r="E251" s="1"/>
      <c r="F251" s="1"/>
      <c r="G251" s="1"/>
      <c r="H251" s="1"/>
      <c r="I251" s="1"/>
      <c r="J251" s="1"/>
      <c r="K251" s="1"/>
      <c r="L251" s="1"/>
    </row>
    <row r="252" spans="1:12">
      <c r="A252" s="1"/>
      <c r="B252" s="1"/>
      <c r="C252" s="1"/>
      <c r="D252" s="1"/>
      <c r="E252" s="1"/>
      <c r="F252" s="1"/>
      <c r="G252" s="1"/>
      <c r="H252" s="1"/>
      <c r="I252" s="1"/>
      <c r="J252" s="1"/>
      <c r="K252" s="1"/>
      <c r="L252" s="1"/>
    </row>
    <row r="253" spans="1:12">
      <c r="A253" s="1"/>
      <c r="B253" s="1"/>
      <c r="C253" s="1"/>
      <c r="D253" s="1"/>
      <c r="E253" s="1"/>
      <c r="F253" s="1"/>
      <c r="G253" s="1"/>
      <c r="H253" s="1"/>
      <c r="I253" s="1"/>
      <c r="J253" s="1"/>
      <c r="K253" s="1"/>
      <c r="L253" s="1"/>
    </row>
    <row r="254" spans="1:12">
      <c r="A254" s="1"/>
      <c r="B254" s="1"/>
      <c r="C254" s="1"/>
      <c r="D254" s="1"/>
      <c r="E254" s="1"/>
      <c r="F254" s="1"/>
      <c r="G254" s="1"/>
      <c r="H254" s="1"/>
      <c r="I254" s="1"/>
      <c r="J254" s="1"/>
      <c r="K254" s="1"/>
      <c r="L254" s="1"/>
    </row>
    <row r="255" spans="1:12">
      <c r="A255" s="1"/>
      <c r="B255" s="1"/>
      <c r="C255" s="1"/>
      <c r="D255" s="1"/>
      <c r="E255" s="1"/>
      <c r="F255" s="1"/>
      <c r="G255" s="1"/>
      <c r="H255" s="1"/>
      <c r="I255" s="1"/>
      <c r="J255" s="1"/>
      <c r="K255" s="1"/>
      <c r="L255" s="1"/>
    </row>
    <row r="256" spans="1:12">
      <c r="A256" s="1"/>
      <c r="B256" s="1"/>
      <c r="C256" s="1"/>
      <c r="D256" s="1"/>
      <c r="E256" s="1"/>
      <c r="F256" s="1"/>
      <c r="G256" s="1"/>
      <c r="H256" s="1"/>
      <c r="I256" s="1"/>
      <c r="J256" s="1"/>
      <c r="K256" s="1"/>
      <c r="L256" s="1"/>
    </row>
    <row r="257" spans="1:12">
      <c r="A257" s="1"/>
      <c r="B257" s="1"/>
      <c r="C257" s="1"/>
      <c r="D257" s="1"/>
      <c r="E257" s="1"/>
      <c r="F257" s="1"/>
      <c r="G257" s="1"/>
      <c r="H257" s="1"/>
      <c r="I257" s="1"/>
      <c r="J257" s="1"/>
      <c r="K257" s="1"/>
      <c r="L257" s="1"/>
    </row>
    <row r="258" spans="1:12">
      <c r="A258" s="1"/>
      <c r="B258" s="1"/>
      <c r="C258" s="1"/>
      <c r="D258" s="1"/>
      <c r="E258" s="1"/>
      <c r="F258" s="1"/>
      <c r="G258" s="1"/>
      <c r="H258" s="1"/>
      <c r="I258" s="1"/>
      <c r="J258" s="1"/>
      <c r="K258" s="1"/>
      <c r="L258" s="1"/>
    </row>
    <row r="259" spans="1:12">
      <c r="A259" s="1"/>
      <c r="B259" s="1"/>
      <c r="C259" s="1"/>
      <c r="D259" s="1"/>
      <c r="E259" s="1"/>
      <c r="F259" s="1"/>
      <c r="G259" s="1"/>
      <c r="H259" s="1"/>
      <c r="I259" s="1"/>
      <c r="J259" s="1"/>
      <c r="K259" s="1"/>
      <c r="L259" s="1"/>
    </row>
    <row r="260" spans="1:12">
      <c r="A260" s="1"/>
      <c r="B260" s="1"/>
      <c r="C260" s="1"/>
      <c r="D260" s="1"/>
      <c r="E260" s="1"/>
      <c r="F260" s="1"/>
      <c r="G260" s="1"/>
      <c r="H260" s="1"/>
      <c r="I260" s="1"/>
      <c r="J260" s="1"/>
      <c r="K260" s="1"/>
      <c r="L260" s="1"/>
    </row>
    <row r="261" spans="1:12">
      <c r="A261" s="1"/>
      <c r="B261" s="1"/>
      <c r="C261" s="1"/>
      <c r="D261" s="1"/>
      <c r="E261" s="1"/>
      <c r="F261" s="1"/>
      <c r="G261" s="1"/>
      <c r="H261" s="1"/>
      <c r="I261" s="1"/>
      <c r="J261" s="1"/>
      <c r="K261" s="1"/>
      <c r="L261" s="1"/>
    </row>
    <row r="262" spans="1:12">
      <c r="A262" s="1"/>
      <c r="B262" s="1"/>
      <c r="C262" s="1"/>
      <c r="D262" s="1"/>
      <c r="E262" s="1"/>
      <c r="F262" s="1"/>
      <c r="G262" s="1"/>
      <c r="H262" s="1"/>
      <c r="I262" s="1"/>
      <c r="J262" s="1"/>
      <c r="K262" s="1"/>
      <c r="L262" s="1"/>
    </row>
    <row r="263" spans="1:12">
      <c r="A263" s="1"/>
      <c r="B263" s="1"/>
      <c r="C263" s="1"/>
      <c r="D263" s="1"/>
      <c r="E263" s="1"/>
      <c r="F263" s="1"/>
      <c r="G263" s="1"/>
      <c r="H263" s="1"/>
      <c r="I263" s="1"/>
      <c r="J263" s="1"/>
      <c r="K263" s="1"/>
      <c r="L263" s="1"/>
    </row>
    <row r="264" spans="1:12">
      <c r="A264" s="1"/>
      <c r="B264" s="1"/>
      <c r="C264" s="1"/>
      <c r="D264" s="1"/>
      <c r="E264" s="1"/>
      <c r="F264" s="1"/>
      <c r="G264" s="1"/>
      <c r="H264" s="1"/>
      <c r="I264" s="1"/>
      <c r="J264" s="1"/>
      <c r="K264" s="1"/>
      <c r="L264" s="1"/>
    </row>
    <row r="265" spans="1:12">
      <c r="A265" s="1"/>
      <c r="B265" s="1"/>
      <c r="C265" s="1"/>
      <c r="D265" s="1"/>
      <c r="E265" s="1"/>
      <c r="F265" s="1"/>
      <c r="G265" s="1"/>
      <c r="H265" s="1"/>
      <c r="I265" s="1"/>
      <c r="J265" s="1"/>
      <c r="K265" s="1"/>
      <c r="L265" s="1"/>
    </row>
    <row r="266" spans="1:12">
      <c r="A266" s="1"/>
      <c r="B266" s="1"/>
      <c r="C266" s="1"/>
      <c r="D266" s="1"/>
      <c r="E266" s="1"/>
      <c r="F266" s="1"/>
      <c r="G266" s="1"/>
      <c r="H266" s="1"/>
      <c r="I266" s="1"/>
      <c r="J266" s="1"/>
      <c r="K266" s="1"/>
      <c r="L266" s="1"/>
    </row>
    <row r="267" spans="1:12">
      <c r="A267" s="1"/>
      <c r="B267" s="1"/>
      <c r="C267" s="1"/>
      <c r="D267" s="1"/>
      <c r="E267" s="1"/>
      <c r="F267" s="1"/>
      <c r="G267" s="1"/>
      <c r="H267" s="1"/>
      <c r="I267" s="1"/>
      <c r="J267" s="1"/>
      <c r="K267" s="1"/>
      <c r="L267" s="1"/>
    </row>
    <row r="268" spans="1:12">
      <c r="A268" s="1"/>
      <c r="B268" s="1"/>
      <c r="C268" s="1"/>
      <c r="D268" s="1"/>
      <c r="E268" s="1"/>
      <c r="F268" s="1"/>
      <c r="G268" s="1"/>
      <c r="H268" s="1"/>
      <c r="I268" s="1"/>
      <c r="J268" s="1"/>
      <c r="K268" s="1"/>
      <c r="L268" s="1"/>
    </row>
    <row r="269" spans="1:12">
      <c r="A269" s="1"/>
      <c r="B269" s="1"/>
      <c r="C269" s="1"/>
      <c r="D269" s="1"/>
      <c r="E269" s="1"/>
      <c r="F269" s="1"/>
      <c r="G269" s="1"/>
      <c r="H269" s="1"/>
      <c r="I269" s="1"/>
      <c r="J269" s="1"/>
      <c r="K269" s="1"/>
      <c r="L269" s="1"/>
    </row>
    <row r="270" spans="1:12">
      <c r="A270" s="1"/>
      <c r="B270" s="1"/>
      <c r="C270" s="1"/>
      <c r="D270" s="1"/>
      <c r="E270" s="1"/>
      <c r="F270" s="1"/>
      <c r="G270" s="1"/>
      <c r="H270" s="1"/>
      <c r="I270" s="1"/>
      <c r="J270" s="1"/>
      <c r="K270" s="1"/>
      <c r="L270" s="1"/>
    </row>
    <row r="271" spans="1:12">
      <c r="A271" s="1"/>
      <c r="B271" s="1"/>
      <c r="C271" s="1"/>
      <c r="D271" s="1"/>
      <c r="E271" s="1"/>
      <c r="F271" s="1"/>
      <c r="G271" s="1"/>
      <c r="H271" s="1"/>
      <c r="I271" s="1"/>
      <c r="J271" s="1"/>
      <c r="K271" s="1"/>
      <c r="L271" s="1"/>
    </row>
    <row r="272" spans="1:12">
      <c r="A272" s="1"/>
      <c r="B272" s="1"/>
      <c r="C272" s="1"/>
      <c r="D272" s="1"/>
      <c r="E272" s="1"/>
      <c r="F272" s="1"/>
      <c r="G272" s="1"/>
      <c r="H272" s="1"/>
      <c r="I272" s="1"/>
      <c r="J272" s="1"/>
      <c r="K272" s="1"/>
      <c r="L272" s="1"/>
    </row>
    <row r="273" spans="1:12">
      <c r="A273" s="1"/>
      <c r="B273" s="1"/>
      <c r="C273" s="1"/>
      <c r="D273" s="1"/>
      <c r="E273" s="1"/>
      <c r="F273" s="1"/>
      <c r="G273" s="1"/>
      <c r="H273" s="1"/>
      <c r="I273" s="1"/>
      <c r="J273" s="1"/>
      <c r="K273" s="1"/>
      <c r="L273" s="1"/>
    </row>
    <row r="274" spans="1:12">
      <c r="A274" s="1"/>
      <c r="B274" s="1"/>
      <c r="C274" s="1"/>
      <c r="D274" s="1"/>
      <c r="E274" s="1"/>
      <c r="F274" s="1"/>
      <c r="G274" s="1"/>
      <c r="H274" s="1"/>
      <c r="I274" s="1"/>
      <c r="J274" s="1"/>
      <c r="K274" s="1"/>
      <c r="L274" s="1"/>
    </row>
    <row r="275" spans="1:12">
      <c r="A275" s="1"/>
      <c r="B275" s="1"/>
      <c r="C275" s="1"/>
      <c r="D275" s="1"/>
      <c r="E275" s="1"/>
      <c r="F275" s="1"/>
      <c r="G275" s="1"/>
      <c r="H275" s="1"/>
      <c r="I275" s="1"/>
      <c r="J275" s="1"/>
      <c r="K275" s="1"/>
      <c r="L275" s="1"/>
    </row>
    <row r="276" spans="1:12">
      <c r="A276" s="1"/>
      <c r="B276" s="1"/>
      <c r="C276" s="1"/>
      <c r="D276" s="1"/>
      <c r="E276" s="1"/>
      <c r="F276" s="1"/>
      <c r="G276" s="1"/>
      <c r="H276" s="1"/>
      <c r="I276" s="1"/>
      <c r="J276" s="1"/>
      <c r="K276" s="1"/>
      <c r="L276" s="1"/>
    </row>
    <row r="277" spans="1:12">
      <c r="A277" s="1"/>
      <c r="B277" s="1"/>
      <c r="C277" s="1"/>
      <c r="D277" s="1"/>
      <c r="E277" s="1"/>
      <c r="F277" s="1"/>
      <c r="G277" s="1"/>
      <c r="H277" s="1"/>
      <c r="I277" s="1"/>
      <c r="J277" s="1"/>
      <c r="K277" s="1"/>
      <c r="L277" s="1"/>
    </row>
    <row r="278" spans="1:12">
      <c r="A278" s="1"/>
      <c r="B278" s="1"/>
      <c r="C278" s="1"/>
      <c r="D278" s="1"/>
      <c r="E278" s="1"/>
      <c r="F278" s="1"/>
      <c r="G278" s="1"/>
      <c r="H278" s="1"/>
      <c r="I278" s="1"/>
      <c r="J278" s="1"/>
      <c r="K278" s="1"/>
      <c r="L278" s="1"/>
    </row>
    <row r="279" spans="1:12">
      <c r="A279" s="1"/>
      <c r="B279" s="1"/>
      <c r="C279" s="1"/>
      <c r="D279" s="1"/>
      <c r="E279" s="1"/>
      <c r="F279" s="1"/>
      <c r="G279" s="1"/>
      <c r="H279" s="1"/>
      <c r="I279" s="1"/>
      <c r="J279" s="1"/>
      <c r="K279" s="1"/>
      <c r="L279" s="1"/>
    </row>
    <row r="280" spans="1:12">
      <c r="A280" s="1"/>
      <c r="B280" s="1"/>
      <c r="C280" s="1"/>
      <c r="D280" s="1"/>
      <c r="E280" s="1"/>
      <c r="F280" s="1"/>
      <c r="G280" s="1"/>
      <c r="H280" s="1"/>
      <c r="I280" s="1"/>
      <c r="J280" s="1"/>
      <c r="K280" s="1"/>
      <c r="L280" s="1"/>
    </row>
    <row r="281" spans="1:12">
      <c r="A281" s="1"/>
      <c r="B281" s="1"/>
      <c r="C281" s="1"/>
      <c r="D281" s="1"/>
      <c r="E281" s="1"/>
      <c r="F281" s="1"/>
      <c r="G281" s="1"/>
      <c r="H281" s="1"/>
      <c r="I281" s="1"/>
      <c r="J281" s="1"/>
      <c r="K281" s="1"/>
      <c r="L281" s="1"/>
    </row>
    <row r="282" spans="1:12">
      <c r="A282" s="1"/>
      <c r="B282" s="1"/>
      <c r="C282" s="1"/>
      <c r="D282" s="1"/>
      <c r="E282" s="1"/>
      <c r="F282" s="1"/>
      <c r="G282" s="1"/>
      <c r="H282" s="1"/>
      <c r="I282" s="1"/>
      <c r="J282" s="1"/>
      <c r="K282" s="1"/>
      <c r="L282" s="1"/>
    </row>
    <row r="283" spans="1:12">
      <c r="A283" s="1"/>
      <c r="B283" s="1"/>
      <c r="C283" s="1"/>
      <c r="D283" s="1"/>
      <c r="E283" s="1"/>
      <c r="F283" s="1"/>
      <c r="G283" s="1"/>
      <c r="H283" s="1"/>
      <c r="I283" s="1"/>
      <c r="J283" s="1"/>
      <c r="K283" s="1"/>
      <c r="L283" s="1"/>
    </row>
    <row r="284" spans="1:12">
      <c r="A284" s="1"/>
      <c r="B284" s="1"/>
      <c r="C284" s="1"/>
      <c r="D284" s="1"/>
      <c r="E284" s="1"/>
      <c r="F284" s="1"/>
      <c r="G284" s="1"/>
      <c r="H284" s="1"/>
      <c r="I284" s="1"/>
      <c r="J284" s="1"/>
      <c r="K284" s="1"/>
      <c r="L284" s="1"/>
    </row>
    <row r="285" spans="1:12">
      <c r="A285" s="1"/>
      <c r="B285" s="1"/>
      <c r="C285" s="1"/>
      <c r="D285" s="1"/>
      <c r="E285" s="1"/>
      <c r="F285" s="1"/>
      <c r="G285" s="1"/>
      <c r="H285" s="1"/>
      <c r="I285" s="1"/>
      <c r="J285" s="1"/>
      <c r="K285" s="1"/>
      <c r="L285" s="1"/>
    </row>
    <row r="286" spans="1:12">
      <c r="A286" s="1"/>
      <c r="B286" s="1"/>
      <c r="C286" s="1"/>
      <c r="D286" s="1"/>
      <c r="E286" s="1"/>
      <c r="F286" s="1"/>
      <c r="G286" s="1"/>
      <c r="H286" s="1"/>
      <c r="I286" s="1"/>
      <c r="J286" s="1"/>
      <c r="K286" s="1"/>
      <c r="L286" s="1"/>
    </row>
    <row r="287" spans="1:12">
      <c r="A287" s="1"/>
      <c r="B287" s="1"/>
      <c r="C287" s="1"/>
      <c r="D287" s="1"/>
      <c r="E287" s="1"/>
      <c r="F287" s="1"/>
      <c r="G287" s="1"/>
      <c r="H287" s="1"/>
      <c r="I287" s="1"/>
      <c r="J287" s="1"/>
      <c r="K287" s="1"/>
      <c r="L287" s="1"/>
    </row>
    <row r="288" spans="1:12">
      <c r="A288" s="1"/>
      <c r="B288" s="1"/>
      <c r="C288" s="1"/>
      <c r="D288" s="1"/>
      <c r="E288" s="1"/>
      <c r="F288" s="1"/>
      <c r="G288" s="1"/>
      <c r="H288" s="1"/>
      <c r="I288" s="1"/>
      <c r="J288" s="1"/>
      <c r="K288" s="1"/>
      <c r="L288" s="1"/>
    </row>
    <row r="289" spans="1:12">
      <c r="A289" s="1"/>
      <c r="B289" s="1"/>
      <c r="C289" s="1"/>
      <c r="D289" s="1"/>
      <c r="E289" s="1"/>
      <c r="F289" s="1"/>
      <c r="G289" s="1"/>
      <c r="H289" s="1"/>
      <c r="I289" s="1"/>
      <c r="J289" s="1"/>
      <c r="K289" s="1"/>
      <c r="L289" s="1"/>
    </row>
    <row r="290" spans="1:12">
      <c r="A290" s="1"/>
      <c r="B290" s="1"/>
      <c r="C290" s="1"/>
      <c r="D290" s="1"/>
      <c r="E290" s="1"/>
      <c r="F290" s="1"/>
      <c r="G290" s="1"/>
      <c r="H290" s="1"/>
      <c r="I290" s="1"/>
      <c r="J290" s="1"/>
      <c r="K290" s="1"/>
      <c r="L290" s="1"/>
    </row>
    <row r="291" spans="1:12">
      <c r="A291" s="1"/>
      <c r="B291" s="1"/>
      <c r="C291" s="1"/>
      <c r="D291" s="1"/>
      <c r="E291" s="1"/>
      <c r="F291" s="1"/>
      <c r="G291" s="1"/>
      <c r="H291" s="1"/>
      <c r="I291" s="1"/>
      <c r="J291" s="1"/>
      <c r="K291" s="1"/>
      <c r="L291" s="1"/>
    </row>
    <row r="292" spans="1:12">
      <c r="A292" s="1"/>
      <c r="B292" s="1"/>
      <c r="C292" s="1"/>
      <c r="D292" s="1"/>
      <c r="E292" s="1"/>
      <c r="F292" s="1"/>
      <c r="G292" s="1"/>
      <c r="H292" s="1"/>
      <c r="I292" s="1"/>
      <c r="J292" s="1"/>
      <c r="K292" s="1"/>
      <c r="L292" s="1"/>
    </row>
    <row r="293" spans="1:12">
      <c r="A293" s="1"/>
      <c r="B293" s="1"/>
      <c r="C293" s="1"/>
      <c r="D293" s="1"/>
      <c r="E293" s="1"/>
      <c r="F293" s="1"/>
      <c r="G293" s="1"/>
      <c r="H293" s="1"/>
      <c r="I293" s="1"/>
      <c r="J293" s="1"/>
      <c r="K293" s="1"/>
      <c r="L293" s="1"/>
    </row>
    <row r="294" spans="1:12">
      <c r="A294" s="1"/>
      <c r="B294" s="1"/>
      <c r="C294" s="1"/>
      <c r="D294" s="1"/>
      <c r="E294" s="1"/>
      <c r="F294" s="1"/>
      <c r="G294" s="1"/>
      <c r="H294" s="1"/>
      <c r="I294" s="1"/>
      <c r="J294" s="1"/>
      <c r="K294" s="1"/>
      <c r="L294" s="1"/>
    </row>
    <row r="295" spans="1:12">
      <c r="A295" s="1"/>
      <c r="B295" s="1"/>
      <c r="C295" s="1"/>
      <c r="D295" s="1"/>
      <c r="E295" s="1"/>
      <c r="F295" s="1"/>
      <c r="G295" s="1"/>
      <c r="H295" s="1"/>
      <c r="I295" s="1"/>
      <c r="J295" s="1"/>
      <c r="K295" s="1"/>
      <c r="L295" s="1"/>
    </row>
    <row r="296" spans="1:12">
      <c r="A296" s="1"/>
      <c r="B296" s="1"/>
      <c r="C296" s="1"/>
      <c r="D296" s="1"/>
      <c r="E296" s="1"/>
      <c r="F296" s="1"/>
      <c r="G296" s="1"/>
      <c r="H296" s="1"/>
      <c r="I296" s="1"/>
      <c r="J296" s="1"/>
      <c r="K296" s="1"/>
      <c r="L296" s="1"/>
    </row>
    <row r="297" spans="1:12">
      <c r="A297" s="1"/>
      <c r="B297" s="1"/>
      <c r="C297" s="1"/>
      <c r="D297" s="1"/>
      <c r="E297" s="1"/>
      <c r="F297" s="1"/>
      <c r="G297" s="1"/>
      <c r="H297" s="1"/>
      <c r="I297" s="1"/>
      <c r="J297" s="1"/>
      <c r="K297" s="1"/>
      <c r="L297" s="1"/>
    </row>
    <row r="298" spans="1:12">
      <c r="A298" s="1"/>
      <c r="B298" s="1"/>
      <c r="C298" s="1"/>
      <c r="D298" s="1"/>
      <c r="E298" s="1"/>
      <c r="F298" s="1"/>
      <c r="G298" s="1"/>
      <c r="H298" s="1"/>
      <c r="I298" s="1"/>
      <c r="J298" s="1"/>
      <c r="K298" s="1"/>
      <c r="L298" s="1"/>
    </row>
    <row r="299" spans="1:12">
      <c r="A299" s="1"/>
      <c r="B299" s="1"/>
      <c r="C299" s="1"/>
      <c r="D299" s="1"/>
      <c r="E299" s="1"/>
      <c r="F299" s="1"/>
      <c r="G299" s="1"/>
      <c r="H299" s="1"/>
      <c r="I299" s="1"/>
      <c r="J299" s="1"/>
      <c r="K299" s="1"/>
      <c r="L299" s="1"/>
    </row>
    <row r="300" spans="1:12">
      <c r="A300" s="1"/>
      <c r="B300" s="1"/>
      <c r="C300" s="1"/>
      <c r="D300" s="1"/>
      <c r="E300" s="1"/>
      <c r="F300" s="1"/>
      <c r="G300" s="1"/>
      <c r="H300" s="1"/>
      <c r="I300" s="1"/>
      <c r="J300" s="1"/>
      <c r="K300" s="1"/>
      <c r="L300" s="1"/>
    </row>
    <row r="301" spans="1:12">
      <c r="A301" s="1"/>
      <c r="B301" s="1"/>
      <c r="C301" s="1"/>
      <c r="D301" s="1"/>
      <c r="E301" s="1"/>
      <c r="F301" s="1"/>
      <c r="G301" s="1"/>
      <c r="H301" s="1"/>
      <c r="I301" s="1"/>
      <c r="J301" s="1"/>
      <c r="K301" s="1"/>
      <c r="L301" s="1"/>
    </row>
    <row r="302" spans="1:12">
      <c r="A302" s="1"/>
      <c r="B302" s="1"/>
      <c r="C302" s="1"/>
      <c r="D302" s="1"/>
      <c r="E302" s="1"/>
      <c r="F302" s="1"/>
      <c r="G302" s="1"/>
      <c r="H302" s="1"/>
      <c r="I302" s="1"/>
      <c r="J302" s="1"/>
      <c r="K302" s="1"/>
      <c r="L302" s="1"/>
    </row>
    <row r="303" spans="1:12">
      <c r="A303" s="1"/>
      <c r="B303" s="1"/>
      <c r="C303" s="1"/>
      <c r="D303" s="1"/>
      <c r="E303" s="1"/>
      <c r="F303" s="1"/>
      <c r="G303" s="1"/>
      <c r="H303" s="1"/>
      <c r="I303" s="1"/>
      <c r="J303" s="1"/>
      <c r="K303" s="1"/>
      <c r="L303" s="1"/>
    </row>
    <row r="304" spans="1:12">
      <c r="A304" s="1"/>
      <c r="B304" s="1"/>
      <c r="C304" s="1"/>
      <c r="D304" s="1"/>
      <c r="E304" s="1"/>
      <c r="F304" s="1"/>
      <c r="G304" s="1"/>
      <c r="H304" s="1"/>
      <c r="I304" s="1"/>
      <c r="J304" s="1"/>
      <c r="K304" s="1"/>
      <c r="L304" s="1"/>
    </row>
    <row r="305" spans="1:12">
      <c r="A305" s="1"/>
      <c r="B305" s="1"/>
      <c r="C305" s="1"/>
      <c r="D305" s="1"/>
      <c r="E305" s="1"/>
      <c r="F305" s="1"/>
      <c r="G305" s="1"/>
      <c r="H305" s="1"/>
      <c r="I305" s="1"/>
      <c r="J305" s="1"/>
      <c r="K305" s="1"/>
      <c r="L305" s="1"/>
    </row>
    <row r="306" spans="1:12">
      <c r="A306" s="1"/>
      <c r="B306" s="1"/>
      <c r="C306" s="1"/>
      <c r="D306" s="1"/>
      <c r="E306" s="1"/>
      <c r="F306" s="1"/>
      <c r="G306" s="1"/>
      <c r="H306" s="1"/>
      <c r="I306" s="1"/>
      <c r="J306" s="1"/>
      <c r="K306" s="1"/>
      <c r="L306" s="1"/>
    </row>
    <row r="307" spans="1:12">
      <c r="A307" s="1"/>
      <c r="B307" s="1"/>
      <c r="C307" s="1"/>
      <c r="D307" s="1"/>
      <c r="E307" s="1"/>
      <c r="F307" s="1"/>
      <c r="G307" s="1"/>
      <c r="H307" s="1"/>
      <c r="I307" s="1"/>
      <c r="J307" s="1"/>
      <c r="K307" s="1"/>
      <c r="L307" s="1"/>
    </row>
    <row r="308" spans="1:12">
      <c r="A308" s="1"/>
      <c r="B308" s="1"/>
      <c r="C308" s="1"/>
      <c r="D308" s="1"/>
      <c r="E308" s="1"/>
      <c r="F308" s="1"/>
      <c r="G308" s="1"/>
      <c r="H308" s="1"/>
      <c r="I308" s="1"/>
      <c r="J308" s="1"/>
      <c r="K308" s="1"/>
      <c r="L308" s="1"/>
    </row>
    <row r="309" spans="1:12">
      <c r="A309" s="1"/>
      <c r="B309" s="1"/>
      <c r="C309" s="1"/>
      <c r="D309" s="1"/>
      <c r="E309" s="1"/>
      <c r="F309" s="1"/>
      <c r="G309" s="1"/>
      <c r="H309" s="1"/>
      <c r="I309" s="1"/>
      <c r="J309" s="1"/>
      <c r="K309" s="1"/>
      <c r="L309" s="1"/>
    </row>
    <row r="310" spans="1:12">
      <c r="A310" s="1"/>
      <c r="B310" s="1"/>
      <c r="C310" s="1"/>
      <c r="D310" s="1"/>
      <c r="E310" s="1"/>
      <c r="F310" s="1"/>
      <c r="G310" s="1"/>
      <c r="H310" s="1"/>
      <c r="I310" s="1"/>
      <c r="J310" s="1"/>
      <c r="K310" s="1"/>
      <c r="L310" s="1"/>
    </row>
    <row r="311" spans="1:12">
      <c r="A311" s="1"/>
      <c r="B311" s="1"/>
      <c r="C311" s="1"/>
      <c r="D311" s="1"/>
      <c r="E311" s="1"/>
      <c r="F311" s="1"/>
      <c r="G311" s="1"/>
      <c r="H311" s="1"/>
      <c r="I311" s="1"/>
      <c r="J311" s="1"/>
      <c r="K311" s="1"/>
      <c r="L311" s="1"/>
    </row>
    <row r="312" spans="1:12">
      <c r="A312" s="1"/>
      <c r="B312" s="1"/>
      <c r="C312" s="1"/>
      <c r="D312" s="1"/>
      <c r="E312" s="1"/>
      <c r="F312" s="1"/>
      <c r="G312" s="1"/>
      <c r="H312" s="1"/>
      <c r="I312" s="1"/>
      <c r="J312" s="1"/>
      <c r="K312" s="1"/>
      <c r="L312" s="1"/>
    </row>
    <row r="313" spans="1:12">
      <c r="A313" s="1"/>
      <c r="B313" s="1"/>
      <c r="C313" s="1"/>
      <c r="D313" s="1"/>
      <c r="E313" s="1"/>
      <c r="F313" s="1"/>
      <c r="G313" s="1"/>
      <c r="H313" s="1"/>
      <c r="I313" s="1"/>
      <c r="J313" s="1"/>
      <c r="K313" s="1"/>
      <c r="L313" s="1"/>
    </row>
    <row r="314" spans="1:12">
      <c r="A314" s="1"/>
      <c r="B314" s="1"/>
      <c r="C314" s="1"/>
      <c r="D314" s="1"/>
      <c r="E314" s="1"/>
      <c r="F314" s="1"/>
      <c r="G314" s="1"/>
      <c r="H314" s="1"/>
      <c r="I314" s="1"/>
      <c r="J314" s="1"/>
      <c r="K314" s="1"/>
      <c r="L314" s="1"/>
    </row>
    <row r="315" spans="1:12">
      <c r="A315" s="1"/>
      <c r="B315" s="1"/>
      <c r="C315" s="1"/>
      <c r="D315" s="1"/>
      <c r="E315" s="1"/>
      <c r="F315" s="1"/>
      <c r="G315" s="1"/>
      <c r="H315" s="1"/>
      <c r="I315" s="1"/>
      <c r="J315" s="1"/>
      <c r="K315" s="1"/>
      <c r="L315" s="1"/>
    </row>
    <row r="316" spans="1:12">
      <c r="A316" s="1"/>
      <c r="B316" s="1"/>
      <c r="C316" s="1"/>
      <c r="D316" s="1"/>
      <c r="E316" s="1"/>
      <c r="F316" s="1"/>
      <c r="G316" s="1"/>
      <c r="H316" s="1"/>
      <c r="I316" s="1"/>
      <c r="J316" s="1"/>
      <c r="K316" s="1"/>
      <c r="L316" s="1"/>
    </row>
    <row r="317" spans="1:12">
      <c r="A317" s="1"/>
      <c r="B317" s="1"/>
      <c r="C317" s="1"/>
      <c r="D317" s="1"/>
      <c r="E317" s="1"/>
      <c r="F317" s="1"/>
      <c r="G317" s="1"/>
      <c r="H317" s="1"/>
      <c r="I317" s="1"/>
      <c r="J317" s="1"/>
      <c r="K317" s="1"/>
      <c r="L317" s="1"/>
    </row>
    <row r="318" spans="1:12">
      <c r="A318" s="1"/>
      <c r="B318" s="1"/>
      <c r="C318" s="1"/>
      <c r="D318" s="1"/>
      <c r="E318" s="1"/>
      <c r="F318" s="1"/>
      <c r="G318" s="1"/>
      <c r="H318" s="1"/>
      <c r="I318" s="1"/>
      <c r="J318" s="1"/>
      <c r="K318" s="1"/>
      <c r="L318" s="1"/>
    </row>
    <row r="319" spans="1:12">
      <c r="A319" s="1"/>
      <c r="B319" s="1"/>
      <c r="C319" s="1"/>
      <c r="D319" s="1"/>
      <c r="E319" s="1"/>
      <c r="F319" s="1"/>
      <c r="G319" s="1"/>
      <c r="H319" s="1"/>
      <c r="I319" s="1"/>
      <c r="J319" s="1"/>
      <c r="K319" s="1"/>
      <c r="L319" s="1"/>
    </row>
    <row r="320" spans="1:12">
      <c r="A320" s="1"/>
      <c r="B320" s="1"/>
      <c r="C320" s="1"/>
      <c r="D320" s="1"/>
      <c r="E320" s="1"/>
      <c r="F320" s="1"/>
      <c r="G320" s="1"/>
      <c r="H320" s="1"/>
      <c r="I320" s="1"/>
      <c r="J320" s="1"/>
      <c r="K320" s="1"/>
      <c r="L320" s="1"/>
    </row>
    <row r="321" spans="1:12">
      <c r="A321" s="1"/>
      <c r="B321" s="1"/>
      <c r="C321" s="1"/>
      <c r="D321" s="1"/>
      <c r="E321" s="1"/>
      <c r="F321" s="1"/>
      <c r="G321" s="1"/>
      <c r="H321" s="1"/>
      <c r="I321" s="1"/>
      <c r="J321" s="1"/>
      <c r="K321" s="1"/>
      <c r="L321" s="1"/>
    </row>
    <row r="322" spans="1:12">
      <c r="A322" s="1"/>
      <c r="B322" s="1"/>
      <c r="C322" s="1"/>
      <c r="D322" s="1"/>
      <c r="E322" s="1"/>
      <c r="F322" s="1"/>
      <c r="G322" s="1"/>
      <c r="H322" s="1"/>
      <c r="I322" s="1"/>
      <c r="J322" s="1"/>
      <c r="K322" s="1"/>
      <c r="L322" s="1"/>
    </row>
    <row r="323" spans="1:12">
      <c r="A323" s="1"/>
      <c r="B323" s="1"/>
      <c r="C323" s="1"/>
      <c r="D323" s="1"/>
      <c r="E323" s="1"/>
      <c r="F323" s="1"/>
      <c r="G323" s="1"/>
      <c r="H323" s="1"/>
      <c r="I323" s="1"/>
      <c r="J323" s="1"/>
      <c r="K323" s="1"/>
      <c r="L323" s="1"/>
    </row>
    <row r="324" spans="1:12">
      <c r="A324" s="1"/>
      <c r="B324" s="1"/>
      <c r="C324" s="1"/>
      <c r="D324" s="1"/>
      <c r="E324" s="1"/>
      <c r="F324" s="1"/>
      <c r="G324" s="1"/>
      <c r="H324" s="1"/>
      <c r="I324" s="1"/>
      <c r="J324" s="1"/>
      <c r="K324" s="1"/>
      <c r="L324" s="1"/>
    </row>
    <row r="325" spans="1:12">
      <c r="A325" s="1"/>
      <c r="B325" s="1"/>
      <c r="C325" s="1"/>
      <c r="D325" s="1"/>
      <c r="E325" s="1"/>
      <c r="F325" s="1"/>
      <c r="G325" s="1"/>
      <c r="H325" s="1"/>
      <c r="I325" s="1"/>
      <c r="J325" s="1"/>
      <c r="K325" s="1"/>
      <c r="L325" s="1"/>
    </row>
    <row r="326" spans="1:12">
      <c r="A326" s="1"/>
      <c r="B326" s="1"/>
      <c r="C326" s="1"/>
      <c r="D326" s="1"/>
      <c r="E326" s="1"/>
      <c r="F326" s="1"/>
      <c r="G326" s="1"/>
      <c r="H326" s="1"/>
      <c r="I326" s="1"/>
      <c r="J326" s="1"/>
      <c r="K326" s="1"/>
      <c r="L326" s="1"/>
    </row>
    <row r="327" spans="1:12">
      <c r="A327" s="1"/>
      <c r="B327" s="1"/>
      <c r="C327" s="1"/>
      <c r="D327" s="1"/>
      <c r="E327" s="1"/>
      <c r="F327" s="1"/>
      <c r="G327" s="1"/>
      <c r="H327" s="1"/>
      <c r="I327" s="1"/>
      <c r="J327" s="1"/>
      <c r="K327" s="1"/>
      <c r="L327" s="1"/>
    </row>
    <row r="328" spans="1:12">
      <c r="A328" s="1"/>
      <c r="B328" s="1"/>
      <c r="C328" s="1"/>
      <c r="D328" s="1"/>
      <c r="E328" s="1"/>
      <c r="F328" s="1"/>
      <c r="G328" s="1"/>
      <c r="H328" s="1"/>
      <c r="I328" s="1"/>
      <c r="J328" s="1"/>
      <c r="K328" s="1"/>
      <c r="L328" s="1"/>
    </row>
    <row r="329" spans="1:12">
      <c r="A329" s="1"/>
      <c r="B329" s="1"/>
      <c r="C329" s="1"/>
      <c r="D329" s="1"/>
      <c r="E329" s="1"/>
      <c r="F329" s="1"/>
      <c r="G329" s="1"/>
      <c r="H329" s="1"/>
      <c r="I329" s="1"/>
      <c r="J329" s="1"/>
      <c r="K329" s="1"/>
      <c r="L329" s="1"/>
    </row>
    <row r="330" spans="1:12">
      <c r="A330" s="1"/>
      <c r="B330" s="1"/>
      <c r="C330" s="1"/>
      <c r="D330" s="1"/>
      <c r="E330" s="1"/>
      <c r="F330" s="1"/>
      <c r="G330" s="1"/>
      <c r="H330" s="1"/>
      <c r="I330" s="1"/>
      <c r="J330" s="1"/>
      <c r="K330" s="1"/>
      <c r="L330" s="1"/>
    </row>
    <row r="331" spans="1:12">
      <c r="A331" s="1"/>
      <c r="B331" s="1"/>
      <c r="C331" s="1"/>
      <c r="D331" s="1"/>
      <c r="E331" s="1"/>
      <c r="F331" s="1"/>
      <c r="G331" s="1"/>
      <c r="H331" s="1"/>
      <c r="I331" s="1"/>
      <c r="J331" s="1"/>
      <c r="K331" s="1"/>
      <c r="L331" s="1"/>
    </row>
    <row r="332" spans="1:12">
      <c r="A332" s="1"/>
      <c r="B332" s="1"/>
      <c r="C332" s="1"/>
      <c r="D332" s="1"/>
      <c r="E332" s="1"/>
      <c r="F332" s="1"/>
      <c r="G332" s="1"/>
      <c r="H332" s="1"/>
      <c r="I332" s="1"/>
      <c r="J332" s="1"/>
      <c r="K332" s="1"/>
      <c r="L332" s="1"/>
    </row>
    <row r="333" spans="1:12">
      <c r="A333" s="1"/>
      <c r="B333" s="1"/>
      <c r="C333" s="1"/>
      <c r="D333" s="1"/>
      <c r="E333" s="1"/>
      <c r="F333" s="1"/>
      <c r="G333" s="1"/>
      <c r="H333" s="1"/>
      <c r="I333" s="1"/>
      <c r="J333" s="1"/>
      <c r="K333" s="1"/>
      <c r="L333" s="1"/>
    </row>
    <row r="334" spans="1:12">
      <c r="A334" s="1"/>
      <c r="B334" s="1"/>
      <c r="C334" s="1"/>
      <c r="D334" s="1"/>
      <c r="E334" s="1"/>
      <c r="F334" s="1"/>
      <c r="G334" s="1"/>
      <c r="H334" s="1"/>
      <c r="I334" s="1"/>
      <c r="J334" s="1"/>
      <c r="K334" s="1"/>
      <c r="L334" s="1"/>
    </row>
    <row r="335" spans="1:12">
      <c r="A335" s="1"/>
      <c r="B335" s="1"/>
      <c r="C335" s="1"/>
      <c r="D335" s="1"/>
      <c r="E335" s="1"/>
      <c r="F335" s="1"/>
      <c r="G335" s="1"/>
      <c r="H335" s="1"/>
      <c r="I335" s="1"/>
      <c r="J335" s="1"/>
      <c r="K335" s="1"/>
      <c r="L335" s="1"/>
    </row>
    <row r="336" spans="1:12">
      <c r="A336" s="1"/>
      <c r="B336" s="1"/>
      <c r="C336" s="1"/>
      <c r="D336" s="1"/>
      <c r="E336" s="1"/>
      <c r="F336" s="1"/>
      <c r="G336" s="1"/>
      <c r="H336" s="1"/>
      <c r="I336" s="1"/>
      <c r="J336" s="1"/>
      <c r="K336" s="1"/>
      <c r="L336" s="1"/>
    </row>
    <row r="337" spans="1:12">
      <c r="A337" s="1"/>
      <c r="B337" s="1"/>
      <c r="C337" s="1"/>
      <c r="D337" s="1"/>
      <c r="E337" s="1"/>
      <c r="F337" s="1"/>
      <c r="G337" s="1"/>
      <c r="H337" s="1"/>
      <c r="I337" s="1"/>
      <c r="J337" s="1"/>
      <c r="K337" s="1"/>
      <c r="L337" s="1"/>
    </row>
    <row r="338" spans="1:12">
      <c r="A338" s="1"/>
      <c r="B338" s="1"/>
      <c r="C338" s="1"/>
      <c r="D338" s="1"/>
      <c r="E338" s="1"/>
      <c r="F338" s="1"/>
      <c r="G338" s="1"/>
      <c r="H338" s="1"/>
      <c r="I338" s="1"/>
      <c r="J338" s="1"/>
      <c r="K338" s="1"/>
      <c r="L338" s="1"/>
    </row>
    <row r="339" spans="1:12">
      <c r="A339" s="1"/>
      <c r="B339" s="1"/>
      <c r="C339" s="1"/>
      <c r="D339" s="1"/>
      <c r="E339" s="1"/>
      <c r="F339" s="1"/>
      <c r="G339" s="1"/>
      <c r="H339" s="1"/>
      <c r="I339" s="1"/>
      <c r="J339" s="1"/>
      <c r="K339" s="1"/>
      <c r="L339" s="1"/>
    </row>
    <row r="340" spans="1:12">
      <c r="A340" s="1"/>
      <c r="B340" s="1"/>
      <c r="C340" s="1"/>
      <c r="D340" s="1"/>
      <c r="E340" s="1"/>
      <c r="F340" s="1"/>
      <c r="G340" s="1"/>
      <c r="H340" s="1"/>
      <c r="I340" s="1"/>
      <c r="J340" s="1"/>
      <c r="K340" s="1"/>
      <c r="L340" s="1"/>
    </row>
    <row r="341" spans="1:12">
      <c r="A341" s="1"/>
      <c r="B341" s="1"/>
      <c r="C341" s="1"/>
      <c r="D341" s="1"/>
      <c r="E341" s="1"/>
      <c r="F341" s="1"/>
      <c r="G341" s="1"/>
      <c r="H341" s="1"/>
      <c r="I341" s="1"/>
      <c r="J341" s="1"/>
      <c r="K341" s="1"/>
      <c r="L341" s="1"/>
    </row>
    <row r="342" spans="1:12">
      <c r="A342" s="1"/>
      <c r="B342" s="1"/>
      <c r="C342" s="1"/>
      <c r="D342" s="1"/>
      <c r="E342" s="1"/>
      <c r="F342" s="1"/>
      <c r="G342" s="1"/>
      <c r="H342" s="1"/>
      <c r="I342" s="1"/>
      <c r="J342" s="1"/>
      <c r="K342" s="1"/>
      <c r="L342" s="1"/>
    </row>
    <row r="343" spans="1:12">
      <c r="A343" s="1"/>
      <c r="B343" s="1"/>
      <c r="C343" s="1"/>
      <c r="D343" s="1"/>
      <c r="E343" s="1"/>
      <c r="F343" s="1"/>
      <c r="G343" s="1"/>
      <c r="H343" s="1"/>
      <c r="I343" s="1"/>
      <c r="J343" s="1"/>
      <c r="K343" s="1"/>
      <c r="L343" s="1"/>
    </row>
    <row r="344" spans="1:12">
      <c r="A344" s="1"/>
      <c r="B344" s="1"/>
      <c r="C344" s="1"/>
      <c r="D344" s="1"/>
      <c r="E344" s="1"/>
      <c r="F344" s="1"/>
      <c r="G344" s="1"/>
      <c r="H344" s="1"/>
      <c r="I344" s="1"/>
      <c r="J344" s="1"/>
      <c r="K344" s="1"/>
      <c r="L344" s="1"/>
    </row>
    <row r="345" spans="1:12">
      <c r="A345" s="1"/>
      <c r="B345" s="1"/>
      <c r="C345" s="1"/>
      <c r="D345" s="1"/>
      <c r="E345" s="1"/>
      <c r="F345" s="1"/>
      <c r="G345" s="1"/>
      <c r="H345" s="1"/>
      <c r="I345" s="1"/>
      <c r="J345" s="1"/>
      <c r="K345" s="1"/>
      <c r="L345" s="1"/>
    </row>
    <row r="346" spans="1:12">
      <c r="A346" s="1"/>
      <c r="B346" s="1"/>
      <c r="C346" s="1"/>
      <c r="D346" s="1"/>
      <c r="E346" s="1"/>
      <c r="F346" s="1"/>
      <c r="G346" s="1"/>
      <c r="H346" s="1"/>
      <c r="I346" s="1"/>
      <c r="J346" s="1"/>
      <c r="K346" s="1"/>
      <c r="L346" s="1"/>
    </row>
    <row r="347" spans="1:12">
      <c r="A347" s="1"/>
      <c r="B347" s="1"/>
      <c r="C347" s="1"/>
      <c r="D347" s="1"/>
      <c r="E347" s="1"/>
      <c r="F347" s="1"/>
      <c r="G347" s="1"/>
      <c r="H347" s="1"/>
      <c r="I347" s="1"/>
      <c r="J347" s="1"/>
      <c r="K347" s="1"/>
      <c r="L347" s="1"/>
    </row>
    <row r="348" spans="1:12">
      <c r="A348" s="1"/>
      <c r="B348" s="1"/>
      <c r="C348" s="1"/>
      <c r="D348" s="1"/>
      <c r="E348" s="1"/>
      <c r="F348" s="1"/>
      <c r="G348" s="1"/>
      <c r="H348" s="1"/>
      <c r="I348" s="1"/>
      <c r="J348" s="1"/>
      <c r="K348" s="1"/>
      <c r="L348" s="1"/>
    </row>
    <row r="349" spans="1:12">
      <c r="A349" s="1"/>
      <c r="B349" s="1"/>
      <c r="C349" s="1"/>
      <c r="D349" s="1"/>
      <c r="E349" s="1"/>
      <c r="F349" s="1"/>
      <c r="G349" s="1"/>
      <c r="H349" s="1"/>
      <c r="I349" s="1"/>
      <c r="J349" s="1"/>
      <c r="K349" s="1"/>
      <c r="L349" s="1"/>
    </row>
    <row r="350" spans="1:12">
      <c r="A350" s="1"/>
      <c r="B350" s="1"/>
      <c r="C350" s="1"/>
      <c r="D350" s="1"/>
      <c r="E350" s="1"/>
      <c r="F350" s="1"/>
      <c r="G350" s="1"/>
      <c r="H350" s="1"/>
      <c r="I350" s="1"/>
      <c r="J350" s="1"/>
      <c r="K350" s="1"/>
      <c r="L350" s="1"/>
    </row>
    <row r="351" spans="1:12">
      <c r="A351" s="1"/>
      <c r="B351" s="1"/>
      <c r="C351" s="1"/>
      <c r="D351" s="1"/>
      <c r="E351" s="1"/>
      <c r="F351" s="1"/>
      <c r="G351" s="1"/>
      <c r="H351" s="1"/>
      <c r="I351" s="1"/>
      <c r="J351" s="1"/>
      <c r="K351" s="1"/>
      <c r="L351" s="1"/>
    </row>
    <row r="352" spans="1:12">
      <c r="A352" s="1"/>
      <c r="B352" s="1"/>
      <c r="C352" s="1"/>
      <c r="D352" s="1"/>
      <c r="E352" s="1"/>
      <c r="F352" s="1"/>
      <c r="G352" s="1"/>
      <c r="H352" s="1"/>
      <c r="I352" s="1"/>
      <c r="J352" s="1"/>
      <c r="K352" s="1"/>
      <c r="L352" s="1"/>
    </row>
    <row r="353" spans="1:12">
      <c r="A353" s="1"/>
      <c r="B353" s="1"/>
      <c r="C353" s="1"/>
      <c r="D353" s="1"/>
      <c r="E353" s="1"/>
      <c r="F353" s="1"/>
      <c r="G353" s="1"/>
      <c r="H353" s="1"/>
      <c r="I353" s="1"/>
      <c r="J353" s="1"/>
      <c r="K353" s="1"/>
      <c r="L353" s="1"/>
    </row>
    <row r="354" spans="1:12">
      <c r="A354" s="1"/>
      <c r="B354" s="1"/>
      <c r="C354" s="1"/>
      <c r="D354" s="1"/>
      <c r="E354" s="1"/>
      <c r="F354" s="1"/>
      <c r="G354" s="1"/>
      <c r="H354" s="1"/>
      <c r="I354" s="1"/>
      <c r="J354" s="1"/>
      <c r="K354" s="1"/>
      <c r="L354" s="1"/>
    </row>
    <row r="355" spans="1:12">
      <c r="A355" s="1"/>
      <c r="B355" s="1"/>
      <c r="C355" s="1"/>
      <c r="D355" s="1"/>
      <c r="E355" s="1"/>
      <c r="F355" s="1"/>
      <c r="G355" s="1"/>
      <c r="H355" s="1"/>
      <c r="I355" s="1"/>
      <c r="J355" s="1"/>
      <c r="K355" s="1"/>
      <c r="L355" s="1"/>
    </row>
    <row r="356" spans="1:12">
      <c r="A356" s="1"/>
      <c r="B356" s="1"/>
      <c r="C356" s="1"/>
      <c r="D356" s="1"/>
      <c r="E356" s="1"/>
      <c r="F356" s="1"/>
      <c r="G356" s="1"/>
      <c r="H356" s="1"/>
      <c r="I356" s="1"/>
      <c r="J356" s="1"/>
      <c r="K356" s="1"/>
      <c r="L356" s="1"/>
    </row>
    <row r="357" spans="1:12">
      <c r="A357" s="1"/>
      <c r="B357" s="1"/>
      <c r="C357" s="1"/>
      <c r="D357" s="1"/>
      <c r="E357" s="1"/>
      <c r="F357" s="1"/>
      <c r="G357" s="1"/>
      <c r="H357" s="1"/>
      <c r="I357" s="1"/>
      <c r="J357" s="1"/>
      <c r="K357" s="1"/>
      <c r="L357" s="1"/>
    </row>
    <row r="358" spans="1:12">
      <c r="A358" s="1"/>
      <c r="B358" s="1"/>
      <c r="C358" s="1"/>
      <c r="D358" s="1"/>
      <c r="E358" s="1"/>
      <c r="F358" s="1"/>
      <c r="G358" s="1"/>
      <c r="H358" s="1"/>
      <c r="I358" s="1"/>
      <c r="J358" s="1"/>
      <c r="K358" s="1"/>
      <c r="L358" s="1"/>
    </row>
    <row r="359" spans="1:12">
      <c r="A359" s="1"/>
      <c r="B359" s="1"/>
      <c r="C359" s="1"/>
      <c r="D359" s="1"/>
      <c r="E359" s="1"/>
      <c r="F359" s="1"/>
      <c r="G359" s="1"/>
      <c r="H359" s="1"/>
      <c r="I359" s="1"/>
      <c r="J359" s="1"/>
      <c r="K359" s="1"/>
      <c r="L359" s="1"/>
    </row>
    <row r="360" spans="1:12">
      <c r="A360" s="1"/>
      <c r="B360" s="1"/>
      <c r="C360" s="1"/>
      <c r="D360" s="1"/>
      <c r="E360" s="1"/>
      <c r="F360" s="1"/>
      <c r="G360" s="1"/>
      <c r="H360" s="1"/>
      <c r="I360" s="1"/>
      <c r="J360" s="1"/>
      <c r="K360" s="1"/>
      <c r="L360" s="1"/>
    </row>
    <row r="361" spans="1:12">
      <c r="A361" s="1"/>
      <c r="B361" s="1"/>
      <c r="C361" s="1"/>
      <c r="D361" s="1"/>
      <c r="E361" s="1"/>
      <c r="F361" s="1"/>
      <c r="G361" s="1"/>
      <c r="H361" s="1"/>
      <c r="I361" s="1"/>
      <c r="J361" s="1"/>
      <c r="K361" s="1"/>
      <c r="L361" s="1"/>
    </row>
    <row r="362" spans="1:12">
      <c r="A362" s="1"/>
      <c r="B362" s="1"/>
      <c r="C362" s="1"/>
      <c r="D362" s="1"/>
      <c r="E362" s="1"/>
      <c r="F362" s="1"/>
      <c r="G362" s="1"/>
      <c r="H362" s="1"/>
      <c r="I362" s="1"/>
      <c r="J362" s="1"/>
      <c r="K362" s="1"/>
      <c r="L362" s="1"/>
    </row>
    <row r="363" spans="1:12">
      <c r="A363" s="1"/>
      <c r="B363" s="1"/>
      <c r="C363" s="1"/>
      <c r="D363" s="1"/>
      <c r="E363" s="1"/>
      <c r="F363" s="1"/>
      <c r="G363" s="1"/>
      <c r="H363" s="1"/>
      <c r="I363" s="1"/>
      <c r="J363" s="1"/>
      <c r="K363" s="1"/>
      <c r="L363" s="1"/>
    </row>
    <row r="364" spans="1:12">
      <c r="A364" s="1"/>
      <c r="B364" s="1"/>
      <c r="C364" s="1"/>
      <c r="D364" s="1"/>
      <c r="E364" s="1"/>
      <c r="F364" s="1"/>
      <c r="G364" s="1"/>
      <c r="H364" s="1"/>
      <c r="I364" s="1"/>
      <c r="J364" s="1"/>
      <c r="K364" s="1"/>
      <c r="L364" s="1"/>
    </row>
    <row r="365" spans="1:12">
      <c r="A365" s="1"/>
      <c r="B365" s="1"/>
      <c r="C365" s="1"/>
      <c r="D365" s="1"/>
      <c r="E365" s="1"/>
      <c r="F365" s="1"/>
      <c r="G365" s="1"/>
      <c r="H365" s="1"/>
      <c r="I365" s="1"/>
      <c r="J365" s="1"/>
      <c r="K365" s="1"/>
      <c r="L365" s="1"/>
    </row>
    <row r="366" spans="1:12">
      <c r="A366" s="1"/>
      <c r="B366" s="1"/>
      <c r="C366" s="1"/>
      <c r="D366" s="1"/>
      <c r="E366" s="1"/>
      <c r="F366" s="1"/>
      <c r="G366" s="1"/>
      <c r="H366" s="1"/>
      <c r="I366" s="1"/>
      <c r="J366" s="1"/>
      <c r="K366" s="1"/>
      <c r="L366" s="1"/>
    </row>
    <row r="367" spans="1:12">
      <c r="A367" s="1"/>
      <c r="B367" s="1"/>
      <c r="C367" s="1"/>
      <c r="D367" s="1"/>
      <c r="E367" s="1"/>
      <c r="F367" s="1"/>
      <c r="G367" s="1"/>
      <c r="H367" s="1"/>
      <c r="I367" s="1"/>
      <c r="J367" s="1"/>
      <c r="K367" s="1"/>
      <c r="L367" s="1"/>
    </row>
    <row r="368" spans="1:12">
      <c r="A368" s="1"/>
      <c r="B368" s="1"/>
      <c r="C368" s="1"/>
      <c r="D368" s="1"/>
      <c r="E368" s="1"/>
      <c r="F368" s="1"/>
      <c r="G368" s="1"/>
      <c r="H368" s="1"/>
      <c r="I368" s="1"/>
      <c r="J368" s="1"/>
      <c r="K368" s="1"/>
      <c r="L368" s="1"/>
    </row>
    <row r="369" spans="1:12">
      <c r="A369" s="1"/>
      <c r="B369" s="1"/>
      <c r="C369" s="1"/>
      <c r="D369" s="1"/>
      <c r="E369" s="1"/>
      <c r="F369" s="1"/>
      <c r="G369" s="1"/>
      <c r="H369" s="1"/>
      <c r="I369" s="1"/>
      <c r="J369" s="1"/>
      <c r="K369" s="1"/>
      <c r="L369" s="1"/>
    </row>
    <row r="370" spans="1:12">
      <c r="A370" s="1"/>
      <c r="B370" s="1"/>
      <c r="C370" s="1"/>
      <c r="D370" s="1"/>
      <c r="E370" s="1"/>
      <c r="F370" s="1"/>
      <c r="G370" s="1"/>
      <c r="H370" s="1"/>
      <c r="I370" s="1"/>
      <c r="J370" s="1"/>
      <c r="K370" s="1"/>
      <c r="L370" s="1"/>
    </row>
    <row r="371" spans="1:12">
      <c r="A371" s="1"/>
      <c r="B371" s="1"/>
      <c r="C371" s="1"/>
      <c r="D371" s="1"/>
      <c r="E371" s="1"/>
      <c r="F371" s="1"/>
      <c r="G371" s="1"/>
      <c r="H371" s="1"/>
      <c r="I371" s="1"/>
      <c r="J371" s="1"/>
      <c r="K371" s="1"/>
      <c r="L371" s="1"/>
    </row>
    <row r="372" spans="1:12">
      <c r="A372" s="1"/>
      <c r="B372" s="1"/>
      <c r="C372" s="1"/>
      <c r="D372" s="1"/>
      <c r="E372" s="1"/>
      <c r="F372" s="1"/>
      <c r="G372" s="1"/>
      <c r="H372" s="1"/>
      <c r="I372" s="1"/>
      <c r="J372" s="1"/>
      <c r="K372" s="1"/>
      <c r="L372" s="1"/>
    </row>
    <row r="373" spans="1:12">
      <c r="A373" s="1"/>
      <c r="B373" s="1"/>
      <c r="C373" s="1"/>
      <c r="D373" s="1"/>
      <c r="E373" s="1"/>
      <c r="F373" s="1"/>
      <c r="G373" s="1"/>
      <c r="H373" s="1"/>
      <c r="I373" s="1"/>
      <c r="J373" s="1"/>
      <c r="K373" s="1"/>
      <c r="L373" s="1"/>
    </row>
    <row r="374" spans="1:12">
      <c r="A374" s="1"/>
      <c r="B374" s="1"/>
      <c r="C374" s="1"/>
      <c r="D374" s="1"/>
      <c r="E374" s="1"/>
      <c r="F374" s="1"/>
      <c r="G374" s="1"/>
      <c r="H374" s="1"/>
      <c r="I374" s="1"/>
      <c r="J374" s="1"/>
      <c r="K374" s="1"/>
      <c r="L374" s="1"/>
    </row>
    <row r="375" spans="1:12">
      <c r="A375" s="1"/>
      <c r="B375" s="1"/>
      <c r="C375" s="1"/>
      <c r="D375" s="1"/>
      <c r="E375" s="1"/>
      <c r="F375" s="1"/>
      <c r="G375" s="1"/>
      <c r="H375" s="1"/>
      <c r="I375" s="1"/>
      <c r="J375" s="1"/>
      <c r="K375" s="1"/>
      <c r="L375" s="1"/>
    </row>
    <row r="376" spans="1:12">
      <c r="A376" s="1"/>
      <c r="B376" s="1"/>
      <c r="C376" s="1"/>
      <c r="D376" s="1"/>
      <c r="E376" s="1"/>
      <c r="F376" s="1"/>
      <c r="G376" s="1"/>
      <c r="H376" s="1"/>
      <c r="I376" s="1"/>
      <c r="J376" s="1"/>
      <c r="K376" s="1"/>
      <c r="L376" s="1"/>
    </row>
    <row r="377" spans="1:12">
      <c r="A377" s="1"/>
      <c r="B377" s="1"/>
      <c r="C377" s="1"/>
      <c r="D377" s="1"/>
      <c r="E377" s="1"/>
      <c r="F377" s="1"/>
      <c r="G377" s="1"/>
      <c r="H377" s="1"/>
      <c r="I377" s="1"/>
      <c r="J377" s="1"/>
      <c r="K377" s="1"/>
      <c r="L377" s="1"/>
    </row>
    <row r="378" spans="1:12">
      <c r="A378" s="1"/>
      <c r="B378" s="1"/>
      <c r="C378" s="1"/>
      <c r="D378" s="1"/>
      <c r="E378" s="1"/>
      <c r="F378" s="1"/>
      <c r="G378" s="1"/>
      <c r="H378" s="1"/>
      <c r="I378" s="1"/>
      <c r="J378" s="1"/>
      <c r="K378" s="1"/>
      <c r="L378" s="1"/>
    </row>
    <row r="379" spans="1:12">
      <c r="A379" s="1"/>
      <c r="B379" s="1"/>
      <c r="C379" s="1"/>
      <c r="D379" s="1"/>
      <c r="E379" s="1"/>
      <c r="F379" s="1"/>
      <c r="G379" s="1"/>
      <c r="H379" s="1"/>
      <c r="I379" s="1"/>
      <c r="J379" s="1"/>
      <c r="K379" s="1"/>
      <c r="L379" s="1"/>
    </row>
    <row r="380" spans="1:12">
      <c r="A380" s="1"/>
      <c r="B380" s="1"/>
      <c r="C380" s="1"/>
      <c r="D380" s="1"/>
      <c r="E380" s="1"/>
      <c r="F380" s="1"/>
      <c r="G380" s="1"/>
      <c r="H380" s="1"/>
      <c r="I380" s="1"/>
      <c r="J380" s="1"/>
      <c r="K380" s="1"/>
      <c r="L380" s="1"/>
    </row>
    <row r="381" spans="1:12">
      <c r="A381" s="1"/>
      <c r="B381" s="1"/>
      <c r="C381" s="1"/>
      <c r="D381" s="1"/>
      <c r="E381" s="1"/>
      <c r="F381" s="1"/>
      <c r="G381" s="1"/>
      <c r="H381" s="1"/>
      <c r="I381" s="1"/>
      <c r="J381" s="1"/>
      <c r="K381" s="1"/>
      <c r="L381" s="1"/>
    </row>
    <row r="382" spans="1:12">
      <c r="A382" s="1"/>
      <c r="B382" s="1"/>
      <c r="C382" s="1"/>
      <c r="D382" s="1"/>
      <c r="E382" s="1"/>
      <c r="F382" s="1"/>
      <c r="G382" s="1"/>
      <c r="H382" s="1"/>
      <c r="I382" s="1"/>
      <c r="J382" s="1"/>
      <c r="K382" s="1"/>
      <c r="L382" s="1"/>
    </row>
    <row r="383" spans="1:12">
      <c r="A383" s="1"/>
      <c r="B383" s="1"/>
      <c r="C383" s="1"/>
      <c r="D383" s="1"/>
      <c r="E383" s="1"/>
      <c r="F383" s="1"/>
      <c r="G383" s="1"/>
      <c r="H383" s="1"/>
      <c r="I383" s="1"/>
      <c r="J383" s="1"/>
      <c r="K383" s="1"/>
      <c r="L383" s="1"/>
    </row>
    <row r="384" spans="1:12">
      <c r="A384" s="1"/>
      <c r="B384" s="1"/>
      <c r="C384" s="1"/>
      <c r="D384" s="1"/>
      <c r="E384" s="1"/>
      <c r="F384" s="1"/>
      <c r="G384" s="1"/>
      <c r="H384" s="1"/>
      <c r="I384" s="1"/>
      <c r="J384" s="1"/>
      <c r="K384" s="1"/>
      <c r="L384" s="1"/>
    </row>
    <row r="385" spans="1:12">
      <c r="A385" s="1"/>
      <c r="B385" s="1"/>
      <c r="C385" s="1"/>
      <c r="D385" s="1"/>
      <c r="E385" s="1"/>
      <c r="F385" s="1"/>
      <c r="G385" s="1"/>
      <c r="H385" s="1"/>
      <c r="I385" s="1"/>
      <c r="J385" s="1"/>
      <c r="K385" s="1"/>
      <c r="L385" s="1"/>
    </row>
    <row r="386" spans="1:12">
      <c r="A386" s="1"/>
      <c r="B386" s="1"/>
      <c r="C386" s="1"/>
      <c r="D386" s="1"/>
      <c r="E386" s="1"/>
      <c r="F386" s="1"/>
      <c r="G386" s="1"/>
      <c r="H386" s="1"/>
      <c r="I386" s="1"/>
      <c r="J386" s="1"/>
      <c r="K386" s="1"/>
      <c r="L386" s="1"/>
    </row>
    <row r="387" spans="1:12">
      <c r="A387" s="1"/>
      <c r="B387" s="1"/>
      <c r="C387" s="1"/>
      <c r="D387" s="1"/>
      <c r="E387" s="1"/>
      <c r="F387" s="1"/>
      <c r="G387" s="1"/>
      <c r="H387" s="1"/>
      <c r="I387" s="1"/>
      <c r="J387" s="1"/>
      <c r="K387" s="1"/>
      <c r="L387" s="1"/>
    </row>
    <row r="388" spans="1:12">
      <c r="A388" s="1"/>
      <c r="B388" s="1"/>
      <c r="C388" s="1"/>
      <c r="D388" s="1"/>
      <c r="E388" s="1"/>
      <c r="F388" s="1"/>
      <c r="G388" s="1"/>
      <c r="H388" s="1"/>
      <c r="I388" s="1"/>
      <c r="J388" s="1"/>
      <c r="K388" s="1"/>
      <c r="L388" s="1"/>
    </row>
    <row r="389" spans="1:12">
      <c r="A389" s="1"/>
      <c r="B389" s="1"/>
      <c r="C389" s="1"/>
      <c r="D389" s="1"/>
      <c r="E389" s="1"/>
      <c r="F389" s="1"/>
      <c r="G389" s="1"/>
      <c r="H389" s="1"/>
      <c r="I389" s="1"/>
      <c r="J389" s="1"/>
      <c r="K389" s="1"/>
      <c r="L389" s="1"/>
    </row>
    <row r="390" spans="1:12">
      <c r="A390" s="1"/>
      <c r="B390" s="1"/>
      <c r="C390" s="1"/>
      <c r="D390" s="1"/>
      <c r="E390" s="1"/>
      <c r="F390" s="1"/>
      <c r="G390" s="1"/>
      <c r="H390" s="1"/>
      <c r="I390" s="1"/>
      <c r="J390" s="1"/>
      <c r="K390" s="1"/>
      <c r="L390" s="1"/>
    </row>
    <row r="391" spans="1:12">
      <c r="A391" s="1"/>
      <c r="B391" s="1"/>
      <c r="C391" s="1"/>
      <c r="D391" s="1"/>
      <c r="E391" s="1"/>
      <c r="F391" s="1"/>
      <c r="G391" s="1"/>
      <c r="H391" s="1"/>
      <c r="I391" s="1"/>
      <c r="J391" s="1"/>
      <c r="K391" s="1"/>
      <c r="L391" s="1"/>
    </row>
    <row r="392" spans="1:12">
      <c r="A392" s="1"/>
      <c r="B392" s="1"/>
      <c r="C392" s="1"/>
      <c r="D392" s="1"/>
      <c r="E392" s="1"/>
      <c r="F392" s="1"/>
      <c r="G392" s="1"/>
      <c r="H392" s="1"/>
      <c r="I392" s="1"/>
      <c r="J392" s="1"/>
      <c r="K392" s="1"/>
      <c r="L392" s="1"/>
    </row>
    <row r="393" spans="1:12">
      <c r="A393" s="1"/>
      <c r="B393" s="1"/>
      <c r="C393" s="1"/>
      <c r="D393" s="1"/>
      <c r="E393" s="1"/>
      <c r="F393" s="1"/>
      <c r="G393" s="1"/>
      <c r="H393" s="1"/>
      <c r="I393" s="1"/>
      <c r="J393" s="1"/>
      <c r="K393" s="1"/>
      <c r="L393" s="1"/>
    </row>
    <row r="394" spans="1:12">
      <c r="A394" s="1"/>
      <c r="B394" s="1"/>
      <c r="C394" s="1"/>
      <c r="D394" s="1"/>
      <c r="E394" s="1"/>
      <c r="F394" s="1"/>
      <c r="G394" s="1"/>
      <c r="H394" s="1"/>
      <c r="I394" s="1"/>
      <c r="J394" s="1"/>
      <c r="K394" s="1"/>
      <c r="L394" s="1"/>
    </row>
    <row r="395" spans="1:12">
      <c r="A395" s="1"/>
      <c r="B395" s="1"/>
      <c r="C395" s="1"/>
      <c r="D395" s="1"/>
      <c r="E395" s="1"/>
      <c r="F395" s="1"/>
      <c r="G395" s="1"/>
      <c r="H395" s="1"/>
      <c r="I395" s="1"/>
      <c r="J395" s="1"/>
      <c r="K395" s="1"/>
      <c r="L395" s="1"/>
    </row>
    <row r="396" spans="1:12">
      <c r="A396" s="1"/>
      <c r="B396" s="1"/>
      <c r="C396" s="1"/>
      <c r="D396" s="1"/>
      <c r="E396" s="1"/>
      <c r="F396" s="1"/>
      <c r="G396" s="1"/>
      <c r="H396" s="1"/>
      <c r="I396" s="1"/>
      <c r="J396" s="1"/>
      <c r="K396" s="1"/>
      <c r="L396" s="1"/>
    </row>
    <row r="397" spans="1:12">
      <c r="A397" s="1"/>
      <c r="B397" s="1"/>
      <c r="C397" s="1"/>
      <c r="D397" s="1"/>
      <c r="E397" s="1"/>
      <c r="F397" s="1"/>
      <c r="G397" s="1"/>
      <c r="H397" s="1"/>
      <c r="I397" s="1"/>
      <c r="J397" s="1"/>
      <c r="K397" s="1"/>
      <c r="L397" s="1"/>
    </row>
    <row r="398" spans="1:12">
      <c r="A398" s="1"/>
      <c r="B398" s="1"/>
      <c r="C398" s="1"/>
      <c r="D398" s="1"/>
      <c r="E398" s="1"/>
      <c r="F398" s="1"/>
      <c r="G398" s="1"/>
      <c r="H398" s="1"/>
      <c r="I398" s="1"/>
      <c r="J398" s="1"/>
      <c r="K398" s="1"/>
      <c r="L398" s="1"/>
    </row>
    <row r="399" spans="1:12">
      <c r="A399" s="1"/>
      <c r="B399" s="1"/>
      <c r="C399" s="1"/>
      <c r="D399" s="1"/>
      <c r="E399" s="1"/>
      <c r="F399" s="1"/>
      <c r="G399" s="1"/>
      <c r="H399" s="1"/>
      <c r="I399" s="1"/>
      <c r="J399" s="1"/>
      <c r="K399" s="1"/>
      <c r="L399" s="1"/>
    </row>
    <row r="400" spans="1:12">
      <c r="A400" s="1"/>
      <c r="B400" s="1"/>
      <c r="C400" s="1"/>
      <c r="D400" s="1"/>
      <c r="E400" s="1"/>
      <c r="F400" s="1"/>
      <c r="G400" s="1"/>
      <c r="H400" s="1"/>
      <c r="I400" s="1"/>
      <c r="J400" s="1"/>
      <c r="K400" s="1"/>
      <c r="L400" s="1"/>
    </row>
    <row r="401" spans="1:12">
      <c r="A401" s="1"/>
      <c r="B401" s="1"/>
      <c r="C401" s="1"/>
      <c r="D401" s="1"/>
      <c r="E401" s="1"/>
      <c r="F401" s="1"/>
      <c r="G401" s="1"/>
      <c r="H401" s="1"/>
      <c r="I401" s="1"/>
      <c r="J401" s="1"/>
      <c r="K401" s="1"/>
      <c r="L401" s="1"/>
    </row>
    <row r="402" spans="1:12">
      <c r="A402" s="1"/>
      <c r="B402" s="1"/>
      <c r="C402" s="1"/>
      <c r="D402" s="1"/>
      <c r="E402" s="1"/>
      <c r="F402" s="1"/>
      <c r="G402" s="1"/>
      <c r="H402" s="1"/>
      <c r="I402" s="1"/>
      <c r="J402" s="1"/>
      <c r="K402" s="1"/>
      <c r="L402" s="1"/>
    </row>
    <row r="403" spans="1:12">
      <c r="A403" s="1"/>
      <c r="B403" s="1"/>
      <c r="C403" s="1"/>
      <c r="D403" s="1"/>
      <c r="E403" s="1"/>
      <c r="F403" s="1"/>
      <c r="G403" s="1"/>
      <c r="H403" s="1"/>
      <c r="I403" s="1"/>
      <c r="J403" s="1"/>
      <c r="K403" s="1"/>
      <c r="L403" s="1"/>
    </row>
    <row r="404" spans="1:12">
      <c r="A404" s="1"/>
      <c r="B404" s="1"/>
      <c r="C404" s="1"/>
      <c r="D404" s="1"/>
      <c r="E404" s="1"/>
      <c r="F404" s="1"/>
      <c r="G404" s="1"/>
      <c r="H404" s="1"/>
      <c r="I404" s="1"/>
      <c r="J404" s="1"/>
      <c r="K404" s="1"/>
      <c r="L404" s="1"/>
    </row>
    <row r="405" spans="1:12">
      <c r="A405" s="1"/>
      <c r="B405" s="1"/>
      <c r="C405" s="1"/>
      <c r="D405" s="1"/>
      <c r="E405" s="1"/>
      <c r="F405" s="1"/>
      <c r="G405" s="1"/>
      <c r="H405" s="1"/>
      <c r="I405" s="1"/>
      <c r="J405" s="1"/>
      <c r="K405" s="1"/>
      <c r="L405" s="1"/>
    </row>
    <row r="406" spans="1:12">
      <c r="A406" s="1"/>
      <c r="B406" s="1"/>
      <c r="C406" s="1"/>
      <c r="D406" s="1"/>
      <c r="E406" s="1"/>
      <c r="F406" s="1"/>
      <c r="G406" s="1"/>
      <c r="H406" s="1"/>
      <c r="I406" s="1"/>
      <c r="J406" s="1"/>
      <c r="K406" s="1"/>
      <c r="L406" s="1"/>
    </row>
    <row r="407" spans="1:12">
      <c r="A407" s="1"/>
      <c r="B407" s="1"/>
      <c r="C407" s="1"/>
      <c r="D407" s="1"/>
      <c r="E407" s="1"/>
      <c r="F407" s="1"/>
      <c r="G407" s="1"/>
      <c r="H407" s="1"/>
      <c r="I407" s="1"/>
      <c r="J407" s="1"/>
      <c r="K407" s="1"/>
      <c r="L407" s="1"/>
    </row>
    <row r="408" spans="1:12">
      <c r="A408" s="1"/>
      <c r="B408" s="1"/>
      <c r="C408" s="1"/>
      <c r="D408" s="1"/>
      <c r="E408" s="1"/>
      <c r="F408" s="1"/>
      <c r="G408" s="1"/>
      <c r="H408" s="1"/>
      <c r="I408" s="1"/>
      <c r="J408" s="1"/>
      <c r="K408" s="1"/>
      <c r="L408" s="1"/>
    </row>
    <row r="409" spans="1:12">
      <c r="A409" s="1"/>
      <c r="B409" s="1"/>
      <c r="C409" s="1"/>
      <c r="D409" s="1"/>
      <c r="E409" s="1"/>
      <c r="F409" s="1"/>
      <c r="G409" s="1"/>
      <c r="H409" s="1"/>
      <c r="I409" s="1"/>
      <c r="J409" s="1"/>
      <c r="K409" s="1"/>
      <c r="L409" s="1"/>
    </row>
    <row r="410" spans="1:12">
      <c r="A410" s="1"/>
      <c r="B410" s="1"/>
      <c r="C410" s="1"/>
      <c r="D410" s="1"/>
      <c r="E410" s="1"/>
      <c r="F410" s="1"/>
      <c r="G410" s="1"/>
      <c r="H410" s="1"/>
      <c r="I410" s="1"/>
      <c r="J410" s="1"/>
      <c r="K410" s="1"/>
      <c r="L410" s="1"/>
    </row>
    <row r="411" spans="1:12">
      <c r="A411" s="1"/>
      <c r="B411" s="1"/>
      <c r="C411" s="1"/>
      <c r="D411" s="1"/>
      <c r="E411" s="1"/>
      <c r="F411" s="1"/>
      <c r="G411" s="1"/>
      <c r="H411" s="1"/>
      <c r="I411" s="1"/>
      <c r="J411" s="1"/>
      <c r="K411" s="1"/>
      <c r="L411" s="1"/>
    </row>
    <row r="412" spans="1:12">
      <c r="A412" s="1"/>
      <c r="B412" s="1"/>
      <c r="C412" s="1"/>
      <c r="D412" s="1"/>
      <c r="E412" s="1"/>
      <c r="F412" s="1"/>
      <c r="G412" s="1"/>
      <c r="H412" s="1"/>
      <c r="I412" s="1"/>
      <c r="J412" s="1"/>
      <c r="K412" s="1"/>
      <c r="L412" s="1"/>
    </row>
    <row r="413" spans="1:12">
      <c r="A413" s="1"/>
      <c r="B413" s="1"/>
      <c r="C413" s="1"/>
      <c r="D413" s="1"/>
      <c r="E413" s="1"/>
      <c r="F413" s="1"/>
      <c r="G413" s="1"/>
      <c r="H413" s="1"/>
      <c r="I413" s="1"/>
      <c r="J413" s="1"/>
      <c r="K413" s="1"/>
      <c r="L413" s="1"/>
    </row>
    <row r="414" spans="1:12">
      <c r="A414" s="1"/>
      <c r="B414" s="1"/>
      <c r="C414" s="1"/>
      <c r="D414" s="1"/>
      <c r="E414" s="1"/>
      <c r="F414" s="1"/>
      <c r="G414" s="1"/>
      <c r="H414" s="1"/>
      <c r="I414" s="1"/>
      <c r="J414" s="1"/>
      <c r="K414" s="1"/>
      <c r="L414" s="1"/>
    </row>
    <row r="415" spans="1:12">
      <c r="A415" s="1"/>
      <c r="B415" s="1"/>
      <c r="C415" s="1"/>
      <c r="D415" s="1"/>
      <c r="E415" s="1"/>
      <c r="F415" s="1"/>
      <c r="G415" s="1"/>
      <c r="H415" s="1"/>
      <c r="I415" s="1"/>
      <c r="J415" s="1"/>
      <c r="K415" s="1"/>
      <c r="L415" s="1"/>
    </row>
    <row r="416" spans="1:12">
      <c r="A416" s="1"/>
      <c r="B416" s="1"/>
      <c r="C416" s="1"/>
      <c r="D416" s="1"/>
      <c r="E416" s="1"/>
      <c r="F416" s="1"/>
      <c r="G416" s="1"/>
      <c r="H416" s="1"/>
      <c r="I416" s="1"/>
      <c r="J416" s="1"/>
      <c r="K416" s="1"/>
      <c r="L416" s="1"/>
    </row>
    <row r="417" spans="1:12">
      <c r="A417" s="1"/>
      <c r="B417" s="1"/>
      <c r="C417" s="1"/>
      <c r="D417" s="1"/>
      <c r="E417" s="1"/>
      <c r="F417" s="1"/>
      <c r="G417" s="1"/>
      <c r="H417" s="1"/>
      <c r="I417" s="1"/>
      <c r="J417" s="1"/>
      <c r="K417" s="1"/>
      <c r="L417" s="1"/>
    </row>
    <row r="418" spans="1:12">
      <c r="A418" s="1"/>
      <c r="B418" s="1"/>
      <c r="C418" s="1"/>
      <c r="D418" s="1"/>
      <c r="E418" s="1"/>
      <c r="F418" s="1"/>
      <c r="G418" s="1"/>
      <c r="H418" s="1"/>
      <c r="I418" s="1"/>
      <c r="J418" s="1"/>
      <c r="K418" s="1"/>
      <c r="L418" s="1"/>
    </row>
    <row r="419" spans="1:12">
      <c r="A419" s="1"/>
      <c r="B419" s="1"/>
      <c r="C419" s="1"/>
      <c r="D419" s="1"/>
      <c r="E419" s="1"/>
      <c r="F419" s="1"/>
      <c r="G419" s="1"/>
      <c r="H419" s="1"/>
      <c r="I419" s="1"/>
      <c r="J419" s="1"/>
      <c r="K419" s="1"/>
      <c r="L419" s="1"/>
    </row>
    <row r="420" spans="1:12">
      <c r="A420" s="1"/>
      <c r="B420" s="1"/>
      <c r="C420" s="1"/>
      <c r="D420" s="1"/>
      <c r="E420" s="1"/>
      <c r="F420" s="1"/>
      <c r="G420" s="1"/>
      <c r="H420" s="1"/>
      <c r="I420" s="1"/>
      <c r="J420" s="1"/>
      <c r="K420" s="1"/>
      <c r="L420" s="1"/>
    </row>
    <row r="421" spans="1:12">
      <c r="A421" s="1"/>
      <c r="B421" s="1"/>
      <c r="C421" s="1"/>
      <c r="D421" s="1"/>
      <c r="E421" s="1"/>
      <c r="F421" s="1"/>
      <c r="G421" s="1"/>
      <c r="H421" s="1"/>
      <c r="I421" s="1"/>
      <c r="J421" s="1"/>
      <c r="K421" s="1"/>
      <c r="L421" s="1"/>
    </row>
    <row r="422" spans="1:12">
      <c r="A422" s="1"/>
      <c r="B422" s="1"/>
      <c r="C422" s="1"/>
      <c r="D422" s="1"/>
      <c r="E422" s="1"/>
      <c r="F422" s="1"/>
      <c r="G422" s="1"/>
      <c r="H422" s="1"/>
      <c r="I422" s="1"/>
      <c r="J422" s="1"/>
      <c r="K422" s="1"/>
      <c r="L422" s="1"/>
    </row>
    <row r="423" spans="1:12">
      <c r="A423" s="1"/>
      <c r="B423" s="1"/>
      <c r="C423" s="1"/>
      <c r="D423" s="1"/>
      <c r="E423" s="1"/>
      <c r="F423" s="1"/>
      <c r="G423" s="1"/>
      <c r="H423" s="1"/>
      <c r="I423" s="1"/>
      <c r="J423" s="1"/>
      <c r="K423" s="1"/>
      <c r="L423" s="1"/>
    </row>
    <row r="424" spans="1:12">
      <c r="A424" s="1"/>
      <c r="B424" s="1"/>
      <c r="C424" s="1"/>
      <c r="D424" s="1"/>
      <c r="E424" s="1"/>
      <c r="F424" s="1"/>
      <c r="G424" s="1"/>
      <c r="H424" s="1"/>
      <c r="I424" s="1"/>
      <c r="J424" s="1"/>
      <c r="K424" s="1"/>
      <c r="L424" s="1"/>
    </row>
    <row r="425" spans="1:12">
      <c r="A425" s="1"/>
      <c r="B425" s="1"/>
      <c r="C425" s="1"/>
      <c r="D425" s="1"/>
      <c r="E425" s="1"/>
      <c r="F425" s="1"/>
      <c r="G425" s="1"/>
      <c r="H425" s="1"/>
      <c r="I425" s="1"/>
      <c r="J425" s="1"/>
      <c r="K425" s="1"/>
      <c r="L425" s="1"/>
    </row>
    <row r="426" spans="1:12">
      <c r="A426" s="1"/>
      <c r="B426" s="1"/>
      <c r="C426" s="1"/>
      <c r="D426" s="1"/>
      <c r="E426" s="1"/>
      <c r="F426" s="1"/>
      <c r="G426" s="1"/>
      <c r="H426" s="1"/>
      <c r="I426" s="1"/>
      <c r="J426" s="1"/>
      <c r="K426" s="1"/>
      <c r="L426" s="1"/>
    </row>
    <row r="427" spans="1:12">
      <c r="A427" s="1"/>
      <c r="B427" s="1"/>
      <c r="C427" s="1"/>
      <c r="D427" s="1"/>
      <c r="E427" s="1"/>
      <c r="F427" s="1"/>
      <c r="G427" s="1"/>
      <c r="H427" s="1"/>
      <c r="I427" s="1"/>
      <c r="J427" s="1"/>
      <c r="K427" s="1"/>
      <c r="L427" s="1"/>
    </row>
    <row r="428" spans="1:12">
      <c r="A428" s="1"/>
      <c r="B428" s="1"/>
      <c r="C428" s="1"/>
      <c r="D428" s="1"/>
      <c r="E428" s="1"/>
      <c r="F428" s="1"/>
      <c r="G428" s="1"/>
      <c r="H428" s="1"/>
      <c r="I428" s="1"/>
      <c r="J428" s="1"/>
      <c r="K428" s="1"/>
      <c r="L428" s="1"/>
    </row>
    <row r="429" spans="1:12">
      <c r="A429" s="1"/>
      <c r="B429" s="1"/>
      <c r="C429" s="1"/>
      <c r="D429" s="1"/>
      <c r="E429" s="1"/>
      <c r="F429" s="1"/>
      <c r="G429" s="1"/>
      <c r="H429" s="1"/>
      <c r="I429" s="1"/>
      <c r="J429" s="1"/>
      <c r="K429" s="1"/>
      <c r="L429" s="1"/>
    </row>
    <row r="430" spans="1:12">
      <c r="A430" s="1"/>
      <c r="B430" s="1"/>
      <c r="C430" s="1"/>
      <c r="D430" s="1"/>
      <c r="E430" s="1"/>
      <c r="F430" s="1"/>
      <c r="G430" s="1"/>
      <c r="H430" s="1"/>
      <c r="I430" s="1"/>
      <c r="J430" s="1"/>
      <c r="K430" s="1"/>
      <c r="L430" s="1"/>
    </row>
    <row r="431" spans="1:12">
      <c r="A431" s="1"/>
      <c r="B431" s="1"/>
      <c r="C431" s="1"/>
      <c r="D431" s="1"/>
      <c r="E431" s="1"/>
      <c r="F431" s="1"/>
      <c r="G431" s="1"/>
      <c r="H431" s="1"/>
      <c r="I431" s="1"/>
      <c r="J431" s="1"/>
      <c r="K431" s="1"/>
      <c r="L431" s="1"/>
    </row>
    <row r="432" spans="1:12">
      <c r="A432" s="1"/>
      <c r="B432" s="1"/>
      <c r="C432" s="1"/>
      <c r="D432" s="1"/>
      <c r="E432" s="1"/>
      <c r="F432" s="1"/>
      <c r="G432" s="1"/>
      <c r="H432" s="1"/>
      <c r="I432" s="1"/>
      <c r="J432" s="1"/>
      <c r="K432" s="1"/>
      <c r="L432" s="1"/>
    </row>
    <row r="433" spans="1:12">
      <c r="A433" s="1"/>
      <c r="B433" s="1"/>
      <c r="C433" s="1"/>
      <c r="D433" s="1"/>
      <c r="E433" s="1"/>
      <c r="F433" s="1"/>
      <c r="G433" s="1"/>
      <c r="H433" s="1"/>
      <c r="I433" s="1"/>
      <c r="J433" s="1"/>
      <c r="K433" s="1"/>
      <c r="L433" s="1"/>
    </row>
    <row r="434" spans="1:12">
      <c r="A434" s="1"/>
      <c r="B434" s="1"/>
      <c r="C434" s="1"/>
      <c r="D434" s="1"/>
      <c r="E434" s="1"/>
      <c r="F434" s="1"/>
      <c r="G434" s="1"/>
      <c r="H434" s="1"/>
      <c r="I434" s="1"/>
      <c r="J434" s="1"/>
      <c r="K434" s="1"/>
      <c r="L434" s="1"/>
    </row>
    <row r="435" spans="1:12">
      <c r="A435" s="1"/>
      <c r="B435" s="1"/>
      <c r="C435" s="1"/>
      <c r="D435" s="1"/>
      <c r="E435" s="1"/>
      <c r="F435" s="1"/>
      <c r="G435" s="1"/>
      <c r="H435" s="1"/>
      <c r="I435" s="1"/>
      <c r="J435" s="1"/>
      <c r="K435" s="1"/>
      <c r="L435" s="1"/>
    </row>
    <row r="436" spans="1:12">
      <c r="A436" s="1"/>
      <c r="B436" s="1"/>
      <c r="C436" s="1"/>
      <c r="D436" s="1"/>
      <c r="E436" s="1"/>
      <c r="F436" s="1"/>
      <c r="G436" s="1"/>
      <c r="H436" s="1"/>
      <c r="I436" s="1"/>
      <c r="J436" s="1"/>
      <c r="K436" s="1"/>
      <c r="L436" s="1"/>
    </row>
    <row r="437" spans="1:12">
      <c r="A437" s="1"/>
      <c r="B437" s="1"/>
      <c r="C437" s="1"/>
      <c r="D437" s="1"/>
      <c r="E437" s="1"/>
      <c r="F437" s="1"/>
      <c r="G437" s="1"/>
      <c r="H437" s="1"/>
      <c r="I437" s="1"/>
      <c r="J437" s="1"/>
      <c r="K437" s="1"/>
      <c r="L437" s="1"/>
    </row>
    <row r="438" spans="1:12">
      <c r="A438" s="1"/>
      <c r="B438" s="1"/>
      <c r="C438" s="1"/>
      <c r="D438" s="1"/>
      <c r="E438" s="1"/>
      <c r="F438" s="1"/>
      <c r="G438" s="1"/>
      <c r="H438" s="1"/>
      <c r="I438" s="1"/>
      <c r="J438" s="1"/>
      <c r="K438" s="1"/>
      <c r="L438" s="1"/>
    </row>
    <row r="439" spans="1:12">
      <c r="A439" s="1"/>
      <c r="B439" s="1"/>
      <c r="C439" s="1"/>
      <c r="D439" s="1"/>
      <c r="E439" s="1"/>
      <c r="F439" s="1"/>
      <c r="G439" s="1"/>
      <c r="H439" s="1"/>
      <c r="I439" s="1"/>
      <c r="J439" s="1"/>
      <c r="K439" s="1"/>
      <c r="L439" s="1"/>
    </row>
    <row r="440" spans="1:12">
      <c r="A440" s="1"/>
      <c r="B440" s="1"/>
      <c r="C440" s="1"/>
      <c r="D440" s="1"/>
      <c r="E440" s="1"/>
      <c r="F440" s="1"/>
      <c r="G440" s="1"/>
      <c r="H440" s="1"/>
      <c r="I440" s="1"/>
      <c r="J440" s="1"/>
      <c r="K440" s="1"/>
      <c r="L440" s="1"/>
    </row>
    <row r="441" spans="1:12">
      <c r="A441" s="1"/>
      <c r="B441" s="1"/>
      <c r="C441" s="1"/>
      <c r="D441" s="1"/>
      <c r="E441" s="1"/>
      <c r="F441" s="1"/>
      <c r="G441" s="1"/>
      <c r="H441" s="1"/>
      <c r="I441" s="1"/>
      <c r="J441" s="1"/>
      <c r="K441" s="1"/>
      <c r="L441" s="1"/>
    </row>
    <row r="442" spans="1:12">
      <c r="A442" s="1"/>
      <c r="B442" s="1"/>
      <c r="C442" s="1"/>
      <c r="D442" s="1"/>
      <c r="E442" s="1"/>
      <c r="F442" s="1"/>
      <c r="G442" s="1"/>
      <c r="H442" s="1"/>
      <c r="I442" s="1"/>
      <c r="J442" s="1"/>
      <c r="K442" s="1"/>
      <c r="L442" s="1"/>
    </row>
    <row r="443" spans="1:12">
      <c r="A443" s="1"/>
      <c r="B443" s="1"/>
      <c r="C443" s="1"/>
      <c r="D443" s="1"/>
      <c r="E443" s="1"/>
      <c r="F443" s="1"/>
      <c r="G443" s="1"/>
      <c r="H443" s="1"/>
      <c r="I443" s="1"/>
      <c r="J443" s="1"/>
      <c r="K443" s="1"/>
      <c r="L443" s="1"/>
    </row>
    <row r="444" spans="1:12">
      <c r="A444" s="1"/>
      <c r="B444" s="1"/>
      <c r="C444" s="1"/>
      <c r="D444" s="1"/>
      <c r="E444" s="1"/>
      <c r="F444" s="1"/>
      <c r="G444" s="1"/>
      <c r="H444" s="1"/>
      <c r="I444" s="1"/>
      <c r="J444" s="1"/>
      <c r="K444" s="1"/>
      <c r="L444" s="1"/>
    </row>
    <row r="445" spans="1:12">
      <c r="A445" s="1"/>
      <c r="B445" s="1"/>
      <c r="C445" s="1"/>
      <c r="D445" s="1"/>
      <c r="E445" s="1"/>
      <c r="F445" s="1"/>
      <c r="G445" s="1"/>
      <c r="H445" s="1"/>
      <c r="I445" s="1"/>
      <c r="J445" s="1"/>
      <c r="K445" s="1"/>
      <c r="L445" s="1"/>
    </row>
    <row r="446" spans="1:12">
      <c r="A446" s="1"/>
      <c r="B446" s="1"/>
      <c r="C446" s="1"/>
      <c r="D446" s="1"/>
      <c r="E446" s="1"/>
      <c r="F446" s="1"/>
      <c r="G446" s="1"/>
      <c r="H446" s="1"/>
      <c r="I446" s="1"/>
      <c r="J446" s="1"/>
      <c r="K446" s="1"/>
      <c r="L446" s="1"/>
    </row>
    <row r="447" spans="1:12">
      <c r="A447" s="1"/>
      <c r="B447" s="1"/>
      <c r="C447" s="1"/>
      <c r="D447" s="1"/>
      <c r="E447" s="1"/>
      <c r="F447" s="1"/>
      <c r="G447" s="1"/>
      <c r="H447" s="1"/>
      <c r="I447" s="1"/>
      <c r="J447" s="1"/>
      <c r="K447" s="1"/>
      <c r="L447" s="1"/>
    </row>
    <row r="448" spans="1:12">
      <c r="A448" s="1"/>
      <c r="B448" s="1"/>
      <c r="C448" s="1"/>
      <c r="D448" s="1"/>
      <c r="E448" s="1"/>
      <c r="F448" s="1"/>
      <c r="G448" s="1"/>
      <c r="H448" s="1"/>
      <c r="I448" s="1"/>
      <c r="J448" s="1"/>
      <c r="K448" s="1"/>
      <c r="L448" s="1"/>
    </row>
    <row r="449" spans="1:12">
      <c r="A449" s="1"/>
      <c r="B449" s="1"/>
      <c r="C449" s="1"/>
      <c r="D449" s="1"/>
      <c r="E449" s="1"/>
      <c r="F449" s="1"/>
      <c r="G449" s="1"/>
      <c r="H449" s="1"/>
      <c r="I449" s="1"/>
      <c r="J449" s="1"/>
      <c r="K449" s="1"/>
      <c r="L449" s="1"/>
    </row>
    <row r="450" spans="1:12">
      <c r="A450" s="1"/>
      <c r="B450" s="1"/>
      <c r="C450" s="1"/>
      <c r="D450" s="1"/>
      <c r="E450" s="1"/>
      <c r="F450" s="1"/>
      <c r="G450" s="1"/>
      <c r="H450" s="1"/>
      <c r="I450" s="1"/>
      <c r="J450" s="1"/>
      <c r="K450" s="1"/>
      <c r="L450" s="1"/>
    </row>
    <row r="451" spans="1:12">
      <c r="A451" s="1"/>
      <c r="B451" s="1"/>
      <c r="C451" s="1"/>
      <c r="D451" s="1"/>
      <c r="E451" s="1"/>
      <c r="F451" s="1"/>
      <c r="G451" s="1"/>
      <c r="H451" s="1"/>
      <c r="I451" s="1"/>
      <c r="J451" s="1"/>
      <c r="K451" s="1"/>
      <c r="L451" s="1"/>
    </row>
    <row r="452" spans="1:12">
      <c r="A452" s="1"/>
      <c r="B452" s="1"/>
      <c r="C452" s="1"/>
      <c r="D452" s="1"/>
      <c r="E452" s="1"/>
      <c r="F452" s="1"/>
      <c r="G452" s="1"/>
      <c r="H452" s="1"/>
      <c r="I452" s="1"/>
      <c r="J452" s="1"/>
      <c r="K452" s="1"/>
      <c r="L452" s="1"/>
    </row>
    <row r="453" spans="1:12">
      <c r="A453" s="1"/>
      <c r="B453" s="1"/>
      <c r="C453" s="1"/>
      <c r="D453" s="1"/>
      <c r="E453" s="1"/>
      <c r="F453" s="1"/>
      <c r="G453" s="1"/>
      <c r="H453" s="1"/>
      <c r="I453" s="1"/>
      <c r="J453" s="1"/>
      <c r="K453" s="1"/>
      <c r="L453" s="1"/>
    </row>
    <row r="454" spans="1:12">
      <c r="A454" s="1"/>
      <c r="B454" s="1"/>
      <c r="C454" s="1"/>
      <c r="D454" s="1"/>
      <c r="E454" s="1"/>
      <c r="F454" s="1"/>
      <c r="G454" s="1"/>
      <c r="H454" s="1"/>
      <c r="I454" s="1"/>
      <c r="J454" s="1"/>
      <c r="K454" s="1"/>
      <c r="L454" s="1"/>
    </row>
    <row r="455" spans="1:12">
      <c r="A455" s="1"/>
      <c r="B455" s="1"/>
      <c r="C455" s="1"/>
      <c r="D455" s="1"/>
      <c r="E455" s="1"/>
      <c r="F455" s="1"/>
      <c r="G455" s="1"/>
      <c r="H455" s="1"/>
      <c r="I455" s="1"/>
      <c r="J455" s="1"/>
      <c r="K455" s="1"/>
      <c r="L455" s="1"/>
    </row>
    <row r="456" spans="1:12">
      <c r="A456" s="1"/>
      <c r="B456" s="1"/>
      <c r="C456" s="1"/>
      <c r="D456" s="1"/>
      <c r="E456" s="1"/>
      <c r="F456" s="1"/>
      <c r="G456" s="1"/>
      <c r="H456" s="1"/>
      <c r="I456" s="1"/>
      <c r="J456" s="1"/>
      <c r="K456" s="1"/>
      <c r="L456" s="1"/>
    </row>
    <row r="457" spans="1:12">
      <c r="A457" s="1"/>
      <c r="B457" s="1"/>
      <c r="C457" s="1"/>
      <c r="D457" s="1"/>
      <c r="E457" s="1"/>
      <c r="F457" s="1"/>
      <c r="G457" s="1"/>
      <c r="H457" s="1"/>
      <c r="I457" s="1"/>
      <c r="J457" s="1"/>
      <c r="K457" s="1"/>
      <c r="L457" s="1"/>
    </row>
    <row r="458" spans="1:12">
      <c r="A458" s="1"/>
      <c r="B458" s="1"/>
      <c r="C458" s="1"/>
      <c r="D458" s="1"/>
      <c r="E458" s="1"/>
      <c r="F458" s="1"/>
      <c r="G458" s="1"/>
      <c r="H458" s="1"/>
      <c r="I458" s="1"/>
      <c r="J458" s="1"/>
      <c r="K458" s="1"/>
      <c r="L458" s="1"/>
    </row>
    <row r="459" spans="1:12">
      <c r="A459" s="1"/>
      <c r="B459" s="1"/>
      <c r="C459" s="1"/>
      <c r="D459" s="1"/>
      <c r="E459" s="1"/>
      <c r="F459" s="1"/>
      <c r="G459" s="1"/>
      <c r="H459" s="1"/>
      <c r="I459" s="1"/>
      <c r="J459" s="1"/>
      <c r="K459" s="1"/>
      <c r="L459" s="1"/>
    </row>
    <row r="460" spans="1:12">
      <c r="A460" s="1"/>
      <c r="B460" s="1"/>
      <c r="C460" s="1"/>
      <c r="D460" s="1"/>
      <c r="E460" s="1"/>
      <c r="F460" s="1"/>
      <c r="G460" s="1"/>
      <c r="H460" s="1"/>
      <c r="I460" s="1"/>
      <c r="J460" s="1"/>
      <c r="K460" s="1"/>
      <c r="L460" s="1"/>
    </row>
    <row r="461" spans="1:12">
      <c r="A461" s="1"/>
      <c r="B461" s="1"/>
      <c r="C461" s="1"/>
      <c r="D461" s="1"/>
      <c r="E461" s="1"/>
      <c r="F461" s="1"/>
      <c r="G461" s="1"/>
      <c r="H461" s="1"/>
      <c r="I461" s="1"/>
      <c r="J461" s="1"/>
      <c r="K461" s="1"/>
      <c r="L461" s="1"/>
    </row>
    <row r="462" spans="1:12">
      <c r="A462" s="1"/>
      <c r="B462" s="1"/>
      <c r="C462" s="1"/>
      <c r="D462" s="1"/>
      <c r="E462" s="1"/>
      <c r="F462" s="1"/>
      <c r="G462" s="1"/>
      <c r="H462" s="1"/>
      <c r="I462" s="1"/>
      <c r="J462" s="1"/>
      <c r="K462" s="1"/>
      <c r="L462" s="1"/>
    </row>
    <row r="463" spans="1:12">
      <c r="A463" s="1"/>
      <c r="B463" s="1"/>
      <c r="C463" s="1"/>
      <c r="D463" s="1"/>
      <c r="E463" s="1"/>
      <c r="F463" s="1"/>
      <c r="G463" s="1"/>
      <c r="H463" s="1"/>
      <c r="I463" s="1"/>
      <c r="J463" s="1"/>
      <c r="K463" s="1"/>
      <c r="L463" s="1"/>
    </row>
    <row r="464" spans="1:12">
      <c r="A464" s="1"/>
      <c r="B464" s="1"/>
      <c r="C464" s="1"/>
      <c r="D464" s="1"/>
      <c r="E464" s="1"/>
      <c r="F464" s="1"/>
      <c r="G464" s="1"/>
      <c r="H464" s="1"/>
      <c r="I464" s="1"/>
      <c r="J464" s="1"/>
      <c r="K464" s="1"/>
      <c r="L464" s="1"/>
    </row>
    <row r="465" spans="1:12">
      <c r="A465" s="1"/>
      <c r="B465" s="1"/>
      <c r="C465" s="1"/>
      <c r="D465" s="1"/>
      <c r="E465" s="1"/>
      <c r="F465" s="1"/>
      <c r="G465" s="1"/>
      <c r="H465" s="1"/>
      <c r="I465" s="1"/>
      <c r="J465" s="1"/>
      <c r="K465" s="1"/>
      <c r="L465" s="1"/>
    </row>
    <row r="466" spans="1:12">
      <c r="A466" s="1"/>
      <c r="B466" s="1"/>
      <c r="C466" s="1"/>
      <c r="D466" s="1"/>
      <c r="E466" s="1"/>
      <c r="F466" s="1"/>
      <c r="G466" s="1"/>
      <c r="H466" s="1"/>
      <c r="I466" s="1"/>
      <c r="J466" s="1"/>
      <c r="K466" s="1"/>
      <c r="L466" s="1"/>
    </row>
    <row r="467" spans="1:12">
      <c r="A467" s="1"/>
      <c r="B467" s="1"/>
      <c r="C467" s="1"/>
      <c r="D467" s="1"/>
      <c r="E467" s="1"/>
      <c r="F467" s="1"/>
      <c r="G467" s="1"/>
      <c r="H467" s="1"/>
      <c r="I467" s="1"/>
      <c r="J467" s="1"/>
      <c r="K467" s="1"/>
      <c r="L467" s="1"/>
    </row>
    <row r="468" spans="1:12">
      <c r="A468" s="1"/>
      <c r="B468" s="1"/>
      <c r="C468" s="1"/>
      <c r="D468" s="1"/>
      <c r="E468" s="1"/>
      <c r="F468" s="1"/>
      <c r="G468" s="1"/>
      <c r="H468" s="1"/>
      <c r="I468" s="1"/>
      <c r="J468" s="1"/>
      <c r="K468" s="1"/>
      <c r="L468" s="1"/>
    </row>
    <row r="469" spans="1:12">
      <c r="A469" s="1"/>
      <c r="B469" s="1"/>
      <c r="C469" s="1"/>
      <c r="D469" s="1"/>
      <c r="E469" s="1"/>
      <c r="F469" s="1"/>
      <c r="G469" s="1"/>
      <c r="H469" s="1"/>
      <c r="I469" s="1"/>
      <c r="J469" s="1"/>
      <c r="K469" s="1"/>
      <c r="L469" s="1"/>
    </row>
    <row r="470" spans="1:12">
      <c r="A470" s="1"/>
      <c r="B470" s="1"/>
      <c r="C470" s="1"/>
      <c r="D470" s="1"/>
      <c r="E470" s="1"/>
      <c r="F470" s="1"/>
      <c r="G470" s="1"/>
      <c r="H470" s="1"/>
      <c r="I470" s="1"/>
      <c r="J470" s="1"/>
      <c r="K470" s="1"/>
      <c r="L470" s="1"/>
    </row>
    <row r="471" spans="1:12">
      <c r="A471" s="1"/>
      <c r="B471" s="1"/>
      <c r="C471" s="1"/>
      <c r="D471" s="1"/>
      <c r="E471" s="1"/>
      <c r="F471" s="1"/>
      <c r="G471" s="1"/>
      <c r="H471" s="1"/>
      <c r="I471" s="1"/>
      <c r="J471" s="1"/>
      <c r="K471" s="1"/>
      <c r="L471" s="1"/>
    </row>
    <row r="472" spans="1:12">
      <c r="A472" s="1"/>
      <c r="B472" s="1"/>
      <c r="C472" s="1"/>
      <c r="D472" s="1"/>
      <c r="E472" s="1"/>
      <c r="F472" s="1"/>
      <c r="G472" s="1"/>
      <c r="H472" s="1"/>
      <c r="I472" s="1"/>
      <c r="J472" s="1"/>
      <c r="K472" s="1"/>
      <c r="L472" s="1"/>
    </row>
    <row r="473" spans="1:12">
      <c r="A473" s="1"/>
      <c r="B473" s="1"/>
      <c r="C473" s="1"/>
      <c r="D473" s="1"/>
      <c r="E473" s="1"/>
      <c r="F473" s="1"/>
      <c r="G473" s="1"/>
      <c r="H473" s="1"/>
      <c r="I473" s="1"/>
      <c r="J473" s="1"/>
      <c r="K473" s="1"/>
      <c r="L473" s="1"/>
    </row>
    <row r="474" spans="1:12">
      <c r="A474" s="1"/>
      <c r="B474" s="1"/>
      <c r="C474" s="1"/>
      <c r="D474" s="1"/>
      <c r="E474" s="1"/>
      <c r="F474" s="1"/>
      <c r="G474" s="1"/>
      <c r="H474" s="1"/>
      <c r="I474" s="1"/>
      <c r="J474" s="1"/>
      <c r="K474" s="1"/>
      <c r="L474" s="1"/>
    </row>
    <row r="475" spans="1:12">
      <c r="A475" s="1"/>
      <c r="B475" s="1"/>
      <c r="C475" s="1"/>
      <c r="D475" s="1"/>
      <c r="E475" s="1"/>
      <c r="F475" s="1"/>
      <c r="G475" s="1"/>
      <c r="H475" s="1"/>
      <c r="I475" s="1"/>
      <c r="J475" s="1"/>
      <c r="K475" s="1"/>
      <c r="L475" s="1"/>
    </row>
    <row r="476" spans="1:12">
      <c r="A476" s="1"/>
      <c r="B476" s="1"/>
      <c r="C476" s="1"/>
      <c r="D476" s="1"/>
      <c r="E476" s="1"/>
      <c r="F476" s="1"/>
      <c r="G476" s="1"/>
      <c r="H476" s="1"/>
      <c r="I476" s="1"/>
      <c r="J476" s="1"/>
      <c r="K476" s="1"/>
      <c r="L476" s="1"/>
    </row>
    <row r="477" spans="1:12">
      <c r="A477" s="1"/>
      <c r="B477" s="1"/>
      <c r="C477" s="1"/>
      <c r="D477" s="1"/>
      <c r="E477" s="1"/>
      <c r="F477" s="1"/>
      <c r="G477" s="1"/>
      <c r="H477" s="1"/>
      <c r="I477" s="1"/>
      <c r="J477" s="1"/>
      <c r="K477" s="1"/>
      <c r="L477" s="1"/>
    </row>
    <row r="478" spans="1:12">
      <c r="A478" s="1"/>
      <c r="B478" s="1"/>
      <c r="C478" s="1"/>
      <c r="D478" s="1"/>
      <c r="E478" s="1"/>
      <c r="F478" s="1"/>
      <c r="G478" s="1"/>
      <c r="H478" s="1"/>
      <c r="I478" s="1"/>
      <c r="J478" s="1"/>
      <c r="K478" s="1"/>
      <c r="L478" s="1"/>
    </row>
    <row r="479" spans="1:12">
      <c r="A479" s="1"/>
      <c r="B479" s="1"/>
      <c r="C479" s="1"/>
      <c r="D479" s="1"/>
      <c r="E479" s="1"/>
      <c r="F479" s="1"/>
      <c r="G479" s="1"/>
      <c r="H479" s="1"/>
      <c r="I479" s="1"/>
      <c r="J479" s="1"/>
      <c r="K479" s="1"/>
      <c r="L479" s="1"/>
    </row>
    <row r="480" spans="1:12">
      <c r="A480" s="1"/>
      <c r="B480" s="1"/>
      <c r="C480" s="1"/>
      <c r="D480" s="1"/>
      <c r="E480" s="1"/>
      <c r="F480" s="1"/>
      <c r="G480" s="1"/>
      <c r="H480" s="1"/>
      <c r="I480" s="1"/>
      <c r="J480" s="1"/>
      <c r="K480" s="1"/>
      <c r="L480" s="1"/>
    </row>
    <row r="481" spans="1:12">
      <c r="A481" s="1"/>
      <c r="B481" s="1"/>
      <c r="C481" s="1"/>
      <c r="D481" s="1"/>
      <c r="E481" s="1"/>
      <c r="F481" s="1"/>
      <c r="G481" s="1"/>
      <c r="H481" s="1"/>
      <c r="I481" s="1"/>
      <c r="J481" s="1"/>
      <c r="K481" s="1"/>
      <c r="L481" s="1"/>
    </row>
    <row r="482" spans="1:12">
      <c r="A482" s="1"/>
      <c r="B482" s="1"/>
      <c r="C482" s="1"/>
      <c r="D482" s="1"/>
      <c r="E482" s="1"/>
      <c r="F482" s="1"/>
      <c r="G482" s="1"/>
      <c r="H482" s="1"/>
      <c r="I482" s="1"/>
      <c r="J482" s="1"/>
      <c r="K482" s="1"/>
      <c r="L482" s="1"/>
    </row>
    <row r="483" spans="1:12">
      <c r="A483" s="1"/>
      <c r="B483" s="1"/>
      <c r="C483" s="1"/>
      <c r="D483" s="1"/>
      <c r="E483" s="1"/>
      <c r="F483" s="1"/>
      <c r="G483" s="1"/>
      <c r="H483" s="1"/>
      <c r="I483" s="1"/>
      <c r="J483" s="1"/>
      <c r="K483" s="1"/>
      <c r="L483" s="1"/>
    </row>
    <row r="484" spans="1:12">
      <c r="A484" s="1"/>
      <c r="B484" s="1"/>
      <c r="C484" s="1"/>
      <c r="D484" s="1"/>
      <c r="E484" s="1"/>
      <c r="F484" s="1"/>
      <c r="G484" s="1"/>
      <c r="H484" s="1"/>
      <c r="I484" s="1"/>
      <c r="J484" s="1"/>
      <c r="K484" s="1"/>
      <c r="L484" s="1"/>
    </row>
    <row r="485" spans="1:12">
      <c r="A485" s="1"/>
      <c r="B485" s="1"/>
      <c r="C485" s="1"/>
      <c r="D485" s="1"/>
      <c r="E485" s="1"/>
      <c r="F485" s="1"/>
      <c r="G485" s="1"/>
      <c r="H485" s="1"/>
      <c r="I485" s="1"/>
      <c r="J485" s="1"/>
      <c r="K485" s="1"/>
      <c r="L485" s="1"/>
    </row>
    <row r="486" spans="1:12">
      <c r="A486" s="1"/>
      <c r="B486" s="1"/>
      <c r="C486" s="1"/>
      <c r="D486" s="1"/>
      <c r="E486" s="1"/>
      <c r="F486" s="1"/>
      <c r="G486" s="1"/>
      <c r="H486" s="1"/>
      <c r="I486" s="1"/>
      <c r="J486" s="1"/>
      <c r="K486" s="1"/>
      <c r="L486" s="1"/>
    </row>
    <row r="487" spans="1:12">
      <c r="A487" s="1"/>
      <c r="B487" s="1"/>
      <c r="C487" s="1"/>
      <c r="D487" s="1"/>
      <c r="E487" s="1"/>
      <c r="F487" s="1"/>
      <c r="G487" s="1"/>
      <c r="H487" s="1"/>
      <c r="I487" s="1"/>
      <c r="J487" s="1"/>
      <c r="K487" s="1"/>
      <c r="L487" s="1"/>
    </row>
    <row r="488" spans="1:12">
      <c r="A488" s="1"/>
      <c r="B488" s="1"/>
      <c r="C488" s="1"/>
      <c r="D488" s="1"/>
      <c r="E488" s="1"/>
      <c r="F488" s="1"/>
      <c r="G488" s="1"/>
      <c r="H488" s="1"/>
      <c r="I488" s="1"/>
      <c r="J488" s="1"/>
      <c r="K488" s="1"/>
      <c r="L488" s="1"/>
    </row>
    <row r="489" spans="1:12">
      <c r="A489" s="1"/>
      <c r="B489" s="1"/>
      <c r="C489" s="1"/>
      <c r="D489" s="1"/>
      <c r="E489" s="1"/>
      <c r="F489" s="1"/>
      <c r="G489" s="1"/>
      <c r="H489" s="1"/>
      <c r="I489" s="1"/>
      <c r="J489" s="1"/>
      <c r="K489" s="1"/>
      <c r="L489" s="1"/>
    </row>
    <row r="490" spans="1:12">
      <c r="A490" s="1"/>
      <c r="B490" s="1"/>
      <c r="C490" s="1"/>
      <c r="D490" s="1"/>
      <c r="E490" s="1"/>
      <c r="F490" s="1"/>
      <c r="G490" s="1"/>
      <c r="H490" s="1"/>
      <c r="I490" s="1"/>
      <c r="J490" s="1"/>
      <c r="K490" s="1"/>
      <c r="L490" s="1"/>
    </row>
    <row r="491" spans="1:12">
      <c r="A491" s="1"/>
      <c r="B491" s="1"/>
      <c r="C491" s="1"/>
      <c r="D491" s="1"/>
      <c r="E491" s="1"/>
      <c r="F491" s="1"/>
      <c r="G491" s="1"/>
      <c r="H491" s="1"/>
      <c r="I491" s="1"/>
      <c r="J491" s="1"/>
      <c r="K491" s="1"/>
      <c r="L491" s="1"/>
    </row>
    <row r="492" spans="1:12">
      <c r="A492" s="1"/>
      <c r="B492" s="1"/>
      <c r="C492" s="1"/>
      <c r="D492" s="1"/>
      <c r="E492" s="1"/>
      <c r="F492" s="1"/>
      <c r="G492" s="1"/>
      <c r="H492" s="1"/>
      <c r="I492" s="1"/>
      <c r="J492" s="1"/>
      <c r="K492" s="1"/>
      <c r="L492" s="1"/>
    </row>
    <row r="493" spans="1:12">
      <c r="A493" s="1"/>
      <c r="B493" s="1"/>
      <c r="C493" s="1"/>
      <c r="D493" s="1"/>
      <c r="E493" s="1"/>
      <c r="F493" s="1"/>
      <c r="G493" s="1"/>
      <c r="H493" s="1"/>
      <c r="I493" s="1"/>
      <c r="J493" s="1"/>
      <c r="K493" s="1"/>
      <c r="L493" s="1"/>
    </row>
    <row r="494" spans="1:12">
      <c r="A494" s="1"/>
      <c r="B494" s="1"/>
      <c r="C494" s="1"/>
      <c r="D494" s="1"/>
      <c r="E494" s="1"/>
      <c r="F494" s="1"/>
      <c r="G494" s="1"/>
      <c r="H494" s="1"/>
      <c r="I494" s="1"/>
      <c r="J494" s="1"/>
      <c r="K494" s="1"/>
      <c r="L494" s="1"/>
    </row>
    <row r="495" spans="1:12">
      <c r="A495" s="1"/>
      <c r="B495" s="1"/>
      <c r="C495" s="1"/>
      <c r="D495" s="1"/>
      <c r="E495" s="1"/>
      <c r="F495" s="1"/>
      <c r="G495" s="1"/>
      <c r="H495" s="1"/>
      <c r="I495" s="1"/>
      <c r="J495" s="1"/>
      <c r="K495" s="1"/>
      <c r="L495" s="1"/>
    </row>
    <row r="496" spans="1:12">
      <c r="A496" s="1"/>
      <c r="B496" s="1"/>
      <c r="C496" s="1"/>
      <c r="D496" s="1"/>
      <c r="E496" s="1"/>
      <c r="F496" s="1"/>
      <c r="G496" s="1"/>
      <c r="H496" s="1"/>
      <c r="I496" s="1"/>
      <c r="J496" s="1"/>
      <c r="K496" s="1"/>
      <c r="L496" s="1"/>
    </row>
    <row r="497" spans="1:12">
      <c r="A497" s="1"/>
      <c r="B497" s="1"/>
      <c r="C497" s="1"/>
      <c r="D497" s="1"/>
      <c r="E497" s="1"/>
      <c r="F497" s="1"/>
      <c r="G497" s="1"/>
      <c r="H497" s="1"/>
      <c r="I497" s="1"/>
      <c r="J497" s="1"/>
      <c r="K497" s="1"/>
      <c r="L497" s="1"/>
    </row>
    <row r="498" spans="1:12">
      <c r="A498" s="1"/>
      <c r="B498" s="1"/>
      <c r="C498" s="1"/>
      <c r="D498" s="1"/>
      <c r="E498" s="1"/>
      <c r="F498" s="1"/>
      <c r="G498" s="1"/>
      <c r="H498" s="1"/>
      <c r="I498" s="1"/>
      <c r="J498" s="1"/>
      <c r="K498" s="1"/>
      <c r="L498" s="1"/>
    </row>
    <row r="499" spans="1:12">
      <c r="A499" s="1"/>
      <c r="B499" s="1"/>
      <c r="C499" s="1"/>
      <c r="D499" s="1"/>
      <c r="E499" s="1"/>
      <c r="F499" s="1"/>
      <c r="G499" s="1"/>
      <c r="H499" s="1"/>
      <c r="I499" s="1"/>
      <c r="J499" s="1"/>
      <c r="K499" s="1"/>
      <c r="L499" s="1"/>
    </row>
    <row r="500" spans="1:12">
      <c r="A500" s="1"/>
      <c r="B500" s="1"/>
      <c r="C500" s="1"/>
      <c r="D500" s="1"/>
      <c r="E500" s="1"/>
      <c r="F500" s="1"/>
      <c r="G500" s="1"/>
      <c r="H500" s="1"/>
      <c r="I500" s="1"/>
      <c r="J500" s="1"/>
      <c r="K500" s="1"/>
      <c r="L500" s="1"/>
    </row>
    <row r="501" spans="1:12">
      <c r="A501" s="1"/>
      <c r="B501" s="1"/>
      <c r="C501" s="1"/>
      <c r="D501" s="1"/>
      <c r="E501" s="1"/>
      <c r="F501" s="1"/>
      <c r="G501" s="1"/>
      <c r="H501" s="1"/>
      <c r="I501" s="1"/>
      <c r="J501" s="1"/>
      <c r="K501" s="1"/>
      <c r="L501" s="1"/>
    </row>
    <row r="502" spans="1:12">
      <c r="A502" s="1"/>
      <c r="B502" s="1"/>
      <c r="C502" s="1"/>
      <c r="D502" s="1"/>
      <c r="E502" s="1"/>
      <c r="F502" s="1"/>
      <c r="G502" s="1"/>
      <c r="H502" s="1"/>
      <c r="I502" s="1"/>
      <c r="J502" s="1"/>
      <c r="K502" s="1"/>
      <c r="L502" s="1"/>
    </row>
    <row r="503" spans="1:12">
      <c r="A503" s="1"/>
      <c r="B503" s="1"/>
      <c r="C503" s="1"/>
      <c r="D503" s="1"/>
      <c r="E503" s="1"/>
      <c r="F503" s="1"/>
      <c r="G503" s="1"/>
      <c r="H503" s="1"/>
      <c r="I503" s="1"/>
      <c r="J503" s="1"/>
      <c r="K503" s="1"/>
      <c r="L503" s="1"/>
    </row>
    <row r="504" spans="1:12">
      <c r="A504" s="1"/>
      <c r="B504" s="1"/>
      <c r="C504" s="1"/>
      <c r="D504" s="1"/>
      <c r="E504" s="1"/>
      <c r="F504" s="1"/>
      <c r="G504" s="1"/>
      <c r="H504" s="1"/>
      <c r="I504" s="1"/>
      <c r="J504" s="1"/>
      <c r="K504" s="1"/>
      <c r="L504" s="1"/>
    </row>
    <row r="505" spans="1:12">
      <c r="A505" s="1"/>
      <c r="B505" s="1"/>
      <c r="C505" s="1"/>
      <c r="D505" s="1"/>
      <c r="E505" s="1"/>
      <c r="F505" s="1"/>
      <c r="G505" s="1"/>
      <c r="H505" s="1"/>
      <c r="I505" s="1"/>
      <c r="J505" s="1"/>
      <c r="K505" s="1"/>
      <c r="L505" s="1"/>
    </row>
    <row r="506" spans="1:12">
      <c r="A506" s="1"/>
      <c r="B506" s="1"/>
      <c r="C506" s="1"/>
      <c r="D506" s="1"/>
      <c r="E506" s="1"/>
      <c r="F506" s="1"/>
      <c r="G506" s="1"/>
      <c r="H506" s="1"/>
      <c r="I506" s="1"/>
      <c r="J506" s="1"/>
      <c r="K506" s="1"/>
      <c r="L506" s="1"/>
    </row>
    <row r="507" spans="1:12">
      <c r="A507" s="1"/>
      <c r="B507" s="1"/>
      <c r="C507" s="1"/>
      <c r="D507" s="1"/>
      <c r="E507" s="1"/>
      <c r="F507" s="1"/>
      <c r="G507" s="1"/>
      <c r="H507" s="1"/>
      <c r="I507" s="1"/>
      <c r="J507" s="1"/>
      <c r="K507" s="1"/>
      <c r="L507" s="1"/>
    </row>
    <row r="508" spans="1:12">
      <c r="A508" s="1"/>
      <c r="B508" s="1"/>
      <c r="C508" s="1"/>
      <c r="D508" s="1"/>
      <c r="E508" s="1"/>
      <c r="F508" s="1"/>
      <c r="G508" s="1"/>
      <c r="H508" s="1"/>
      <c r="I508" s="1"/>
      <c r="J508" s="1"/>
      <c r="K508" s="1"/>
      <c r="L508" s="1"/>
    </row>
    <row r="509" spans="1:12">
      <c r="A509" s="1"/>
      <c r="B509" s="1"/>
      <c r="C509" s="1"/>
      <c r="D509" s="1"/>
      <c r="E509" s="1"/>
      <c r="F509" s="1"/>
      <c r="G509" s="1"/>
      <c r="H509" s="1"/>
      <c r="I509" s="1"/>
      <c r="J509" s="1"/>
      <c r="K509" s="1"/>
      <c r="L509" s="1"/>
    </row>
    <row r="510" spans="1:12">
      <c r="A510" s="1"/>
      <c r="B510" s="1"/>
      <c r="C510" s="1"/>
      <c r="D510" s="1"/>
      <c r="E510" s="1"/>
      <c r="F510" s="1"/>
      <c r="G510" s="1"/>
      <c r="H510" s="1"/>
      <c r="I510" s="1"/>
      <c r="J510" s="1"/>
      <c r="K510" s="1"/>
      <c r="L510" s="1"/>
    </row>
    <row r="511" spans="1:12">
      <c r="A511" s="1"/>
      <c r="B511" s="1"/>
      <c r="C511" s="1"/>
      <c r="D511" s="1"/>
      <c r="E511" s="1"/>
      <c r="F511" s="1"/>
      <c r="G511" s="1"/>
      <c r="H511" s="1"/>
      <c r="I511" s="1"/>
      <c r="J511" s="1"/>
      <c r="K511" s="1"/>
      <c r="L511" s="1"/>
    </row>
    <row r="512" spans="1:12">
      <c r="A512" s="1"/>
      <c r="B512" s="1"/>
      <c r="C512" s="1"/>
      <c r="D512" s="1"/>
      <c r="E512" s="1"/>
      <c r="F512" s="1"/>
      <c r="G512" s="1"/>
      <c r="H512" s="1"/>
      <c r="I512" s="1"/>
      <c r="J512" s="1"/>
      <c r="K512" s="1"/>
      <c r="L512" s="1"/>
    </row>
    <row r="513" spans="1:12">
      <c r="A513" s="1"/>
      <c r="B513" s="1"/>
      <c r="C513" s="1"/>
      <c r="D513" s="1"/>
      <c r="E513" s="1"/>
      <c r="F513" s="1"/>
      <c r="G513" s="1"/>
      <c r="H513" s="1"/>
      <c r="I513" s="1"/>
      <c r="J513" s="1"/>
      <c r="K513" s="1"/>
      <c r="L513" s="1"/>
    </row>
    <row r="514" spans="1:12">
      <c r="A514" s="1"/>
      <c r="B514" s="1"/>
      <c r="C514" s="1"/>
      <c r="D514" s="1"/>
      <c r="E514" s="1"/>
      <c r="F514" s="1"/>
      <c r="G514" s="1"/>
      <c r="H514" s="1"/>
      <c r="I514" s="1"/>
      <c r="J514" s="1"/>
      <c r="K514" s="1"/>
      <c r="L514" s="1"/>
    </row>
    <row r="515" spans="1:12">
      <c r="A515" s="1"/>
      <c r="B515" s="1"/>
      <c r="C515" s="1"/>
      <c r="D515" s="1"/>
      <c r="E515" s="1"/>
      <c r="F515" s="1"/>
      <c r="G515" s="1"/>
      <c r="H515" s="1"/>
      <c r="I515" s="1"/>
      <c r="J515" s="1"/>
      <c r="K515" s="1"/>
      <c r="L515" s="1"/>
    </row>
    <row r="516" spans="1:12">
      <c r="A516" s="1"/>
      <c r="B516" s="1"/>
      <c r="C516" s="1"/>
      <c r="D516" s="1"/>
      <c r="E516" s="1"/>
      <c r="F516" s="1"/>
      <c r="G516" s="1"/>
      <c r="H516" s="1"/>
      <c r="I516" s="1"/>
      <c r="J516" s="1"/>
      <c r="K516" s="1"/>
      <c r="L516" s="1"/>
    </row>
    <row r="517" spans="1:12">
      <c r="A517" s="1"/>
      <c r="B517" s="1"/>
      <c r="C517" s="1"/>
      <c r="D517" s="1"/>
      <c r="E517" s="1"/>
      <c r="F517" s="1"/>
      <c r="G517" s="1"/>
      <c r="H517" s="1"/>
      <c r="I517" s="1"/>
      <c r="J517" s="1"/>
      <c r="K517" s="1"/>
      <c r="L517" s="1"/>
    </row>
    <row r="518" spans="1:12">
      <c r="A518" s="1"/>
      <c r="B518" s="1"/>
      <c r="C518" s="1"/>
      <c r="D518" s="1"/>
      <c r="E518" s="1"/>
      <c r="F518" s="1"/>
      <c r="G518" s="1"/>
      <c r="H518" s="1"/>
      <c r="I518" s="1"/>
      <c r="J518" s="1"/>
      <c r="K518" s="1"/>
      <c r="L518" s="1"/>
    </row>
    <row r="519" spans="1:12">
      <c r="A519" s="1"/>
      <c r="B519" s="1"/>
      <c r="C519" s="1"/>
      <c r="D519" s="1"/>
      <c r="E519" s="1"/>
      <c r="F519" s="1"/>
      <c r="G519" s="1"/>
      <c r="H519" s="1"/>
      <c r="I519" s="1"/>
      <c r="J519" s="1"/>
      <c r="K519" s="1"/>
      <c r="L519" s="1"/>
    </row>
    <row r="520" spans="1:12">
      <c r="A520" s="1"/>
      <c r="B520" s="1"/>
      <c r="C520" s="1"/>
      <c r="D520" s="1"/>
      <c r="E520" s="1"/>
      <c r="F520" s="1"/>
      <c r="G520" s="1"/>
      <c r="H520" s="1"/>
      <c r="I520" s="1"/>
      <c r="J520" s="1"/>
      <c r="K520" s="1"/>
      <c r="L520" s="1"/>
    </row>
    <row r="521" spans="1:12">
      <c r="A521" s="1"/>
      <c r="B521" s="1"/>
      <c r="C521" s="1"/>
      <c r="D521" s="1"/>
      <c r="E521" s="1"/>
      <c r="F521" s="1"/>
      <c r="G521" s="1"/>
      <c r="H521" s="1"/>
      <c r="I521" s="1"/>
      <c r="J521" s="1"/>
      <c r="K521" s="1"/>
      <c r="L521" s="1"/>
    </row>
    <row r="522" spans="1:12">
      <c r="A522" s="1"/>
      <c r="B522" s="1"/>
      <c r="C522" s="1"/>
      <c r="D522" s="1"/>
      <c r="E522" s="1"/>
      <c r="F522" s="1"/>
      <c r="G522" s="1"/>
      <c r="H522" s="1"/>
      <c r="I522" s="1"/>
      <c r="J522" s="1"/>
      <c r="K522" s="1"/>
      <c r="L522" s="1"/>
    </row>
    <row r="523" spans="1:12">
      <c r="A523" s="1"/>
      <c r="B523" s="1"/>
      <c r="C523" s="1"/>
      <c r="D523" s="1"/>
      <c r="E523" s="1"/>
      <c r="F523" s="1"/>
      <c r="G523" s="1"/>
      <c r="H523" s="1"/>
      <c r="I523" s="1"/>
      <c r="J523" s="1"/>
      <c r="K523" s="1"/>
      <c r="L523" s="1"/>
    </row>
    <row r="524" spans="1:12">
      <c r="A524" s="1"/>
      <c r="B524" s="1"/>
      <c r="C524" s="1"/>
      <c r="D524" s="1"/>
      <c r="E524" s="1"/>
      <c r="F524" s="1"/>
      <c r="G524" s="1"/>
      <c r="H524" s="1"/>
      <c r="I524" s="1"/>
      <c r="J524" s="1"/>
      <c r="K524" s="1"/>
      <c r="L524" s="1"/>
    </row>
    <row r="525" spans="1:12">
      <c r="A525" s="1"/>
      <c r="B525" s="1"/>
      <c r="C525" s="1"/>
      <c r="D525" s="1"/>
      <c r="E525" s="1"/>
      <c r="F525" s="1"/>
      <c r="G525" s="1"/>
      <c r="H525" s="1"/>
      <c r="I525" s="1"/>
      <c r="J525" s="1"/>
      <c r="K525" s="1"/>
      <c r="L525" s="1"/>
    </row>
    <row r="526" spans="1:12">
      <c r="A526" s="1"/>
      <c r="B526" s="1"/>
      <c r="C526" s="1"/>
      <c r="D526" s="1"/>
      <c r="E526" s="1"/>
      <c r="F526" s="1"/>
      <c r="G526" s="1"/>
      <c r="H526" s="1"/>
      <c r="I526" s="1"/>
      <c r="J526" s="1"/>
      <c r="K526" s="1"/>
      <c r="L526" s="1"/>
    </row>
    <row r="527" spans="1:12">
      <c r="A527" s="1"/>
      <c r="B527" s="1"/>
      <c r="C527" s="1"/>
      <c r="D527" s="1"/>
      <c r="E527" s="1"/>
      <c r="F527" s="1"/>
      <c r="G527" s="1"/>
      <c r="H527" s="1"/>
      <c r="I527" s="1"/>
      <c r="J527" s="1"/>
      <c r="K527" s="1"/>
      <c r="L527" s="1"/>
    </row>
    <row r="528" spans="1:12">
      <c r="A528" s="1"/>
      <c r="B528" s="1"/>
      <c r="C528" s="1"/>
      <c r="D528" s="1"/>
      <c r="E528" s="1"/>
      <c r="F528" s="1"/>
      <c r="G528" s="1"/>
      <c r="H528" s="1"/>
      <c r="I528" s="1"/>
      <c r="J528" s="1"/>
      <c r="K528" s="1"/>
      <c r="L528" s="1"/>
    </row>
    <row r="529" spans="1:12">
      <c r="A529" s="1"/>
      <c r="B529" s="1"/>
      <c r="C529" s="1"/>
      <c r="D529" s="1"/>
      <c r="E529" s="1"/>
      <c r="F529" s="1"/>
      <c r="G529" s="1"/>
      <c r="H529" s="1"/>
      <c r="I529" s="1"/>
      <c r="J529" s="1"/>
      <c r="K529" s="1"/>
      <c r="L529" s="1"/>
    </row>
    <row r="530" spans="1:12">
      <c r="A530" s="1"/>
      <c r="B530" s="1"/>
      <c r="C530" s="1"/>
      <c r="D530" s="1"/>
      <c r="E530" s="1"/>
      <c r="F530" s="1"/>
      <c r="G530" s="1"/>
      <c r="H530" s="1"/>
      <c r="I530" s="1"/>
      <c r="J530" s="1"/>
      <c r="K530" s="1"/>
      <c r="L530" s="1"/>
    </row>
    <row r="531" spans="1:12">
      <c r="A531" s="1"/>
      <c r="B531" s="1"/>
      <c r="C531" s="1"/>
      <c r="D531" s="1"/>
      <c r="E531" s="1"/>
      <c r="F531" s="1"/>
      <c r="G531" s="1"/>
      <c r="H531" s="1"/>
      <c r="I531" s="1"/>
      <c r="J531" s="1"/>
      <c r="K531" s="1"/>
      <c r="L531" s="1"/>
    </row>
    <row r="532" spans="1:12">
      <c r="A532" s="1"/>
      <c r="B532" s="1"/>
      <c r="C532" s="1"/>
      <c r="D532" s="1"/>
      <c r="E532" s="1"/>
      <c r="F532" s="1"/>
      <c r="G532" s="1"/>
      <c r="H532" s="1"/>
      <c r="I532" s="1"/>
      <c r="J532" s="1"/>
      <c r="K532" s="1"/>
      <c r="L532" s="1"/>
    </row>
    <row r="533" spans="1:12">
      <c r="A533" s="1"/>
      <c r="B533" s="1"/>
      <c r="C533" s="1"/>
      <c r="D533" s="1"/>
      <c r="E533" s="1"/>
      <c r="F533" s="1"/>
      <c r="G533" s="1"/>
      <c r="H533" s="1"/>
      <c r="I533" s="1"/>
      <c r="J533" s="1"/>
      <c r="K533" s="1"/>
      <c r="L533" s="1"/>
    </row>
    <row r="534" spans="1:12">
      <c r="A534" s="1"/>
      <c r="B534" s="1"/>
      <c r="C534" s="1"/>
      <c r="D534" s="1"/>
      <c r="E534" s="1"/>
      <c r="F534" s="1"/>
      <c r="G534" s="1"/>
      <c r="H534" s="1"/>
      <c r="I534" s="1"/>
      <c r="J534" s="1"/>
      <c r="K534" s="1"/>
      <c r="L534" s="1"/>
    </row>
    <row r="535" spans="1:12">
      <c r="A535" s="1"/>
      <c r="B535" s="1"/>
      <c r="C535" s="1"/>
      <c r="D535" s="1"/>
      <c r="E535" s="1"/>
      <c r="F535" s="1"/>
      <c r="G535" s="1"/>
      <c r="H535" s="1"/>
      <c r="I535" s="1"/>
      <c r="J535" s="1"/>
      <c r="K535" s="1"/>
      <c r="L535" s="1"/>
    </row>
    <row r="536" spans="1:12">
      <c r="A536" s="1"/>
      <c r="B536" s="1"/>
      <c r="C536" s="1"/>
      <c r="D536" s="1"/>
      <c r="E536" s="1"/>
      <c r="F536" s="1"/>
      <c r="G536" s="1"/>
      <c r="H536" s="1"/>
      <c r="I536" s="1"/>
      <c r="J536" s="1"/>
      <c r="K536" s="1"/>
      <c r="L536" s="1"/>
    </row>
    <row r="537" spans="1:12">
      <c r="A537" s="1"/>
      <c r="B537" s="1"/>
      <c r="C537" s="1"/>
      <c r="D537" s="1"/>
      <c r="E537" s="1"/>
      <c r="F537" s="1"/>
      <c r="G537" s="1"/>
      <c r="H537" s="1"/>
      <c r="I537" s="1"/>
      <c r="J537" s="1"/>
      <c r="K537" s="1"/>
      <c r="L537" s="1"/>
    </row>
    <row r="538" spans="1:12">
      <c r="A538" s="1"/>
      <c r="B538" s="1"/>
      <c r="C538" s="1"/>
      <c r="D538" s="1"/>
      <c r="E538" s="1"/>
      <c r="F538" s="1"/>
      <c r="G538" s="1"/>
      <c r="H538" s="1"/>
      <c r="I538" s="1"/>
      <c r="J538" s="1"/>
      <c r="K538" s="1"/>
      <c r="L538" s="1"/>
    </row>
    <row r="539" spans="1:12">
      <c r="A539" s="1"/>
      <c r="B539" s="1"/>
      <c r="C539" s="1"/>
      <c r="D539" s="1"/>
      <c r="E539" s="1"/>
      <c r="F539" s="1"/>
      <c r="G539" s="1"/>
      <c r="H539" s="1"/>
      <c r="I539" s="1"/>
      <c r="J539" s="1"/>
      <c r="K539" s="1"/>
      <c r="L539" s="1"/>
    </row>
    <row r="540" spans="1:12">
      <c r="A540" s="1"/>
      <c r="B540" s="1"/>
      <c r="C540" s="1"/>
      <c r="D540" s="1"/>
      <c r="E540" s="1"/>
      <c r="F540" s="1"/>
      <c r="G540" s="1"/>
      <c r="H540" s="1"/>
      <c r="I540" s="1"/>
      <c r="J540" s="1"/>
      <c r="K540" s="1"/>
      <c r="L540" s="1"/>
    </row>
    <row r="541" spans="1:12">
      <c r="A541" s="1"/>
      <c r="B541" s="1"/>
      <c r="C541" s="1"/>
      <c r="D541" s="1"/>
      <c r="E541" s="1"/>
      <c r="F541" s="1"/>
      <c r="G541" s="1"/>
      <c r="H541" s="1"/>
      <c r="I541" s="1"/>
      <c r="J541" s="1"/>
      <c r="K541" s="1"/>
      <c r="L541" s="1"/>
    </row>
    <row r="542" spans="1:12">
      <c r="A542" s="1"/>
      <c r="B542" s="1"/>
      <c r="C542" s="1"/>
      <c r="D542" s="1"/>
      <c r="E542" s="1"/>
      <c r="F542" s="1"/>
      <c r="G542" s="1"/>
      <c r="H542" s="1"/>
      <c r="I542" s="1"/>
      <c r="J542" s="1"/>
      <c r="K542" s="1"/>
      <c r="L542" s="1"/>
    </row>
    <row r="543" spans="1:12">
      <c r="A543" s="1"/>
      <c r="B543" s="1"/>
      <c r="C543" s="1"/>
      <c r="D543" s="1"/>
      <c r="E543" s="1"/>
      <c r="F543" s="1"/>
      <c r="G543" s="1"/>
      <c r="H543" s="1"/>
      <c r="I543" s="1"/>
      <c r="J543" s="1"/>
      <c r="K543" s="1"/>
      <c r="L543" s="1"/>
    </row>
    <row r="544" spans="1:12">
      <c r="A544" s="1"/>
      <c r="B544" s="1"/>
      <c r="C544" s="1"/>
      <c r="D544" s="1"/>
      <c r="E544" s="1"/>
      <c r="F544" s="1"/>
      <c r="G544" s="1"/>
      <c r="H544" s="1"/>
      <c r="I544" s="1"/>
      <c r="J544" s="1"/>
      <c r="K544" s="1"/>
      <c r="L544" s="1"/>
    </row>
    <row r="545" spans="1:12">
      <c r="A545" s="1"/>
      <c r="B545" s="1"/>
      <c r="C545" s="1"/>
      <c r="D545" s="1"/>
      <c r="E545" s="1"/>
      <c r="F545" s="1"/>
      <c r="G545" s="1"/>
      <c r="H545" s="1"/>
      <c r="I545" s="1"/>
      <c r="J545" s="1"/>
      <c r="K545" s="1"/>
      <c r="L545" s="1"/>
    </row>
    <row r="546" spans="1:12">
      <c r="A546" s="1"/>
      <c r="B546" s="1"/>
      <c r="C546" s="1"/>
      <c r="D546" s="1"/>
      <c r="E546" s="1"/>
      <c r="F546" s="1"/>
      <c r="G546" s="1"/>
      <c r="H546" s="1"/>
      <c r="I546" s="1"/>
      <c r="J546" s="1"/>
      <c r="K546" s="1"/>
      <c r="L546" s="1"/>
    </row>
    <row r="547" spans="1:12">
      <c r="A547" s="1"/>
      <c r="B547" s="1"/>
      <c r="C547" s="1"/>
      <c r="D547" s="1"/>
      <c r="E547" s="1"/>
      <c r="F547" s="1"/>
      <c r="G547" s="1"/>
      <c r="H547" s="1"/>
      <c r="I547" s="1"/>
      <c r="J547" s="1"/>
      <c r="K547" s="1"/>
      <c r="L547" s="1"/>
    </row>
    <row r="548" spans="1:12">
      <c r="A548" s="1"/>
      <c r="B548" s="1"/>
      <c r="C548" s="1"/>
      <c r="D548" s="1"/>
      <c r="E548" s="1"/>
      <c r="F548" s="1"/>
      <c r="G548" s="1"/>
      <c r="H548" s="1"/>
      <c r="I548" s="1"/>
      <c r="J548" s="1"/>
      <c r="K548" s="1"/>
      <c r="L548" s="1"/>
    </row>
    <row r="549" spans="1:12">
      <c r="A549" s="1"/>
      <c r="B549" s="1"/>
      <c r="C549" s="1"/>
      <c r="D549" s="1"/>
      <c r="E549" s="1"/>
      <c r="F549" s="1"/>
      <c r="G549" s="1"/>
      <c r="H549" s="1"/>
      <c r="I549" s="1"/>
      <c r="J549" s="1"/>
      <c r="K549" s="1"/>
      <c r="L549" s="1"/>
    </row>
    <row r="550" spans="1:12">
      <c r="A550" s="1"/>
      <c r="B550" s="1"/>
      <c r="C550" s="1"/>
      <c r="D550" s="1"/>
      <c r="E550" s="1"/>
      <c r="F550" s="1"/>
      <c r="G550" s="1"/>
      <c r="H550" s="1"/>
      <c r="I550" s="1"/>
      <c r="J550" s="1"/>
      <c r="K550" s="1"/>
      <c r="L550" s="1"/>
    </row>
    <row r="551" spans="1:12">
      <c r="A551" s="1"/>
      <c r="B551" s="1"/>
      <c r="C551" s="1"/>
      <c r="D551" s="1"/>
      <c r="E551" s="1"/>
      <c r="F551" s="1"/>
      <c r="G551" s="1"/>
      <c r="H551" s="1"/>
      <c r="I551" s="1"/>
      <c r="J551" s="1"/>
      <c r="K551" s="1"/>
      <c r="L551" s="1"/>
    </row>
    <row r="552" spans="1:12">
      <c r="A552" s="1"/>
      <c r="B552" s="1"/>
      <c r="C552" s="1"/>
      <c r="D552" s="1"/>
      <c r="E552" s="1"/>
      <c r="F552" s="1"/>
      <c r="G552" s="1"/>
      <c r="H552" s="1"/>
      <c r="I552" s="1"/>
      <c r="J552" s="1"/>
      <c r="K552" s="1"/>
      <c r="L552" s="1"/>
    </row>
    <row r="553" spans="1:12">
      <c r="A553" s="1"/>
      <c r="B553" s="1"/>
      <c r="C553" s="1"/>
      <c r="D553" s="1"/>
      <c r="E553" s="1"/>
      <c r="F553" s="1"/>
      <c r="G553" s="1"/>
      <c r="H553" s="1"/>
      <c r="I553" s="1"/>
      <c r="J553" s="1"/>
      <c r="K553" s="1"/>
      <c r="L553" s="1"/>
    </row>
    <row r="554" spans="1:12">
      <c r="A554" s="1"/>
      <c r="B554" s="1"/>
      <c r="C554" s="1"/>
      <c r="D554" s="1"/>
      <c r="E554" s="1"/>
      <c r="F554" s="1"/>
      <c r="G554" s="1"/>
      <c r="H554" s="1"/>
      <c r="I554" s="1"/>
      <c r="J554" s="1"/>
      <c r="K554" s="1"/>
      <c r="L554" s="1"/>
    </row>
    <row r="555" spans="1:12">
      <c r="A555" s="1"/>
      <c r="B555" s="1"/>
      <c r="C555" s="1"/>
      <c r="D555" s="1"/>
      <c r="E555" s="1"/>
      <c r="F555" s="1"/>
      <c r="G555" s="1"/>
      <c r="H555" s="1"/>
      <c r="I555" s="1"/>
      <c r="J555" s="1"/>
      <c r="K555" s="1"/>
      <c r="L555" s="1"/>
    </row>
    <row r="556" spans="1:12">
      <c r="A556" s="1"/>
      <c r="B556" s="1"/>
      <c r="C556" s="1"/>
      <c r="D556" s="1"/>
      <c r="E556" s="1"/>
      <c r="F556" s="1"/>
      <c r="G556" s="1"/>
      <c r="H556" s="1"/>
      <c r="I556" s="1"/>
      <c r="J556" s="1"/>
      <c r="K556" s="1"/>
      <c r="L556" s="1"/>
    </row>
    <row r="557" spans="1:12">
      <c r="A557" s="1"/>
      <c r="B557" s="1"/>
      <c r="C557" s="1"/>
      <c r="D557" s="1"/>
      <c r="E557" s="1"/>
      <c r="F557" s="1"/>
      <c r="G557" s="1"/>
      <c r="H557" s="1"/>
      <c r="I557" s="1"/>
      <c r="J557" s="1"/>
      <c r="K557" s="1"/>
      <c r="L557" s="1"/>
    </row>
    <row r="558" spans="1:12">
      <c r="A558" s="1"/>
      <c r="B558" s="1"/>
      <c r="C558" s="1"/>
      <c r="D558" s="1"/>
      <c r="E558" s="1"/>
      <c r="F558" s="1"/>
      <c r="G558" s="1"/>
      <c r="H558" s="1"/>
      <c r="I558" s="1"/>
      <c r="J558" s="1"/>
      <c r="K558" s="1"/>
      <c r="L558" s="1"/>
    </row>
    <row r="559" spans="1:12">
      <c r="A559" s="1"/>
      <c r="B559" s="1"/>
      <c r="C559" s="1"/>
      <c r="D559" s="1"/>
      <c r="E559" s="1"/>
      <c r="F559" s="1"/>
      <c r="G559" s="1"/>
      <c r="H559" s="1"/>
      <c r="I559" s="1"/>
      <c r="J559" s="1"/>
      <c r="K559" s="1"/>
      <c r="L559" s="1"/>
    </row>
    <row r="560" spans="1:12">
      <c r="A560" s="1"/>
      <c r="B560" s="1"/>
      <c r="C560" s="1"/>
      <c r="D560" s="1"/>
      <c r="E560" s="1"/>
      <c r="F560" s="1"/>
      <c r="G560" s="1"/>
      <c r="H560" s="1"/>
      <c r="I560" s="1"/>
      <c r="J560" s="1"/>
      <c r="K560" s="1"/>
      <c r="L560" s="1"/>
    </row>
    <row r="561" spans="1:12">
      <c r="A561" s="1"/>
      <c r="B561" s="1"/>
      <c r="C561" s="1"/>
      <c r="D561" s="1"/>
      <c r="E561" s="1"/>
      <c r="F561" s="1"/>
      <c r="G561" s="1"/>
      <c r="H561" s="1"/>
      <c r="I561" s="1"/>
      <c r="J561" s="1"/>
      <c r="K561" s="1"/>
      <c r="L561" s="1"/>
    </row>
    <row r="562" spans="1:12">
      <c r="A562" s="1"/>
      <c r="B562" s="1"/>
      <c r="C562" s="1"/>
      <c r="D562" s="1"/>
      <c r="E562" s="1"/>
      <c r="F562" s="1"/>
      <c r="G562" s="1"/>
      <c r="H562" s="1"/>
      <c r="I562" s="1"/>
      <c r="J562" s="1"/>
      <c r="K562" s="1"/>
      <c r="L562" s="1"/>
    </row>
    <row r="563" spans="1:12">
      <c r="A563" s="1"/>
      <c r="B563" s="1"/>
      <c r="C563" s="1"/>
      <c r="D563" s="1"/>
      <c r="E563" s="1"/>
      <c r="F563" s="1"/>
      <c r="G563" s="1"/>
      <c r="H563" s="1"/>
      <c r="I563" s="1"/>
      <c r="J563" s="1"/>
      <c r="K563" s="1"/>
      <c r="L563" s="1"/>
    </row>
    <row r="564" spans="1:12">
      <c r="A564" s="1"/>
      <c r="B564" s="1"/>
      <c r="C564" s="1"/>
      <c r="D564" s="1"/>
      <c r="E564" s="1"/>
      <c r="F564" s="1"/>
      <c r="G564" s="1"/>
      <c r="H564" s="1"/>
      <c r="I564" s="1"/>
      <c r="J564" s="1"/>
      <c r="K564" s="1"/>
      <c r="L564" s="1"/>
    </row>
    <row r="565" spans="1:12">
      <c r="A565" s="1"/>
      <c r="B565" s="1"/>
      <c r="C565" s="1"/>
      <c r="D565" s="1"/>
      <c r="E565" s="1"/>
      <c r="F565" s="1"/>
      <c r="G565" s="1"/>
      <c r="H565" s="1"/>
      <c r="I565" s="1"/>
      <c r="J565" s="1"/>
      <c r="K565" s="1"/>
      <c r="L565" s="1"/>
    </row>
    <row r="566" spans="1:12">
      <c r="A566" s="1"/>
      <c r="B566" s="1"/>
      <c r="C566" s="1"/>
      <c r="D566" s="1"/>
      <c r="E566" s="1"/>
      <c r="F566" s="1"/>
      <c r="G566" s="1"/>
      <c r="H566" s="1"/>
      <c r="I566" s="1"/>
      <c r="J566" s="1"/>
      <c r="K566" s="1"/>
      <c r="L566" s="1"/>
    </row>
    <row r="567" spans="1:12">
      <c r="A567" s="1"/>
      <c r="B567" s="1"/>
      <c r="C567" s="1"/>
      <c r="D567" s="1"/>
      <c r="E567" s="1"/>
      <c r="F567" s="1"/>
      <c r="G567" s="1"/>
      <c r="H567" s="1"/>
      <c r="I567" s="1"/>
      <c r="J567" s="1"/>
      <c r="K567" s="1"/>
      <c r="L567" s="1"/>
    </row>
    <row r="568" spans="1:12">
      <c r="A568" s="1"/>
      <c r="B568" s="1"/>
      <c r="C568" s="1"/>
      <c r="D568" s="1"/>
      <c r="E568" s="1"/>
      <c r="F568" s="1"/>
      <c r="G568" s="1"/>
      <c r="H568" s="1"/>
      <c r="I568" s="1"/>
      <c r="J568" s="1"/>
      <c r="K568" s="1"/>
      <c r="L568" s="1"/>
    </row>
    <row r="569" spans="1:12">
      <c r="A569" s="1"/>
      <c r="B569" s="1"/>
      <c r="C569" s="1"/>
      <c r="D569" s="1"/>
      <c r="E569" s="1"/>
      <c r="F569" s="1"/>
      <c r="G569" s="1"/>
      <c r="H569" s="1"/>
      <c r="I569" s="1"/>
      <c r="J569" s="1"/>
      <c r="K569" s="1"/>
      <c r="L569" s="1"/>
    </row>
    <row r="570" spans="1:12">
      <c r="A570" s="1"/>
      <c r="B570" s="1"/>
      <c r="C570" s="1"/>
      <c r="D570" s="1"/>
      <c r="E570" s="1"/>
      <c r="F570" s="1"/>
      <c r="G570" s="1"/>
      <c r="H570" s="1"/>
      <c r="I570" s="1"/>
      <c r="J570" s="1"/>
      <c r="K570" s="1"/>
      <c r="L570" s="1"/>
    </row>
    <row r="571" spans="1:12">
      <c r="A571" s="1"/>
      <c r="B571" s="1"/>
      <c r="C571" s="1"/>
      <c r="D571" s="1"/>
      <c r="E571" s="1"/>
      <c r="F571" s="1"/>
      <c r="G571" s="1"/>
      <c r="H571" s="1"/>
      <c r="I571" s="1"/>
      <c r="J571" s="1"/>
      <c r="K571" s="1"/>
      <c r="L571" s="1"/>
    </row>
    <row r="572" spans="1:12">
      <c r="A572" s="1"/>
      <c r="B572" s="1"/>
      <c r="C572" s="1"/>
      <c r="D572" s="1"/>
      <c r="E572" s="1"/>
      <c r="F572" s="1"/>
      <c r="G572" s="1"/>
      <c r="H572" s="1"/>
      <c r="I572" s="1"/>
      <c r="J572" s="1"/>
      <c r="K572" s="1"/>
      <c r="L572" s="1"/>
    </row>
    <row r="573" spans="1:12">
      <c r="A573" s="1"/>
      <c r="B573" s="1"/>
      <c r="C573" s="1"/>
      <c r="D573" s="1"/>
      <c r="E573" s="1"/>
      <c r="F573" s="1"/>
      <c r="G573" s="1"/>
      <c r="H573" s="1"/>
      <c r="I573" s="1"/>
      <c r="J573" s="1"/>
      <c r="K573" s="1"/>
      <c r="L573" s="1"/>
    </row>
    <row r="574" spans="1:12">
      <c r="A574" s="1"/>
      <c r="B574" s="1"/>
      <c r="C574" s="1"/>
      <c r="D574" s="1"/>
      <c r="E574" s="1"/>
      <c r="F574" s="1"/>
      <c r="G574" s="1"/>
      <c r="H574" s="1"/>
      <c r="I574" s="1"/>
      <c r="J574" s="1"/>
      <c r="K574" s="1"/>
      <c r="L574" s="1"/>
    </row>
    <row r="575" spans="1:12">
      <c r="A575" s="1"/>
      <c r="B575" s="1"/>
      <c r="C575" s="1"/>
      <c r="D575" s="1"/>
      <c r="E575" s="1"/>
      <c r="F575" s="1"/>
      <c r="G575" s="1"/>
      <c r="H575" s="1"/>
      <c r="I575" s="1"/>
      <c r="J575" s="1"/>
      <c r="K575" s="1"/>
      <c r="L575" s="1"/>
    </row>
    <row r="576" spans="1:12">
      <c r="A576" s="1"/>
      <c r="B576" s="1"/>
      <c r="C576" s="1"/>
      <c r="D576" s="1"/>
      <c r="E576" s="1"/>
      <c r="F576" s="1"/>
      <c r="G576" s="1"/>
      <c r="H576" s="1"/>
      <c r="I576" s="1"/>
      <c r="J576" s="1"/>
      <c r="K576" s="1"/>
      <c r="L576" s="1"/>
    </row>
    <row r="577" spans="1:12">
      <c r="A577" s="1"/>
      <c r="B577" s="1"/>
      <c r="C577" s="1"/>
      <c r="D577" s="1"/>
      <c r="E577" s="1"/>
      <c r="F577" s="1"/>
      <c r="G577" s="1"/>
      <c r="H577" s="1"/>
      <c r="I577" s="1"/>
      <c r="J577" s="1"/>
      <c r="K577" s="1"/>
      <c r="L577" s="1"/>
    </row>
    <row r="578" spans="1:12">
      <c r="A578" s="1"/>
      <c r="B578" s="1"/>
      <c r="C578" s="1"/>
      <c r="D578" s="1"/>
      <c r="E578" s="1"/>
      <c r="F578" s="1"/>
      <c r="G578" s="1"/>
      <c r="H578" s="1"/>
      <c r="I578" s="1"/>
      <c r="J578" s="1"/>
      <c r="K578" s="1"/>
      <c r="L578" s="1"/>
    </row>
    <row r="579" spans="1:12">
      <c r="A579" s="1"/>
      <c r="B579" s="1"/>
      <c r="C579" s="1"/>
      <c r="D579" s="1"/>
      <c r="E579" s="1"/>
      <c r="F579" s="1"/>
      <c r="G579" s="1"/>
      <c r="H579" s="1"/>
      <c r="I579" s="1"/>
      <c r="J579" s="1"/>
      <c r="K579" s="1"/>
      <c r="L579" s="1"/>
    </row>
    <row r="580" spans="1:12">
      <c r="A580" s="1"/>
      <c r="B580" s="1"/>
      <c r="C580" s="1"/>
      <c r="D580" s="1"/>
      <c r="E580" s="1"/>
      <c r="F580" s="1"/>
      <c r="G580" s="1"/>
      <c r="H580" s="1"/>
      <c r="I580" s="1"/>
      <c r="J580" s="1"/>
      <c r="K580" s="1"/>
      <c r="L580" s="1"/>
    </row>
    <row r="581" spans="1:12">
      <c r="A581" s="1"/>
      <c r="B581" s="1"/>
      <c r="C581" s="1"/>
      <c r="D581" s="1"/>
      <c r="E581" s="1"/>
      <c r="F581" s="1"/>
      <c r="G581" s="1"/>
      <c r="H581" s="1"/>
      <c r="I581" s="1"/>
      <c r="J581" s="1"/>
      <c r="K581" s="1"/>
      <c r="L581" s="1"/>
    </row>
    <row r="582" spans="1:12">
      <c r="A582" s="1"/>
      <c r="B582" s="1"/>
      <c r="C582" s="1"/>
      <c r="D582" s="1"/>
      <c r="E582" s="1"/>
      <c r="F582" s="1"/>
      <c r="G582" s="1"/>
      <c r="H582" s="1"/>
      <c r="I582" s="1"/>
      <c r="J582" s="1"/>
      <c r="K582" s="1"/>
      <c r="L582" s="1"/>
    </row>
    <row r="583" spans="1:12">
      <c r="A583" s="1"/>
      <c r="B583" s="1"/>
      <c r="C583" s="1"/>
      <c r="D583" s="1"/>
      <c r="E583" s="1"/>
      <c r="F583" s="1"/>
      <c r="G583" s="1"/>
      <c r="H583" s="1"/>
      <c r="I583" s="1"/>
      <c r="J583" s="1"/>
      <c r="K583" s="1"/>
      <c r="L583" s="1"/>
    </row>
    <row r="584" spans="1:12">
      <c r="A584" s="1"/>
      <c r="B584" s="1"/>
      <c r="C584" s="1"/>
      <c r="D584" s="1"/>
      <c r="E584" s="1"/>
      <c r="F584" s="1"/>
      <c r="G584" s="1"/>
      <c r="H584" s="1"/>
      <c r="I584" s="1"/>
      <c r="J584" s="1"/>
      <c r="K584" s="1"/>
      <c r="L584" s="1"/>
    </row>
    <row r="585" spans="1:12">
      <c r="A585" s="1"/>
      <c r="B585" s="1"/>
      <c r="C585" s="1"/>
      <c r="D585" s="1"/>
      <c r="E585" s="1"/>
      <c r="F585" s="1"/>
      <c r="G585" s="1"/>
      <c r="H585" s="1"/>
      <c r="I585" s="1"/>
      <c r="J585" s="1"/>
      <c r="K585" s="1"/>
      <c r="L585" s="1"/>
    </row>
    <row r="586" spans="1:12">
      <c r="A586" s="1"/>
      <c r="B586" s="1"/>
      <c r="C586" s="1"/>
      <c r="D586" s="1"/>
      <c r="E586" s="1"/>
      <c r="F586" s="1"/>
      <c r="G586" s="1"/>
      <c r="H586" s="1"/>
      <c r="I586" s="1"/>
      <c r="J586" s="1"/>
      <c r="K586" s="1"/>
      <c r="L586" s="1"/>
    </row>
    <row r="587" spans="1:12">
      <c r="A587" s="1"/>
      <c r="B587" s="1"/>
      <c r="C587" s="1"/>
      <c r="D587" s="1"/>
      <c r="E587" s="1"/>
      <c r="F587" s="1"/>
      <c r="G587" s="1"/>
      <c r="H587" s="1"/>
      <c r="I587" s="1"/>
      <c r="J587" s="1"/>
      <c r="K587" s="1"/>
      <c r="L587" s="1"/>
    </row>
    <row r="588" spans="1:12">
      <c r="A588" s="1"/>
      <c r="B588" s="1"/>
      <c r="C588" s="1"/>
      <c r="D588" s="1"/>
      <c r="E588" s="1"/>
      <c r="F588" s="1"/>
      <c r="G588" s="1"/>
      <c r="H588" s="1"/>
      <c r="I588" s="1"/>
      <c r="J588" s="1"/>
      <c r="K588" s="1"/>
      <c r="L588" s="1"/>
    </row>
    <row r="589" spans="1:12">
      <c r="A589" s="1"/>
      <c r="B589" s="1"/>
      <c r="C589" s="1"/>
      <c r="D589" s="1"/>
      <c r="E589" s="1"/>
      <c r="F589" s="1"/>
      <c r="G589" s="1"/>
      <c r="H589" s="1"/>
      <c r="I589" s="1"/>
      <c r="J589" s="1"/>
      <c r="K589" s="1"/>
      <c r="L589" s="1"/>
    </row>
    <row r="590" spans="1:12">
      <c r="A590" s="1"/>
      <c r="B590" s="1"/>
      <c r="C590" s="1"/>
      <c r="D590" s="1"/>
      <c r="E590" s="1"/>
      <c r="F590" s="1"/>
      <c r="G590" s="1"/>
      <c r="H590" s="1"/>
      <c r="I590" s="1"/>
      <c r="J590" s="1"/>
      <c r="K590" s="1"/>
      <c r="L590" s="1"/>
    </row>
    <row r="591" spans="1:12">
      <c r="A591" s="1"/>
      <c r="B591" s="1"/>
      <c r="C591" s="1"/>
      <c r="D591" s="1"/>
      <c r="E591" s="1"/>
      <c r="F591" s="1"/>
      <c r="G591" s="1"/>
      <c r="H591" s="1"/>
      <c r="I591" s="1"/>
      <c r="J591" s="1"/>
      <c r="K591" s="1"/>
      <c r="L591" s="1"/>
    </row>
    <row r="592" spans="1:12">
      <c r="A592" s="1"/>
      <c r="B592" s="1"/>
      <c r="C592" s="1"/>
      <c r="D592" s="1"/>
      <c r="E592" s="1"/>
      <c r="F592" s="1"/>
      <c r="G592" s="1"/>
      <c r="H592" s="1"/>
      <c r="I592" s="1"/>
      <c r="J592" s="1"/>
      <c r="K592" s="1"/>
      <c r="L592" s="1"/>
    </row>
    <row r="593" spans="1:12">
      <c r="A593" s="1"/>
      <c r="B593" s="1"/>
      <c r="C593" s="1"/>
      <c r="D593" s="1"/>
      <c r="E593" s="1"/>
      <c r="F593" s="1"/>
      <c r="G593" s="1"/>
      <c r="H593" s="1"/>
      <c r="I593" s="1"/>
      <c r="J593" s="1"/>
      <c r="K593" s="1"/>
      <c r="L593" s="1"/>
    </row>
    <row r="594" spans="1:12">
      <c r="A594" s="1"/>
      <c r="B594" s="1"/>
      <c r="C594" s="1"/>
      <c r="D594" s="1"/>
      <c r="E594" s="1"/>
      <c r="F594" s="1"/>
      <c r="G594" s="1"/>
      <c r="H594" s="1"/>
      <c r="I594" s="1"/>
      <c r="J594" s="1"/>
      <c r="K594" s="1"/>
      <c r="L594" s="1"/>
    </row>
    <row r="595" spans="1:12">
      <c r="A595" s="1"/>
      <c r="B595" s="1"/>
      <c r="C595" s="1"/>
      <c r="D595" s="1"/>
      <c r="E595" s="1"/>
      <c r="F595" s="1"/>
      <c r="G595" s="1"/>
      <c r="H595" s="1"/>
      <c r="I595" s="1"/>
      <c r="J595" s="1"/>
      <c r="K595" s="1"/>
      <c r="L595" s="1"/>
    </row>
    <row r="596" spans="1:12">
      <c r="A596" s="1"/>
      <c r="B596" s="1"/>
      <c r="C596" s="1"/>
      <c r="D596" s="1"/>
      <c r="E596" s="1"/>
      <c r="F596" s="1"/>
      <c r="G596" s="1"/>
      <c r="H596" s="1"/>
      <c r="I596" s="1"/>
      <c r="J596" s="1"/>
      <c r="K596" s="1"/>
      <c r="L596" s="1"/>
    </row>
    <row r="597" spans="1:12">
      <c r="A597" s="1"/>
      <c r="B597" s="1"/>
      <c r="C597" s="1"/>
      <c r="D597" s="1"/>
      <c r="E597" s="1"/>
      <c r="F597" s="1"/>
      <c r="G597" s="1"/>
      <c r="H597" s="1"/>
      <c r="I597" s="1"/>
      <c r="J597" s="1"/>
      <c r="K597" s="1"/>
      <c r="L597" s="1"/>
    </row>
    <row r="598" spans="1:12">
      <c r="A598" s="1"/>
      <c r="B598" s="1"/>
      <c r="C598" s="1"/>
      <c r="D598" s="1"/>
      <c r="E598" s="1"/>
      <c r="F598" s="1"/>
      <c r="G598" s="1"/>
      <c r="H598" s="1"/>
      <c r="I598" s="1"/>
      <c r="J598" s="1"/>
      <c r="K598" s="1"/>
      <c r="L598" s="1"/>
    </row>
  </sheetData>
  <mergeCells count="10">
    <mergeCell ref="B1:I1"/>
    <mergeCell ref="B2:C2"/>
    <mergeCell ref="G27:H27"/>
    <mergeCell ref="E27:F27"/>
    <mergeCell ref="C27:D27"/>
    <mergeCell ref="C4:D4"/>
    <mergeCell ref="E4:F4"/>
    <mergeCell ref="G4:H4"/>
    <mergeCell ref="B24:H24"/>
    <mergeCell ref="B25:C25"/>
  </mergeCells>
  <printOptions horizontalCentered="1" verticalCentered="1"/>
  <pageMargins left="0.43484848484848487" right="0.78740157480314965" top="0.98425196850393704" bottom="0.98425196850393704" header="0.51181102362204722" footer="0.51181102362204722"/>
  <pageSetup paperSize="9" scale="48" firstPageNumber="2" orientation="portrait" r:id="rId1"/>
  <headerFooter alignWithMargins="0">
    <oddFooter>&amp;C&amp;16page 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4"/>
  <sheetViews>
    <sheetView view="pageLayout" zoomScaleNormal="80" workbookViewId="0">
      <selection activeCell="B30" sqref="B30"/>
    </sheetView>
  </sheetViews>
  <sheetFormatPr baseColWidth="10" defaultRowHeight="12.75"/>
  <cols>
    <col min="1" max="1" width="16.5" customWidth="1"/>
    <col min="2" max="2" width="23.125" customWidth="1"/>
  </cols>
  <sheetData>
    <row r="1" spans="1:11" ht="25.5">
      <c r="A1" s="607" t="s">
        <v>29</v>
      </c>
      <c r="B1" s="608" t="s">
        <v>282</v>
      </c>
      <c r="C1" s="608"/>
      <c r="D1" s="608"/>
      <c r="E1" s="608"/>
      <c r="F1" s="188"/>
      <c r="G1" s="188"/>
      <c r="H1" s="188"/>
      <c r="I1" s="116"/>
      <c r="J1" s="116"/>
      <c r="K1" s="116"/>
    </row>
    <row r="2" spans="1:11" ht="26.25">
      <c r="A2" s="115"/>
      <c r="B2" s="187" t="str">
        <f>couverture!$B$26</f>
        <v>Situation au 1er octobre 2018</v>
      </c>
      <c r="C2" s="187"/>
      <c r="D2" s="5"/>
      <c r="E2" s="5"/>
      <c r="F2" s="5"/>
      <c r="G2" s="3"/>
      <c r="H2" s="3"/>
      <c r="I2" s="116"/>
      <c r="J2" s="116"/>
      <c r="K2" s="116"/>
    </row>
    <row r="3" spans="1:11" ht="26.25">
      <c r="A3" s="39"/>
      <c r="B3" s="1"/>
      <c r="C3" s="1"/>
      <c r="D3" s="1"/>
      <c r="E3" s="1"/>
      <c r="F3" s="1"/>
      <c r="G3" s="1"/>
      <c r="H3" s="1"/>
      <c r="I3" s="116"/>
      <c r="J3" s="116"/>
      <c r="K3" s="116"/>
    </row>
    <row r="4" spans="1:11" ht="20.25">
      <c r="A4" s="23"/>
      <c r="B4" s="41"/>
      <c r="C4" s="901" t="s">
        <v>204</v>
      </c>
      <c r="D4" s="903"/>
      <c r="E4" s="904" t="s">
        <v>205</v>
      </c>
      <c r="F4" s="905"/>
      <c r="G4" s="906" t="s">
        <v>25</v>
      </c>
      <c r="H4" s="898"/>
      <c r="I4" s="116"/>
      <c r="J4" s="116"/>
      <c r="K4" s="116"/>
    </row>
    <row r="5" spans="1:11" ht="19.5">
      <c r="A5" s="23"/>
      <c r="B5" s="287" t="s">
        <v>39</v>
      </c>
      <c r="C5" s="252" t="s">
        <v>116</v>
      </c>
      <c r="D5" s="843" t="s">
        <v>0</v>
      </c>
      <c r="E5" s="846" t="s">
        <v>116</v>
      </c>
      <c r="F5" s="604" t="s">
        <v>0</v>
      </c>
      <c r="G5" s="733" t="s">
        <v>116</v>
      </c>
      <c r="H5" s="604" t="s">
        <v>0</v>
      </c>
      <c r="I5" s="116"/>
      <c r="J5" s="116"/>
      <c r="K5" s="116"/>
    </row>
    <row r="6" spans="1:11" ht="18.75">
      <c r="A6" s="23"/>
      <c r="B6" s="731" t="s">
        <v>36</v>
      </c>
      <c r="C6" s="599">
        <v>3560</v>
      </c>
      <c r="D6" s="844">
        <f>C6/C$10</f>
        <v>5.0343637752071728E-2</v>
      </c>
      <c r="E6" s="847">
        <v>43</v>
      </c>
      <c r="F6" s="605">
        <f>E6/E$10</f>
        <v>3.8495971351835273E-3</v>
      </c>
      <c r="G6" s="734">
        <f>C6+E6</f>
        <v>3603</v>
      </c>
      <c r="H6" s="605">
        <f>G6/G$10</f>
        <v>4.4001270089394751E-2</v>
      </c>
      <c r="I6" s="116"/>
      <c r="J6" s="116"/>
      <c r="K6" s="116"/>
    </row>
    <row r="7" spans="1:11" ht="18.75">
      <c r="A7" s="23"/>
      <c r="B7" s="731" t="s">
        <v>37</v>
      </c>
      <c r="C7" s="599">
        <v>3949</v>
      </c>
      <c r="D7" s="844">
        <f>C7/C$10</f>
        <v>5.5844670079475071E-2</v>
      </c>
      <c r="E7" s="847">
        <v>405</v>
      </c>
      <c r="F7" s="605">
        <f>E7/E$10</f>
        <v>3.6257833482542523E-2</v>
      </c>
      <c r="G7" s="734">
        <f t="shared" ref="G7:G9" si="0">C7+E7</f>
        <v>4354</v>
      </c>
      <c r="H7" s="605">
        <f>G7/G$10</f>
        <v>5.317278100727859E-2</v>
      </c>
      <c r="I7" s="116"/>
      <c r="J7" s="116"/>
      <c r="K7" s="116"/>
    </row>
    <row r="8" spans="1:11" ht="37.5">
      <c r="A8" s="23"/>
      <c r="B8" s="732" t="s">
        <v>38</v>
      </c>
      <c r="C8" s="599">
        <v>53317</v>
      </c>
      <c r="D8" s="844">
        <f>C8/C$10</f>
        <v>0.75398082416494616</v>
      </c>
      <c r="E8" s="847">
        <v>8654</v>
      </c>
      <c r="F8" s="605">
        <f>E8/E$10</f>
        <v>0.77475380483437783</v>
      </c>
      <c r="G8" s="734">
        <f t="shared" si="0"/>
        <v>61971</v>
      </c>
      <c r="H8" s="605">
        <f>G8/G$10</f>
        <v>0.75681451809877387</v>
      </c>
      <c r="I8" s="116"/>
      <c r="J8" s="116"/>
      <c r="K8" s="116"/>
    </row>
    <row r="9" spans="1:11" ht="37.5">
      <c r="A9" s="23"/>
      <c r="B9" s="732" t="s">
        <v>89</v>
      </c>
      <c r="C9" s="599">
        <v>9888</v>
      </c>
      <c r="D9" s="844">
        <f>C9/C$10</f>
        <v>0.13983086800350708</v>
      </c>
      <c r="E9" s="847">
        <v>2068</v>
      </c>
      <c r="F9" s="605">
        <f>E9/E$10</f>
        <v>0.18513876454789616</v>
      </c>
      <c r="G9" s="734">
        <f t="shared" si="0"/>
        <v>11956</v>
      </c>
      <c r="H9" s="605">
        <f>G9/G$10</f>
        <v>0.14601143080455278</v>
      </c>
      <c r="I9" s="116"/>
      <c r="J9" s="116"/>
      <c r="K9" s="116"/>
    </row>
    <row r="10" spans="1:11" ht="18.75">
      <c r="A10" s="23"/>
      <c r="B10" s="288" t="s">
        <v>25</v>
      </c>
      <c r="C10" s="595">
        <f>SUM(C6:C9)</f>
        <v>70714</v>
      </c>
      <c r="D10" s="845">
        <f>C10/C$10</f>
        <v>1</v>
      </c>
      <c r="E10" s="848">
        <f>SUM(E6:E9)</f>
        <v>11170</v>
      </c>
      <c r="F10" s="606">
        <f>E10/E$10</f>
        <v>1</v>
      </c>
      <c r="G10" s="734">
        <f>SUM(G6:G9)</f>
        <v>81884</v>
      </c>
      <c r="H10" s="606">
        <f>G10/G$10</f>
        <v>1</v>
      </c>
      <c r="I10" s="116"/>
      <c r="J10" s="116"/>
      <c r="K10" s="116"/>
    </row>
    <row r="11" spans="1:11">
      <c r="A11" s="116"/>
      <c r="B11" s="116"/>
      <c r="C11" s="116"/>
      <c r="D11" s="116"/>
      <c r="E11" s="116"/>
      <c r="F11" s="116"/>
      <c r="G11" s="116"/>
      <c r="H11" s="116"/>
      <c r="I11" s="116"/>
      <c r="J11" s="116"/>
      <c r="K11" s="116"/>
    </row>
    <row r="12" spans="1:11">
      <c r="A12" s="116"/>
      <c r="B12" s="116"/>
      <c r="C12" s="116"/>
      <c r="D12" s="116"/>
      <c r="E12" s="116"/>
      <c r="F12" s="116"/>
      <c r="G12" s="116"/>
      <c r="H12" s="116"/>
      <c r="I12" s="116"/>
      <c r="J12" s="116"/>
      <c r="K12" s="116"/>
    </row>
    <row r="13" spans="1:11">
      <c r="A13" s="116"/>
      <c r="B13" s="116"/>
      <c r="C13" s="116"/>
      <c r="D13" s="116"/>
      <c r="E13" s="116"/>
      <c r="F13" s="116"/>
      <c r="G13" s="116"/>
      <c r="H13" s="116"/>
      <c r="I13" s="116"/>
      <c r="J13" s="116"/>
      <c r="K13" s="116"/>
    </row>
    <row r="14" spans="1:11">
      <c r="A14" s="116"/>
      <c r="B14" s="116"/>
      <c r="C14" s="116"/>
      <c r="D14" s="116"/>
      <c r="E14" s="116"/>
      <c r="F14" s="116"/>
      <c r="G14" s="116"/>
      <c r="H14" s="116"/>
      <c r="I14" s="116"/>
      <c r="J14" s="116"/>
      <c r="K14" s="116"/>
    </row>
  </sheetData>
  <mergeCells count="3">
    <mergeCell ref="C4:D4"/>
    <mergeCell ref="E4:F4"/>
    <mergeCell ref="G4:H4"/>
  </mergeCells>
  <pageMargins left="0.7" right="0.7" top="0.75" bottom="0.75" header="0.3" footer="0.3"/>
  <pageSetup paperSize="9" scale="60" orientation="portrait" r:id="rId1"/>
  <headerFooter>
    <oddFooter>&amp;Cpage 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1:I33"/>
  <sheetViews>
    <sheetView view="pageLayout" zoomScale="55" zoomScaleNormal="75" zoomScalePageLayoutView="55" workbookViewId="0">
      <selection activeCell="B30" sqref="B30"/>
    </sheetView>
  </sheetViews>
  <sheetFormatPr baseColWidth="10" defaultColWidth="11" defaultRowHeight="12.75"/>
  <cols>
    <col min="1" max="1" width="9" style="23" customWidth="1"/>
    <col min="2" max="2" width="5.125" style="23" customWidth="1"/>
    <col min="3" max="3" width="23.25" style="23" customWidth="1"/>
    <col min="4" max="7" width="11" style="23"/>
    <col min="8" max="8" width="8.875" style="23" customWidth="1"/>
    <col min="9" max="9" width="36.375" style="23" customWidth="1"/>
    <col min="10" max="16384" width="11" style="23"/>
  </cols>
  <sheetData>
    <row r="11" spans="1:9">
      <c r="A11" s="37"/>
      <c r="B11" s="37"/>
      <c r="C11" s="37"/>
      <c r="D11" s="37"/>
      <c r="E11" s="37"/>
      <c r="F11" s="37"/>
      <c r="G11" s="37"/>
      <c r="H11" s="37"/>
      <c r="I11" s="37"/>
    </row>
    <row r="12" spans="1:9">
      <c r="A12" s="37"/>
      <c r="B12" s="37"/>
      <c r="C12" s="37"/>
      <c r="D12" s="37"/>
      <c r="E12" s="37"/>
      <c r="F12" s="37"/>
      <c r="G12" s="37"/>
      <c r="H12" s="37"/>
      <c r="I12" s="37"/>
    </row>
    <row r="13" spans="1:9" ht="33">
      <c r="A13" s="881" t="s">
        <v>44</v>
      </c>
      <c r="B13" s="881"/>
      <c r="C13" s="881"/>
      <c r="D13" s="881"/>
      <c r="E13" s="881"/>
      <c r="F13" s="881"/>
      <c r="G13" s="881"/>
      <c r="H13" s="881"/>
      <c r="I13" s="881"/>
    </row>
    <row r="14" spans="1:9" ht="22.5">
      <c r="A14" s="37"/>
      <c r="B14" s="26"/>
      <c r="C14" s="26"/>
      <c r="D14" s="29"/>
      <c r="E14" s="31"/>
      <c r="F14" s="31"/>
      <c r="G14" s="26"/>
      <c r="H14" s="26"/>
      <c r="I14" s="26"/>
    </row>
    <row r="15" spans="1:9" ht="22.5" customHeight="1" thickBot="1">
      <c r="A15" s="877"/>
      <c r="B15" s="877"/>
      <c r="C15" s="877"/>
      <c r="D15" s="877"/>
      <c r="E15" s="877"/>
      <c r="F15" s="877"/>
      <c r="G15" s="877"/>
      <c r="H15" s="877"/>
      <c r="I15" s="877"/>
    </row>
    <row r="16" spans="1:9" ht="13.5" thickTop="1">
      <c r="A16" s="37"/>
      <c r="B16" s="26"/>
      <c r="C16" s="26"/>
      <c r="D16" s="32"/>
      <c r="E16" s="32"/>
      <c r="F16" s="32"/>
      <c r="G16" s="32"/>
      <c r="H16" s="32"/>
      <c r="I16" s="26"/>
    </row>
    <row r="17" spans="1:9">
      <c r="A17" s="37"/>
      <c r="B17" s="26"/>
      <c r="C17" s="26"/>
      <c r="D17" s="26"/>
      <c r="E17" s="26"/>
      <c r="F17" s="26"/>
      <c r="G17" s="26"/>
      <c r="H17" s="26"/>
      <c r="I17" s="26"/>
    </row>
    <row r="18" spans="1:9">
      <c r="A18" s="37"/>
      <c r="B18" s="37"/>
      <c r="C18" s="37"/>
      <c r="D18" s="37"/>
      <c r="E18" s="37"/>
      <c r="F18" s="37"/>
      <c r="G18" s="37"/>
      <c r="H18" s="37"/>
      <c r="I18" s="37"/>
    </row>
    <row r="19" spans="1:9">
      <c r="A19" s="37"/>
      <c r="B19" s="37"/>
      <c r="C19" s="37"/>
      <c r="D19" s="37"/>
      <c r="E19" s="37"/>
      <c r="F19" s="37"/>
      <c r="G19" s="37"/>
      <c r="H19" s="37"/>
      <c r="I19" s="37"/>
    </row>
    <row r="20" spans="1:9">
      <c r="A20" s="37"/>
      <c r="B20" s="37"/>
      <c r="C20" s="37"/>
      <c r="D20" s="37"/>
      <c r="E20" s="37"/>
      <c r="F20" s="37"/>
      <c r="G20" s="37"/>
      <c r="H20" s="37"/>
      <c r="I20" s="37"/>
    </row>
    <row r="21" spans="1:9" ht="30.75">
      <c r="A21" s="878" t="s">
        <v>46</v>
      </c>
      <c r="B21" s="878"/>
      <c r="C21" s="878"/>
      <c r="D21" s="878"/>
      <c r="E21" s="878"/>
      <c r="F21" s="878"/>
      <c r="G21" s="878"/>
      <c r="H21" s="878"/>
      <c r="I21" s="878"/>
    </row>
    <row r="22" spans="1:9">
      <c r="A22" s="37"/>
      <c r="B22" s="37"/>
      <c r="C22" s="37"/>
      <c r="D22" s="37"/>
      <c r="E22" s="37"/>
      <c r="F22" s="37"/>
      <c r="G22" s="37"/>
      <c r="H22" s="37"/>
      <c r="I22" s="37"/>
    </row>
    <row r="23" spans="1:9">
      <c r="A23" s="37"/>
      <c r="B23" s="37"/>
      <c r="C23" s="37"/>
      <c r="D23" s="37"/>
      <c r="E23" s="37"/>
      <c r="F23" s="37"/>
      <c r="G23" s="37"/>
      <c r="H23" s="37"/>
      <c r="I23" s="37"/>
    </row>
    <row r="24" spans="1:9">
      <c r="A24" s="37"/>
      <c r="B24" s="37"/>
      <c r="C24" s="37"/>
      <c r="D24" s="37"/>
      <c r="E24" s="37"/>
      <c r="F24" s="37"/>
      <c r="G24" s="37"/>
      <c r="H24" s="37"/>
      <c r="I24" s="37"/>
    </row>
    <row r="25" spans="1:9">
      <c r="A25" s="37"/>
      <c r="B25" s="37"/>
      <c r="C25" s="37"/>
      <c r="D25" s="37"/>
      <c r="E25" s="37"/>
      <c r="F25" s="37"/>
      <c r="G25" s="37"/>
      <c r="H25" s="37"/>
      <c r="I25" s="37"/>
    </row>
    <row r="26" spans="1:9">
      <c r="A26" s="37"/>
      <c r="B26" s="37"/>
      <c r="C26" s="37"/>
      <c r="D26" s="37"/>
      <c r="E26" s="37"/>
      <c r="F26" s="37"/>
      <c r="G26" s="37"/>
      <c r="H26" s="37"/>
      <c r="I26" s="37"/>
    </row>
    <row r="27" spans="1:9">
      <c r="A27" s="37"/>
      <c r="B27" s="37"/>
      <c r="C27" s="37"/>
      <c r="D27" s="37"/>
      <c r="E27" s="37"/>
      <c r="F27" s="37"/>
      <c r="G27" s="37"/>
      <c r="H27" s="37"/>
      <c r="I27" s="37"/>
    </row>
    <row r="28" spans="1:9">
      <c r="A28" s="37"/>
      <c r="B28" s="37"/>
      <c r="C28" s="37"/>
      <c r="D28" s="37"/>
      <c r="E28" s="37"/>
      <c r="F28" s="37"/>
      <c r="G28" s="37"/>
      <c r="H28" s="37"/>
      <c r="I28" s="37"/>
    </row>
    <row r="29" spans="1:9" ht="27">
      <c r="A29" s="879" t="s">
        <v>189</v>
      </c>
      <c r="B29" s="879"/>
      <c r="C29" s="879"/>
      <c r="D29" s="879"/>
      <c r="E29" s="879"/>
      <c r="F29" s="879"/>
      <c r="G29" s="879"/>
      <c r="H29" s="879"/>
      <c r="I29" s="879"/>
    </row>
    <row r="30" spans="1:9" ht="27.75">
      <c r="A30" s="27"/>
      <c r="B30" s="27"/>
      <c r="C30" s="28"/>
      <c r="D30" s="27"/>
      <c r="E30" s="27"/>
      <c r="F30" s="27"/>
      <c r="G30" s="27"/>
      <c r="H30" s="27"/>
      <c r="I30" s="27"/>
    </row>
    <row r="31" spans="1:9" ht="27">
      <c r="A31" s="880" t="s">
        <v>200</v>
      </c>
      <c r="B31" s="880"/>
      <c r="C31" s="880"/>
      <c r="D31" s="880"/>
      <c r="E31" s="880"/>
      <c r="F31" s="880"/>
      <c r="G31" s="880"/>
      <c r="H31" s="880"/>
      <c r="I31" s="880"/>
    </row>
    <row r="32" spans="1:9" ht="27">
      <c r="A32" s="880" t="str">
        <f>couverture!B26</f>
        <v>Situation au 1er octobre 2018</v>
      </c>
      <c r="B32" s="880"/>
      <c r="C32" s="880"/>
      <c r="D32" s="880"/>
      <c r="E32" s="880"/>
      <c r="F32" s="880"/>
      <c r="G32" s="880"/>
      <c r="H32" s="880"/>
      <c r="I32" s="880"/>
    </row>
    <row r="33" spans="1:9">
      <c r="A33" s="27"/>
      <c r="B33" s="27"/>
      <c r="C33" s="27"/>
      <c r="D33" s="27"/>
      <c r="E33" s="27"/>
      <c r="F33" s="27"/>
      <c r="G33" s="27"/>
      <c r="H33" s="27"/>
      <c r="I33" s="27"/>
    </row>
  </sheetData>
  <mergeCells count="6">
    <mergeCell ref="A13:I13"/>
    <mergeCell ref="A15:I15"/>
    <mergeCell ref="A21:I21"/>
    <mergeCell ref="A29:I29"/>
    <mergeCell ref="A32:I32"/>
    <mergeCell ref="A31:I31"/>
  </mergeCells>
  <printOptions horizontalCentered="1" verticalCentered="1"/>
  <pageMargins left="0" right="0" top="0" bottom="0" header="0" footer="0"/>
  <pageSetup paperSize="9" scale="68" firstPageNumber="2"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29</vt:i4>
      </vt:variant>
      <vt:variant>
        <vt:lpstr>Plages nommées</vt:lpstr>
      </vt:variant>
      <vt:variant>
        <vt:i4>29</vt:i4>
      </vt:variant>
    </vt:vector>
  </HeadingPairs>
  <TitlesOfParts>
    <vt:vector size="58" baseType="lpstr">
      <vt:lpstr>couverture</vt:lpstr>
      <vt:lpstr>Vierge</vt:lpstr>
      <vt:lpstr>Sommaire</vt:lpstr>
      <vt:lpstr>feuilleA</vt:lpstr>
      <vt:lpstr>T1</vt:lpstr>
      <vt:lpstr>T2_3</vt:lpstr>
      <vt:lpstr>T4a-4b</vt:lpstr>
      <vt:lpstr>T5</vt:lpstr>
      <vt:lpstr>feuilleB</vt:lpstr>
      <vt:lpstr>T6</vt:lpstr>
      <vt:lpstr>T7</vt:lpstr>
      <vt:lpstr>T8</vt:lpstr>
      <vt:lpstr>T9_10</vt:lpstr>
      <vt:lpstr>T11_12</vt:lpstr>
      <vt:lpstr>T13</vt:lpstr>
      <vt:lpstr>T14_15</vt:lpstr>
      <vt:lpstr>T16_17</vt:lpstr>
      <vt:lpstr>T18_19</vt:lpstr>
      <vt:lpstr>T20_21</vt:lpstr>
      <vt:lpstr>T22_23</vt:lpstr>
      <vt:lpstr>T24_25</vt:lpstr>
      <vt:lpstr>feuilleC</vt:lpstr>
      <vt:lpstr>T26</vt:lpstr>
      <vt:lpstr>T27</vt:lpstr>
      <vt:lpstr>T28</vt:lpstr>
      <vt:lpstr>fr1</vt:lpstr>
      <vt:lpstr>fr2</vt:lpstr>
      <vt:lpstr>fr3</vt:lpstr>
      <vt:lpstr>fr4</vt:lpstr>
      <vt:lpstr>couverture!Zone_d_impression</vt:lpstr>
      <vt:lpstr>feuilleA!Zone_d_impression</vt:lpstr>
      <vt:lpstr>feuilleB!Zone_d_impression</vt:lpstr>
      <vt:lpstr>feuilleC!Zone_d_impression</vt:lpstr>
      <vt:lpstr>'fr1'!Zone_d_impression</vt:lpstr>
      <vt:lpstr>'fr2'!Zone_d_impression</vt:lpstr>
      <vt:lpstr>'fr3'!Zone_d_impression</vt:lpstr>
      <vt:lpstr>'fr4'!Zone_d_impression</vt:lpstr>
      <vt:lpstr>Sommaire!Zone_d_impression</vt:lpstr>
      <vt:lpstr>'T1'!Zone_d_impression</vt:lpstr>
      <vt:lpstr>T11_12!Zone_d_impression</vt:lpstr>
      <vt:lpstr>'T13'!Zone_d_impression</vt:lpstr>
      <vt:lpstr>T14_15!Zone_d_impression</vt:lpstr>
      <vt:lpstr>T16_17!Zone_d_impression</vt:lpstr>
      <vt:lpstr>T18_19!Zone_d_impression</vt:lpstr>
      <vt:lpstr>T2_3!Zone_d_impression</vt:lpstr>
      <vt:lpstr>T20_21!Zone_d_impression</vt:lpstr>
      <vt:lpstr>T22_23!Zone_d_impression</vt:lpstr>
      <vt:lpstr>T24_25!Zone_d_impression</vt:lpstr>
      <vt:lpstr>'T26'!Zone_d_impression</vt:lpstr>
      <vt:lpstr>'T27'!Zone_d_impression</vt:lpstr>
      <vt:lpstr>'T28'!Zone_d_impression</vt:lpstr>
      <vt:lpstr>'T4a-4b'!Zone_d_impression</vt:lpstr>
      <vt:lpstr>'T5'!Zone_d_impression</vt:lpstr>
      <vt:lpstr>'T6'!Zone_d_impression</vt:lpstr>
      <vt:lpstr>'T7'!Zone_d_impression</vt:lpstr>
      <vt:lpstr>'T8'!Zone_d_impression</vt:lpstr>
      <vt:lpstr>T9_10!Zone_d_impression</vt:lpstr>
      <vt:lpstr>Vierge!Zone_d_impression</vt:lpstr>
    </vt:vector>
  </TitlesOfParts>
  <Company>MINISTERE DE LA JUSTICE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Falconi</dc:creator>
  <cp:lastModifiedBy>ALCON-LIGNEREUX Léa</cp:lastModifiedBy>
  <cp:lastPrinted>2019-02-08T14:09:50Z</cp:lastPrinted>
  <dcterms:created xsi:type="dcterms:W3CDTF">2007-10-03T07:50:09Z</dcterms:created>
  <dcterms:modified xsi:type="dcterms:W3CDTF">2019-02-08T14:31:53Z</dcterms:modified>
</cp:coreProperties>
</file>