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updateLinks="never" codeName="ThisWorkbook"/>
  <bookViews>
    <workbookView xWindow="8010" yWindow="15" windowWidth="7035" windowHeight="8310" tabRatio="767"/>
  </bookViews>
  <sheets>
    <sheet name="couverture" sheetId="41" r:id="rId1"/>
    <sheet name="sommaire" sheetId="1" r:id="rId2"/>
    <sheet name="les chiffres du mois" sheetId="46" r:id="rId3"/>
    <sheet name=" " sheetId="2" state="hidden" r:id="rId4"/>
    <sheet name="tab1bis_écrouées" sheetId="3" r:id="rId5"/>
    <sheet name="tab2évol" sheetId="9" r:id="rId6"/>
    <sheet name="tab3 courbeA" sheetId="45" r:id="rId7"/>
    <sheet name="tab3 courbeB" sheetId="10" r:id="rId8"/>
    <sheet name="tab3 courbeC" sheetId="44" r:id="rId9"/>
    <sheet name="tab4évolnheb" sheetId="39" r:id="rId10"/>
    <sheet name="tab4-1 courbévol" sheetId="47" r:id="rId11"/>
    <sheet name="tab5_catpénale" sheetId="48" r:id="rId12"/>
    <sheet name="tab6_femmes" sheetId="49" r:id="rId13"/>
    <sheet name="tab6-2_évolfem" sheetId="17" r:id="rId14"/>
    <sheet name="tab6-3_courbévolfem" sheetId="19" r:id="rId15"/>
    <sheet name="tab7_mineurs" sheetId="31" r:id="rId16"/>
    <sheet name="tab7-1_mineurs.évol" sheetId="33" r:id="rId17"/>
    <sheet name="tab7-2_courbe" sheetId="34" r:id="rId18"/>
  </sheets>
  <definedNames>
    <definedName name="_xlnm.Print_Area" localSheetId="0">couverture!$A$1:$Q$29</definedName>
    <definedName name="_xlnm.Print_Area" localSheetId="1">sommaire!$A$1:$H$16</definedName>
    <definedName name="_xlnm.Print_Area" localSheetId="4">tab1bis_écrouées!$A$1:$E$33</definedName>
    <definedName name="_xlnm.Print_Area" localSheetId="6">'tab3 courbeA'!$A$1:$K$41</definedName>
    <definedName name="_xlnm.Print_Area" localSheetId="8">'tab3 courbeC'!$A$1:$J$42</definedName>
    <definedName name="_xlnm.Print_Area" localSheetId="9">tab4évolnheb!$A$1:$G$34</definedName>
    <definedName name="_xlnm.Print_Area" localSheetId="17">'tab7-2_courbe'!$A$1:$I$44</definedName>
  </definedNames>
  <calcPr calcId="145621"/>
</workbook>
</file>

<file path=xl/calcChain.xml><?xml version="1.0" encoding="utf-8"?>
<calcChain xmlns="http://schemas.openxmlformats.org/spreadsheetml/2006/main">
  <c r="E17" i="46" l="1"/>
  <c r="I9" i="46"/>
  <c r="I7" i="46" s="1"/>
  <c r="E15" i="46"/>
  <c r="E11" i="46"/>
  <c r="I10" i="46"/>
  <c r="K10" i="46" s="1"/>
  <c r="C18" i="46"/>
  <c r="E18" i="46" s="1"/>
  <c r="E12" i="46"/>
  <c r="E7" i="46"/>
  <c r="E10" i="46"/>
  <c r="E18" i="48"/>
  <c r="E13" i="48"/>
  <c r="E21" i="48" s="1"/>
  <c r="F30" i="39"/>
  <c r="F26" i="39"/>
  <c r="F22" i="39"/>
  <c r="F18" i="39"/>
  <c r="F14" i="39"/>
  <c r="F11" i="39"/>
  <c r="F10" i="39"/>
  <c r="D18" i="46"/>
  <c r="E9" i="46"/>
  <c r="C20" i="49"/>
  <c r="F32" i="39"/>
  <c r="F28" i="39"/>
  <c r="F24" i="39"/>
  <c r="F20" i="39"/>
  <c r="F16" i="39"/>
  <c r="F12" i="39"/>
  <c r="E16" i="46"/>
  <c r="C14" i="3"/>
  <c r="C12" i="3"/>
  <c r="K1" i="46"/>
  <c r="C21" i="48"/>
  <c r="B5" i="39"/>
  <c r="J11" i="46"/>
  <c r="J9" i="46"/>
  <c r="J7" i="46" s="1"/>
  <c r="J13" i="46" s="1"/>
  <c r="J10" i="46"/>
  <c r="F33" i="39"/>
  <c r="F31" i="39"/>
  <c r="F29" i="39"/>
  <c r="F27" i="39"/>
  <c r="F25" i="39"/>
  <c r="F23" i="39"/>
  <c r="F21" i="39"/>
  <c r="F19" i="39"/>
  <c r="F17" i="39"/>
  <c r="F15" i="39"/>
  <c r="F13" i="39"/>
  <c r="F9" i="39"/>
  <c r="C21" i="31"/>
  <c r="D18" i="31"/>
  <c r="D20" i="49"/>
  <c r="D21" i="48"/>
  <c r="J13" i="2"/>
  <c r="J14" i="2"/>
  <c r="D28" i="2"/>
  <c r="E33" i="2"/>
  <c r="E9" i="2"/>
  <c r="D19" i="31"/>
  <c r="D14" i="3"/>
  <c r="D18" i="49"/>
  <c r="E14" i="46"/>
  <c r="B10" i="49"/>
  <c r="E11" i="49" s="1"/>
  <c r="D17" i="49"/>
  <c r="I11" i="46"/>
  <c r="K11" i="46" s="1"/>
  <c r="D12" i="3"/>
  <c r="E12" i="3" s="1"/>
  <c r="B11" i="31"/>
  <c r="E12" i="31" s="1"/>
  <c r="D16" i="3"/>
  <c r="K7" i="46" l="1"/>
  <c r="I13" i="46"/>
  <c r="E14" i="3"/>
  <c r="C16" i="3"/>
  <c r="E16" i="3"/>
  <c r="D21" i="31"/>
  <c r="K9" i="46"/>
</calcChain>
</file>

<file path=xl/sharedStrings.xml><?xml version="1.0" encoding="utf-8"?>
<sst xmlns="http://schemas.openxmlformats.org/spreadsheetml/2006/main" count="367" uniqueCount="165">
  <si>
    <t>Champ :</t>
  </si>
  <si>
    <t>Métropole et Outre-Mer</t>
  </si>
  <si>
    <t>Effectif au :</t>
  </si>
  <si>
    <t>Source :</t>
  </si>
  <si>
    <t xml:space="preserve">Nombre de personnes écrouées </t>
  </si>
  <si>
    <t>Nombre de personnes écrouées détenues</t>
  </si>
  <si>
    <t>Tableau 1</t>
  </si>
  <si>
    <t>Tableau 2</t>
  </si>
  <si>
    <t>(détenues ou non hébergées)</t>
  </si>
  <si>
    <t>Nombre de personnes écrouées non hébergées</t>
  </si>
  <si>
    <t>Nombre de personnes placées à l'extérieur, sans hébergement</t>
  </si>
  <si>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</si>
  <si>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</si>
  <si>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</si>
  <si>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</si>
  <si>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</si>
  <si>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>Les chiffres du mois</t>
  </si>
  <si>
    <t>Nombre de personnes écrouées</t>
  </si>
  <si>
    <t>Tableau 4</t>
  </si>
  <si>
    <t>Tableau 5</t>
  </si>
  <si>
    <t>Répartition de la population écrouée détenue selon la catégorie pénale</t>
  </si>
  <si>
    <t>Tableau 6</t>
  </si>
  <si>
    <t>Tableau 7</t>
  </si>
  <si>
    <t xml:space="preserve">personnes écrouées non hébergées. Cette dernière catégorie regroupe les personnes qui exécutent leur peine sous le régime </t>
  </si>
  <si>
    <t xml:space="preserve">du placement sous surveillance électronique  ou qui bénéficient d'une mesure de placement à l'extérieur sans hébergement dans un </t>
  </si>
  <si>
    <t>établissement pénitentiaire.</t>
  </si>
  <si>
    <t>personnes écrouées détenues en métropole et outre-mer</t>
  </si>
  <si>
    <t>*</t>
  </si>
  <si>
    <t>%</t>
  </si>
  <si>
    <t xml:space="preserve">* </t>
  </si>
  <si>
    <t xml:space="preserve">Le nombre de places opérationnelles est de : </t>
  </si>
  <si>
    <t>personnes écrouées, non hébergées en métropole et outre-mer</t>
  </si>
  <si>
    <t>Le nombre de personnes placées sous surveillance électronique est de</t>
  </si>
  <si>
    <t>Le nombre de personnes placées à l'extérieur, sans hébergement est de</t>
  </si>
  <si>
    <t>Catégorie pénale actuelle</t>
  </si>
  <si>
    <t>Hommes</t>
  </si>
  <si>
    <t>Femmes</t>
  </si>
  <si>
    <t>Ensemble</t>
  </si>
  <si>
    <t>Prévenus</t>
  </si>
  <si>
    <t>Condamnés</t>
  </si>
  <si>
    <t>Situation au 1er du mois</t>
  </si>
  <si>
    <t>Variation mensuelle (%)</t>
  </si>
  <si>
    <t>Effectifs</t>
  </si>
  <si>
    <t>Bureau des études, de la prospective et des méthodes</t>
  </si>
  <si>
    <t>Nombre de femmes écrouées</t>
  </si>
  <si>
    <t>Prévenues</t>
  </si>
  <si>
    <t>Condamnées</t>
  </si>
  <si>
    <r>
      <t xml:space="preserve">Le nombre de femmes écrouées détenues est de </t>
    </r>
    <r>
      <rPr>
        <b/>
        <sz val="11"/>
        <rFont val="Times New Roman"/>
        <family val="1"/>
      </rPr>
      <t/>
    </r>
  </si>
  <si>
    <t>Evolution mensuelle du nombre de mineurs écroués détenus sur deux années</t>
  </si>
  <si>
    <t>Evolution mensuelle de la population écrouée détenue sur deux années</t>
  </si>
  <si>
    <t>Nombre et pourcentage de mineurs écroués détenus</t>
  </si>
  <si>
    <t>Proportion de  mineurs écroués détenus (%)</t>
  </si>
  <si>
    <t>Evolution mensuelle de la population écrouée depuis deux années</t>
  </si>
  <si>
    <t>Evolution mensuelle du nombre de femmes écrouées depuis deux années</t>
  </si>
  <si>
    <t>Tableau 3-A</t>
  </si>
  <si>
    <t>Tableau 3-B</t>
  </si>
  <si>
    <t>Tableau 3-C</t>
  </si>
  <si>
    <t>Tableau 3 A, B et C</t>
  </si>
  <si>
    <t xml:space="preserve">Courbes d'évolutions mensuelles </t>
  </si>
  <si>
    <t>Courbe d'évolution mensuelle de la population écrouée non hébergée depuis mars 2004</t>
  </si>
  <si>
    <t>Au :</t>
  </si>
  <si>
    <t>Densité carcérale :</t>
  </si>
  <si>
    <t>France entière</t>
  </si>
  <si>
    <t>Ensemble des personnes écrouées</t>
  </si>
  <si>
    <t>Evolution (%)</t>
  </si>
  <si>
    <t>* situation à la même date de l'année précédente.</t>
  </si>
  <si>
    <t>rappel N-1*</t>
  </si>
  <si>
    <t>Ensemble des mineurs</t>
  </si>
  <si>
    <t>* Dont non hébergées :</t>
  </si>
  <si>
    <t>Evolution mensuelle de la population écrouée non hébergée depuis 2 ans</t>
  </si>
  <si>
    <t>Evolution mensuelle du nombre de femmes écrouées depuis 2 ans</t>
  </si>
  <si>
    <t>Courbe d'évolution mensuelle du nombre de femmes écrouées depuis janvier 2004</t>
  </si>
  <si>
    <t>Evolution mensuelle du nombre de mineurs écroués détenus depuis 2 ans</t>
  </si>
  <si>
    <t>Courbe d'évolution mensuelle du nombre de mineurs écroués détenus depuis 2 ans</t>
  </si>
  <si>
    <t>Tableau 1 bis</t>
  </si>
  <si>
    <t>Ensemble des femmes</t>
  </si>
  <si>
    <t>Nombre de femmes écrouées*</t>
  </si>
  <si>
    <t>ensemble de la population écrouée</t>
  </si>
  <si>
    <t>ensemble de la population écrouée détenue</t>
  </si>
  <si>
    <t>Proportion de  femmes écrouées (%)</t>
  </si>
  <si>
    <t>Tableau 4-1</t>
  </si>
  <si>
    <t>Tableau 6-2</t>
  </si>
  <si>
    <t>Tableau 6-3</t>
  </si>
  <si>
    <t>Tableau 7-1</t>
  </si>
  <si>
    <t>Tableau 7-2</t>
  </si>
  <si>
    <t>Répartition de la population écrouée détenue selon la catégorie pénale et le sexe</t>
  </si>
  <si>
    <t>soit :</t>
  </si>
  <si>
    <t>Nombre de femmes écrouées par catégorie pénale</t>
  </si>
  <si>
    <t xml:space="preserve">La statistique mensuelle de la population écrouée distingue, depuis mars 2004, les personnes écrouées détenues des </t>
  </si>
  <si>
    <t xml:space="preserve">Au total, </t>
  </si>
  <si>
    <t>personnes sous écrou.</t>
  </si>
  <si>
    <t>Courbe d'évolution mensuelle de la population écrouée détenue depuis 20 ans</t>
  </si>
  <si>
    <t>http://www.justice.gouv.fr</t>
  </si>
  <si>
    <t>Evolution mensuelle du nombre de mineurs écroués détenus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</si>
  <si>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</si>
  <si>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</si>
  <si>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</si>
  <si>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</si>
  <si>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</si>
  <si>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</si>
  <si>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</si>
  <si>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</si>
  <si>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</si>
  <si>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</si>
  <si>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</si>
  <si>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</si>
  <si>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</si>
  <si>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</si>
  <si>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</si>
  <si>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r>
      <t>La part des prévenus</t>
    </r>
    <r>
      <rPr>
        <sz val="11"/>
        <color indexed="9"/>
        <rFont val="Times New Roman"/>
        <family val="1"/>
      </rPr>
      <t xml:space="preserve"> est de </t>
    </r>
  </si>
  <si>
    <r>
      <t>Le nombre de personnes mineures</t>
    </r>
    <r>
      <rPr>
        <sz val="11"/>
        <color indexed="9"/>
        <rFont val="Times New Roman"/>
        <family val="1"/>
      </rPr>
      <t xml:space="preserve"> s'établit à </t>
    </r>
    <r>
      <rPr>
        <b/>
        <sz val="11"/>
        <rFont val="Times New Roman"/>
        <family val="1"/>
      </rPr>
      <t/>
    </r>
  </si>
  <si>
    <t>DAP - PMJ5</t>
  </si>
  <si>
    <t>Nombre de mineurs écroués détenus</t>
  </si>
  <si>
    <t>Nombre de mineurs détenus par catégorie pénale</t>
  </si>
  <si>
    <t>- 16 établissements ou quartiers ont une densité supérieure ou égale à 200 %,</t>
  </si>
  <si>
    <t>- 47 établissements ou quartiers ont une densité supérieure ou égale à 150 et inférieure à 200 %,</t>
  </si>
  <si>
    <t>- 49 établissements ou quartiers ont une densité supérieure ou égale à 120 et inférieure à 150 %,</t>
  </si>
  <si>
    <t>- 36 établissements ou quartiers ont une densité supérieure ou égale à 100 et inférieure à 120 %,</t>
  </si>
  <si>
    <t>- 83 établissements ou quartiers ont une densité inférieure à 100 %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</si>
  <si>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</si>
  <si>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</si>
  <si>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* y compris sous surveillance électronique de fin de peine</t>
  </si>
  <si>
    <t>Nombre de personnes placées sous surveillance électronique*</t>
  </si>
  <si>
    <t>Evolution mensuelle de la population écrouée non hébergée depuis 2ans</t>
  </si>
  <si>
    <t>Dont: surveillance électronique de fin de peine</t>
  </si>
  <si>
    <t>Courbe d'évolution mensuelle de la population écrouée détenue depuis le 1er janvier 2011</t>
  </si>
  <si>
    <t>Courbe d'évolution mensuelle de la population écrouée détenue selon la catégorie pénale depuis le 1er janvier 2011</t>
  </si>
  <si>
    <t>Courbe d'évolution mensuelle de la population écrouée non hébergée depuis janvier 2011</t>
  </si>
  <si>
    <t>Evolution mensuelle du nombre de femmes écrouées depuis janvier 2011</t>
  </si>
  <si>
    <t xml:space="preserve">1er octobre 2013 </t>
  </si>
  <si>
    <t>octobre 2011</t>
  </si>
  <si>
    <t>novembre 2011</t>
  </si>
  <si>
    <t>décembre 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</si>
  <si>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</si>
  <si>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</si>
  <si>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</si>
  <si>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</si>
  <si>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</si>
  <si>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</si>
  <si>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</si>
  <si>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</si>
  <si>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</si>
  <si>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</si>
  <si>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</si>
  <si>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</si>
  <si>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</si>
  <si>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</si>
  <si>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</si>
  <si>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</si>
  <si>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</si>
  <si>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</si>
  <si>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</si>
  <si>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</si>
  <si>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</si>
  <si>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</si>
  <si>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Evolution mensuelle de la population écrouée détenue mineure depuis le 1er janvier  2010</t>
  </si>
  <si>
    <t>Evolution mensuelle du nombre de personnes écrouées non hébergées depuis janvier 2010</t>
  </si>
  <si>
    <t>Evolution mensuelle de la population écrouée détenue depuis le 1er janvier 2010</t>
  </si>
  <si>
    <t xml:space="preserve"> Evolution mensuelle du nombre de prévenus
 depuis le 1er janvier 2010</t>
  </si>
  <si>
    <t xml:space="preserve"> Evolution mensuelle du nombre de condamnés détenus,
 depuis le 1er janvier 2010</t>
  </si>
  <si>
    <t>- 7 établissements ou quartiers ont une densité supérieure ou égale à 200 %,</t>
  </si>
  <si>
    <t>- 33 établissements ou quartiers ont une densité supérieure ou égale à 150 et inférieure à 200 %,</t>
  </si>
  <si>
    <t>- 56 établissements ou quartiers ont une densité supérieure ou égale à 120 et inférieure à 150 %,</t>
  </si>
  <si>
    <t>- 31 établissements ou quartiers ont une densité supérieure ou égale à 100 et inférieure à 120 %,</t>
  </si>
  <si>
    <t>- 121 établissements ou quartiers ont une densité inférieure à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</si>
</sst>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0;0;&quot;-&quot;"/>
  </numFmts>
  <fonts count="5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i/>
      <u/>
      <sz val="10"/>
      <name val="Times New Roman"/>
      <family val="1"/>
    </font>
    <font>
      <b/>
      <i/>
      <u/>
      <sz val="10"/>
      <name val="Times New Roman"/>
      <family val="1"/>
    </font>
    <font>
      <b/>
      <sz val="13"/>
      <name val="Times New Roman"/>
      <family val="1"/>
    </font>
    <font>
      <sz val="8"/>
      <color indexed="9"/>
      <name val="Arial"/>
      <family val="2"/>
    </font>
    <font>
      <b/>
      <sz val="3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color indexed="62"/>
      <name val="Times New Roman"/>
      <family val="1"/>
    </font>
    <font>
      <sz val="18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6"/>
      <color indexed="9"/>
      <name val="Times New Roman"/>
      <family val="1"/>
    </font>
    <font>
      <b/>
      <i/>
      <sz val="12"/>
      <color indexed="9"/>
      <name val="Times New Roman"/>
      <family val="1"/>
    </font>
    <font>
      <i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color indexed="9"/>
      <name val="Times New Roman"/>
      <family val="1"/>
    </font>
    <font>
      <i/>
      <sz val="11"/>
      <color indexed="9"/>
      <name val="Times New Roman"/>
      <family val="1"/>
    </font>
    <font>
      <i/>
      <sz val="10"/>
      <color indexed="9"/>
      <name val="Times New Roman"/>
      <family val="1"/>
    </font>
    <font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5" fontId="2" fillId="0" borderId="9" xfId="1" applyNumberFormat="1" applyFont="1" applyFill="1" applyBorder="1" applyAlignment="1">
      <alignment vertical="center"/>
    </xf>
    <xf numFmtId="0" fontId="2" fillId="2" borderId="0" xfId="2" applyFont="1" applyFill="1"/>
    <xf numFmtId="0" fontId="2" fillId="2" borderId="0" xfId="0" applyFont="1" applyFill="1"/>
    <xf numFmtId="0" fontId="2" fillId="0" borderId="0" xfId="0" applyFont="1" applyFill="1"/>
    <xf numFmtId="0" fontId="12" fillId="2" borderId="0" xfId="2" applyFont="1" applyFill="1"/>
    <xf numFmtId="49" fontId="13" fillId="2" borderId="0" xfId="2" applyNumberFormat="1" applyFont="1" applyFill="1" applyBorder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14" fillId="2" borderId="0" xfId="2" applyFont="1" applyFill="1"/>
    <xf numFmtId="0" fontId="14" fillId="2" borderId="0" xfId="2" applyFont="1" applyFill="1" applyAlignment="1">
      <alignment horizontal="left"/>
    </xf>
    <xf numFmtId="0" fontId="15" fillId="2" borderId="0" xfId="2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7" fillId="0" borderId="0" xfId="2" applyFont="1" applyFill="1"/>
    <xf numFmtId="167" fontId="14" fillId="0" borderId="0" xfId="3" applyNumberFormat="1" applyFont="1" applyFill="1"/>
    <xf numFmtId="0" fontId="6" fillId="0" borderId="0" xfId="0" applyFont="1" applyFill="1"/>
    <xf numFmtId="0" fontId="14" fillId="0" borderId="0" xfId="2" applyFont="1" applyFill="1"/>
    <xf numFmtId="0" fontId="2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3" fontId="18" fillId="0" borderId="8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18" fillId="0" borderId="10" xfId="1" applyNumberFormat="1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19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/>
    <xf numFmtId="0" fontId="19" fillId="0" borderId="0" xfId="0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6" fillId="0" borderId="0" xfId="0" applyFont="1" applyFill="1" applyBorder="1" applyAlignment="1"/>
    <xf numFmtId="0" fontId="0" fillId="0" borderId="3" xfId="0" applyBorder="1"/>
    <xf numFmtId="0" fontId="0" fillId="0" borderId="6" xfId="0" applyBorder="1"/>
    <xf numFmtId="0" fontId="6" fillId="0" borderId="0" xfId="0" applyFont="1" applyFill="1" applyBorder="1" applyAlignment="1">
      <alignment vertical="center"/>
    </xf>
    <xf numFmtId="166" fontId="6" fillId="0" borderId="8" xfId="0" applyNumberFormat="1" applyFont="1" applyFill="1" applyBorder="1" applyAlignment="1">
      <alignment vertical="center"/>
    </xf>
    <xf numFmtId="166" fontId="5" fillId="0" borderId="11" xfId="0" applyNumberFormat="1" applyFont="1" applyFill="1" applyBorder="1" applyAlignment="1">
      <alignment vertical="center"/>
    </xf>
    <xf numFmtId="165" fontId="6" fillId="0" borderId="8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167" fontId="2" fillId="0" borderId="8" xfId="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/>
    <xf numFmtId="0" fontId="2" fillId="0" borderId="6" xfId="0" applyFont="1" applyBorder="1"/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7" fontId="8" fillId="0" borderId="8" xfId="0" quotePrefix="1" applyNumberFormat="1" applyFont="1" applyFill="1" applyBorder="1" applyAlignment="1">
      <alignment vertical="center"/>
    </xf>
    <xf numFmtId="168" fontId="2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7" fontId="6" fillId="0" borderId="0" xfId="3" applyNumberFormat="1" applyFont="1" applyFill="1" applyAlignment="1"/>
    <xf numFmtId="17" fontId="8" fillId="0" borderId="11" xfId="0" quotePrefix="1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167" fontId="2" fillId="0" borderId="11" xfId="3" applyNumberFormat="1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8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0" fontId="20" fillId="2" borderId="0" xfId="2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4" fillId="2" borderId="0" xfId="2" applyFont="1" applyFill="1" applyAlignment="1">
      <alignment horizontal="centerContinuous" vertical="center"/>
    </xf>
    <xf numFmtId="0" fontId="14" fillId="0" borderId="0" xfId="0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21" fillId="2" borderId="0" xfId="2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68" fontId="6" fillId="0" borderId="8" xfId="0" applyNumberFormat="1" applyFont="1" applyFill="1" applyBorder="1" applyAlignment="1">
      <alignment horizontal="center"/>
    </xf>
    <xf numFmtId="17" fontId="6" fillId="0" borderId="0" xfId="0" applyNumberFormat="1" applyFont="1" applyFill="1" applyAlignment="1"/>
    <xf numFmtId="0" fontId="2" fillId="0" borderId="9" xfId="0" applyFont="1" applyFill="1" applyBorder="1" applyAlignment="1">
      <alignment horizontal="center" vertical="center"/>
    </xf>
    <xf numFmtId="168" fontId="6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quotePrefix="1" applyFont="1" applyFill="1" applyBorder="1"/>
    <xf numFmtId="0" fontId="7" fillId="0" borderId="5" xfId="0" applyFont="1" applyFill="1" applyBorder="1" applyAlignment="1">
      <alignment horizontal="center" vertical="center" wrapText="1"/>
    </xf>
    <xf numFmtId="165" fontId="16" fillId="0" borderId="2" xfId="1" applyNumberFormat="1" applyFont="1" applyFill="1" applyBorder="1" applyAlignment="1">
      <alignment vertical="center"/>
    </xf>
    <xf numFmtId="168" fontId="2" fillId="0" borderId="8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8" fontId="2" fillId="0" borderId="11" xfId="1" applyNumberFormat="1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vertical="center"/>
    </xf>
    <xf numFmtId="0" fontId="8" fillId="0" borderId="7" xfId="0" quotePrefix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14" fillId="0" borderId="8" xfId="1" applyNumberFormat="1" applyFont="1" applyFill="1" applyBorder="1" applyAlignment="1">
      <alignment horizontal="center" vertical="center"/>
    </xf>
    <xf numFmtId="3" fontId="16" fillId="0" borderId="7" xfId="1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vertical="center"/>
    </xf>
    <xf numFmtId="166" fontId="16" fillId="0" borderId="8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6" fillId="0" borderId="0" xfId="0" quotePrefix="1" applyFont="1" applyFill="1" applyAlignment="1">
      <alignment vertical="center"/>
    </xf>
    <xf numFmtId="3" fontId="18" fillId="3" borderId="8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3" fontId="16" fillId="3" borderId="8" xfId="1" applyNumberFormat="1" applyFont="1" applyFill="1" applyBorder="1" applyAlignment="1">
      <alignment horizontal="center" vertical="center"/>
    </xf>
    <xf numFmtId="3" fontId="18" fillId="3" borderId="10" xfId="1" applyNumberFormat="1" applyFont="1" applyFill="1" applyBorder="1" applyAlignment="1">
      <alignment horizontal="center" vertical="center"/>
    </xf>
    <xf numFmtId="3" fontId="16" fillId="3" borderId="7" xfId="1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67" fontId="6" fillId="0" borderId="0" xfId="3" applyNumberFormat="1" applyFont="1" applyFill="1" applyAlignment="1">
      <alignment vertical="center"/>
    </xf>
    <xf numFmtId="0" fontId="27" fillId="2" borderId="0" xfId="2" applyFont="1" applyFill="1" applyAlignment="1">
      <alignment horizontal="centerContinuous"/>
    </xf>
    <xf numFmtId="0" fontId="28" fillId="2" borderId="0" xfId="2" applyFont="1" applyFill="1"/>
    <xf numFmtId="0" fontId="27" fillId="2" borderId="0" xfId="2" applyFont="1" applyFill="1"/>
    <xf numFmtId="0" fontId="29" fillId="2" borderId="0" xfId="2" applyFont="1" applyFill="1"/>
    <xf numFmtId="0" fontId="27" fillId="2" borderId="0" xfId="0" applyFont="1" applyFill="1"/>
    <xf numFmtId="0" fontId="27" fillId="0" borderId="0" xfId="0" applyFont="1" applyFill="1"/>
    <xf numFmtId="0" fontId="30" fillId="2" borderId="0" xfId="2" applyFont="1" applyFill="1" applyAlignment="1">
      <alignment horizontal="left"/>
    </xf>
    <xf numFmtId="0" fontId="30" fillId="2" borderId="0" xfId="2" applyFont="1" applyFill="1"/>
    <xf numFmtId="0" fontId="27" fillId="2" borderId="0" xfId="2" applyFont="1" applyFill="1" applyAlignment="1">
      <alignment horizontal="left"/>
    </xf>
    <xf numFmtId="0" fontId="26" fillId="2" borderId="14" xfId="2" applyFont="1" applyFill="1" applyBorder="1" applyAlignment="1">
      <alignment horizontal="left"/>
    </xf>
    <xf numFmtId="0" fontId="27" fillId="2" borderId="14" xfId="2" applyFont="1" applyFill="1" applyBorder="1" applyAlignment="1">
      <alignment horizontal="centerContinuous"/>
    </xf>
    <xf numFmtId="0" fontId="2" fillId="2" borderId="14" xfId="2" applyFont="1" applyFill="1" applyBorder="1" applyAlignment="1">
      <alignment horizontal="centerContinuous"/>
    </xf>
    <xf numFmtId="0" fontId="26" fillId="2" borderId="15" xfId="2" applyFont="1" applyFill="1" applyBorder="1" applyAlignment="1">
      <alignment horizontal="left"/>
    </xf>
    <xf numFmtId="0" fontId="27" fillId="2" borderId="15" xfId="2" applyFont="1" applyFill="1" applyBorder="1" applyAlignment="1">
      <alignment horizontal="centerContinuous"/>
    </xf>
    <xf numFmtId="0" fontId="27" fillId="2" borderId="0" xfId="2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Continuous"/>
    </xf>
    <xf numFmtId="0" fontId="2" fillId="2" borderId="14" xfId="0" applyFont="1" applyFill="1" applyBorder="1"/>
    <xf numFmtId="0" fontId="31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33" fillId="0" borderId="16" xfId="0" applyNumberFormat="1" applyFont="1" applyBorder="1" applyAlignment="1">
      <alignment horizontal="center" vertical="center"/>
    </xf>
    <xf numFmtId="3" fontId="34" fillId="0" borderId="16" xfId="0" applyNumberFormat="1" applyFont="1" applyBorder="1" applyAlignment="1">
      <alignment horizontal="center" vertical="center"/>
    </xf>
    <xf numFmtId="167" fontId="34" fillId="0" borderId="16" xfId="3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33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167" fontId="34" fillId="0" borderId="17" xfId="3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167" fontId="34" fillId="0" borderId="18" xfId="3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4" fillId="0" borderId="19" xfId="0" applyNumberFormat="1" applyFont="1" applyBorder="1" applyAlignment="1">
      <alignment horizontal="center" vertical="center"/>
    </xf>
    <xf numFmtId="167" fontId="34" fillId="0" borderId="19" xfId="3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0" fontId="9" fillId="0" borderId="22" xfId="0" applyFont="1" applyFill="1" applyBorder="1" applyAlignment="1">
      <alignment horizontal="left" vertical="center"/>
    </xf>
    <xf numFmtId="3" fontId="44" fillId="0" borderId="0" xfId="2" applyNumberFormat="1" applyFont="1" applyFill="1" applyBorder="1"/>
    <xf numFmtId="0" fontId="44" fillId="0" borderId="0" xfId="0" applyFont="1" applyFill="1" applyBorder="1"/>
    <xf numFmtId="0" fontId="45" fillId="0" borderId="0" xfId="2" applyFont="1" applyFill="1" applyBorder="1"/>
    <xf numFmtId="0" fontId="45" fillId="0" borderId="0" xfId="2" applyNumberFormat="1" applyFont="1" applyFill="1" applyBorder="1"/>
    <xf numFmtId="0" fontId="45" fillId="0" borderId="0" xfId="0" applyFont="1" applyFill="1" applyBorder="1"/>
    <xf numFmtId="0" fontId="44" fillId="0" borderId="0" xfId="2" applyFont="1" applyFill="1" applyBorder="1" applyAlignment="1">
      <alignment horizontal="center"/>
    </xf>
    <xf numFmtId="168" fontId="45" fillId="0" borderId="0" xfId="3" applyNumberFormat="1" applyFont="1" applyFill="1" applyBorder="1"/>
    <xf numFmtId="0" fontId="46" fillId="0" borderId="0" xfId="2" applyFont="1" applyFill="1" applyBorder="1"/>
    <xf numFmtId="168" fontId="45" fillId="0" borderId="0" xfId="2" applyNumberFormat="1" applyFont="1" applyFill="1" applyBorder="1"/>
    <xf numFmtId="3" fontId="45" fillId="0" borderId="0" xfId="2" applyNumberFormat="1" applyFont="1" applyFill="1" applyBorder="1"/>
    <xf numFmtId="0" fontId="45" fillId="0" borderId="0" xfId="2" applyFont="1" applyFill="1" applyBorder="1" applyAlignment="1">
      <alignment horizontal="right"/>
    </xf>
    <xf numFmtId="3" fontId="44" fillId="0" borderId="0" xfId="2" applyNumberFormat="1" applyFont="1" applyFill="1" applyBorder="1" applyAlignment="1">
      <alignment horizontal="left"/>
    </xf>
    <xf numFmtId="0" fontId="47" fillId="0" borderId="0" xfId="2" applyFont="1" applyFill="1" applyBorder="1"/>
    <xf numFmtId="0" fontId="48" fillId="0" borderId="0" xfId="0" applyFont="1" applyFill="1" applyBorder="1"/>
    <xf numFmtId="0" fontId="49" fillId="0" borderId="0" xfId="2" quotePrefix="1" applyFont="1" applyFill="1" applyBorder="1"/>
    <xf numFmtId="0" fontId="49" fillId="0" borderId="0" xfId="0" applyFont="1" applyFill="1" applyBorder="1"/>
    <xf numFmtId="9" fontId="48" fillId="0" borderId="0" xfId="0" applyNumberFormat="1" applyFont="1" applyFill="1" applyBorder="1"/>
    <xf numFmtId="0" fontId="49" fillId="0" borderId="0" xfId="2" applyFont="1" applyFill="1" applyBorder="1"/>
    <xf numFmtId="0" fontId="45" fillId="0" borderId="0" xfId="2" applyFont="1" applyFill="1" applyBorder="1" applyAlignment="1">
      <alignment horizontal="center"/>
    </xf>
    <xf numFmtId="10" fontId="48" fillId="0" borderId="0" xfId="3" applyNumberFormat="1" applyFont="1" applyFill="1" applyBorder="1"/>
    <xf numFmtId="0" fontId="45" fillId="0" borderId="0" xfId="0" applyFont="1" applyFill="1" applyBorder="1" applyAlignment="1">
      <alignment horizontal="center"/>
    </xf>
    <xf numFmtId="10" fontId="48" fillId="0" borderId="0" xfId="2" applyNumberFormat="1" applyFont="1" applyFill="1" applyBorder="1"/>
    <xf numFmtId="167" fontId="45" fillId="0" borderId="0" xfId="3" applyNumberFormat="1" applyFont="1" applyFill="1" applyBorder="1"/>
    <xf numFmtId="0" fontId="48" fillId="0" borderId="0" xfId="0" quotePrefix="1" applyFont="1" applyFill="1" applyBorder="1"/>
    <xf numFmtId="10" fontId="45" fillId="0" borderId="0" xfId="2" applyNumberFormat="1" applyFont="1" applyFill="1" applyBorder="1" applyAlignment="1">
      <alignment horizontal="center"/>
    </xf>
    <xf numFmtId="9" fontId="48" fillId="0" borderId="0" xfId="2" applyNumberFormat="1" applyFont="1" applyFill="1" applyBorder="1"/>
    <xf numFmtId="0" fontId="48" fillId="0" borderId="0" xfId="2" quotePrefix="1" applyFont="1" applyFill="1" applyBorder="1"/>
    <xf numFmtId="0" fontId="45" fillId="0" borderId="0" xfId="2" quotePrefix="1" applyFont="1" applyFill="1" applyBorder="1"/>
    <xf numFmtId="10" fontId="45" fillId="0" borderId="0" xfId="2" applyNumberFormat="1" applyFont="1" applyFill="1" applyBorder="1"/>
    <xf numFmtId="0" fontId="44" fillId="0" borderId="0" xfId="2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0" fontId="41" fillId="0" borderId="0" xfId="2" applyFont="1" applyFill="1" applyBorder="1" applyAlignment="1">
      <alignment horizontal="left"/>
    </xf>
    <xf numFmtId="0" fontId="42" fillId="0" borderId="0" xfId="2" applyFont="1" applyFill="1" applyBorder="1" applyAlignment="1">
      <alignment horizontal="centerContinuous"/>
    </xf>
    <xf numFmtId="167" fontId="42" fillId="0" borderId="0" xfId="3" applyNumberFormat="1" applyFont="1" applyFill="1" applyBorder="1" applyAlignment="1">
      <alignment horizontal="centerContinuous"/>
    </xf>
    <xf numFmtId="0" fontId="43" fillId="0" borderId="0" xfId="2" applyFont="1" applyFill="1" applyBorder="1"/>
    <xf numFmtId="0" fontId="44" fillId="0" borderId="0" xfId="2" applyFont="1" applyFill="1" applyBorder="1" applyAlignment="1">
      <alignment horizontal="left"/>
    </xf>
    <xf numFmtId="167" fontId="39" fillId="0" borderId="0" xfId="3" applyNumberFormat="1" applyFont="1" applyFill="1" applyBorder="1"/>
    <xf numFmtId="0" fontId="39" fillId="0" borderId="0" xfId="0" quotePrefix="1" applyFont="1" applyFill="1" applyBorder="1"/>
    <xf numFmtId="0" fontId="39" fillId="0" borderId="0" xfId="2" applyFont="1" applyFill="1" applyBorder="1"/>
    <xf numFmtId="0" fontId="45" fillId="0" borderId="0" xfId="2" applyFont="1" applyFill="1" applyBorder="1" applyAlignment="1">
      <alignment horizontal="left"/>
    </xf>
    <xf numFmtId="0" fontId="2" fillId="0" borderId="0" xfId="0" quotePrefix="1" applyFont="1" applyFill="1"/>
    <xf numFmtId="3" fontId="2" fillId="0" borderId="9" xfId="1" applyNumberFormat="1" applyFont="1" applyFill="1" applyBorder="1" applyAlignment="1">
      <alignment horizontal="left"/>
    </xf>
    <xf numFmtId="3" fontId="2" fillId="0" borderId="9" xfId="1" applyNumberFormat="1" applyFont="1" applyFill="1" applyBorder="1" applyAlignment="1">
      <alignment horizontal="center"/>
    </xf>
    <xf numFmtId="3" fontId="2" fillId="0" borderId="11" xfId="1" applyNumberFormat="1" applyFont="1" applyFill="1" applyBorder="1" applyAlignment="1">
      <alignment horizontal="left"/>
    </xf>
    <xf numFmtId="3" fontId="2" fillId="0" borderId="2" xfId="1" applyNumberFormat="1" applyFont="1" applyFill="1" applyBorder="1" applyAlignment="1">
      <alignment horizontal="center"/>
    </xf>
    <xf numFmtId="0" fontId="45" fillId="0" borderId="0" xfId="0" applyFont="1" applyFill="1" applyAlignment="1">
      <alignment vertical="center"/>
    </xf>
    <xf numFmtId="0" fontId="50" fillId="0" borderId="0" xfId="0" applyFont="1"/>
    <xf numFmtId="0" fontId="6" fillId="0" borderId="9" xfId="0" applyFont="1" applyFill="1" applyBorder="1" applyAlignment="1"/>
    <xf numFmtId="0" fontId="6" fillId="0" borderId="9" xfId="0" applyFont="1" applyBorder="1" applyAlignment="1">
      <alignment horizontal="right"/>
    </xf>
    <xf numFmtId="0" fontId="25" fillId="0" borderId="0" xfId="0" applyFont="1"/>
    <xf numFmtId="165" fontId="6" fillId="0" borderId="0" xfId="0" applyNumberFormat="1" applyFont="1" applyFill="1" applyAlignment="1">
      <alignment horizontal="center" vertical="center"/>
    </xf>
    <xf numFmtId="167" fontId="2" fillId="0" borderId="12" xfId="3" applyNumberFormat="1" applyFont="1" applyFill="1" applyBorder="1" applyAlignment="1">
      <alignment horizontal="center" vertical="center"/>
    </xf>
    <xf numFmtId="166" fontId="16" fillId="0" borderId="8" xfId="0" applyNumberFormat="1" applyFont="1" applyFill="1" applyBorder="1" applyAlignment="1">
      <alignment horizontal="left" vertical="center"/>
    </xf>
    <xf numFmtId="17" fontId="8" fillId="0" borderId="12" xfId="0" quotePrefix="1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center" vertical="center"/>
    </xf>
    <xf numFmtId="3" fontId="52" fillId="0" borderId="0" xfId="0" applyNumberFormat="1" applyFont="1" applyFill="1" applyAlignment="1">
      <alignment horizontal="left"/>
    </xf>
    <xf numFmtId="3" fontId="6" fillId="0" borderId="12" xfId="1" applyNumberFormat="1" applyFont="1" applyFill="1" applyBorder="1" applyAlignment="1">
      <alignment vertical="center"/>
    </xf>
    <xf numFmtId="165" fontId="18" fillId="0" borderId="12" xfId="1" applyNumberFormat="1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165" fontId="18" fillId="0" borderId="9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9" fontId="6" fillId="0" borderId="9" xfId="0" applyNumberFormat="1" applyFont="1" applyFill="1" applyBorder="1" applyAlignment="1"/>
    <xf numFmtId="169" fontId="6" fillId="0" borderId="8" xfId="0" applyNumberFormat="1" applyFont="1" applyFill="1" applyBorder="1" applyAlignment="1"/>
    <xf numFmtId="169" fontId="6" fillId="0" borderId="11" xfId="0" applyNumberFormat="1" applyFont="1" applyFill="1" applyBorder="1" applyAlignment="1"/>
    <xf numFmtId="0" fontId="6" fillId="0" borderId="11" xfId="0" applyFont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168" fontId="6" fillId="0" borderId="0" xfId="0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vertical="center"/>
    </xf>
    <xf numFmtId="168" fontId="38" fillId="0" borderId="17" xfId="0" applyNumberFormat="1" applyFont="1" applyBorder="1" applyAlignment="1">
      <alignment horizontal="center" vertical="center"/>
    </xf>
    <xf numFmtId="168" fontId="38" fillId="0" borderId="18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righ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7" fillId="0" borderId="0" xfId="0" applyFont="1" applyBorder="1" applyAlignment="1">
      <alignment horizontal="right" vertical="center" wrapText="1"/>
    </xf>
    <xf numFmtId="0" fontId="37" fillId="0" borderId="23" xfId="0" applyFont="1" applyBorder="1" applyAlignment="1">
      <alignment horizontal="right" vertical="center" wrapText="1"/>
    </xf>
    <xf numFmtId="0" fontId="46" fillId="0" borderId="0" xfId="2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left" vertical="center"/>
    </xf>
  </cellXfs>
  <cellStyles count="4">
    <cellStyle name="Milliers" xfId="1" builtinId="3"/>
    <cellStyle name="Normal" xfId="0" builtinId="0"/>
    <cellStyle name="Normal_Feuil1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61760"/>
        <c:axId val="130667648"/>
      </c:lineChart>
      <c:catAx>
        <c:axId val="13066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06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667648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0661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puis écrouée détenue depuis le 1er janvier 2004</a:t>
            </a:r>
          </a:p>
        </c:rich>
      </c:tx>
      <c:layout>
        <c:manualLayout>
          <c:xMode val="edge"/>
          <c:yMode val="edge"/>
          <c:x val="0.15859030837004406"/>
          <c:y val="2.768166089965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17621145374448E-2"/>
          <c:y val="0.13321799307958476"/>
          <c:w val="0.8590308370044053"/>
          <c:h val="0.643598615916955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34243</c:v>
              </c:pt>
              <c:pt idx="1">
                <c:v>34274</c:v>
              </c:pt>
              <c:pt idx="2">
                <c:v>34304</c:v>
              </c:pt>
              <c:pt idx="3">
                <c:v>34335</c:v>
              </c:pt>
              <c:pt idx="4">
                <c:v>34366</c:v>
              </c:pt>
              <c:pt idx="5">
                <c:v>34394</c:v>
              </c:pt>
              <c:pt idx="6">
                <c:v>34425</c:v>
              </c:pt>
              <c:pt idx="7">
                <c:v>34455</c:v>
              </c:pt>
              <c:pt idx="8">
                <c:v>34486</c:v>
              </c:pt>
              <c:pt idx="9">
                <c:v>34516</c:v>
              </c:pt>
              <c:pt idx="10">
                <c:v>34547</c:v>
              </c:pt>
              <c:pt idx="11">
                <c:v>34578</c:v>
              </c:pt>
              <c:pt idx="12">
                <c:v>34608</c:v>
              </c:pt>
              <c:pt idx="13">
                <c:v>34639</c:v>
              </c:pt>
              <c:pt idx="14">
                <c:v>34669</c:v>
              </c:pt>
              <c:pt idx="15">
                <c:v>34700</c:v>
              </c:pt>
              <c:pt idx="16">
                <c:v>34731</c:v>
              </c:pt>
              <c:pt idx="17">
                <c:v>34759</c:v>
              </c:pt>
              <c:pt idx="18">
                <c:v>34790</c:v>
              </c:pt>
              <c:pt idx="19">
                <c:v>34820</c:v>
              </c:pt>
              <c:pt idx="20">
                <c:v>34851</c:v>
              </c:pt>
              <c:pt idx="21">
                <c:v>34881</c:v>
              </c:pt>
              <c:pt idx="22">
                <c:v>34912</c:v>
              </c:pt>
              <c:pt idx="23">
                <c:v>34943</c:v>
              </c:pt>
              <c:pt idx="24">
                <c:v>34973</c:v>
              </c:pt>
              <c:pt idx="25">
                <c:v>35004</c:v>
              </c:pt>
              <c:pt idx="26">
                <c:v>35034</c:v>
              </c:pt>
              <c:pt idx="27">
                <c:v>35065</c:v>
              </c:pt>
              <c:pt idx="28">
                <c:v>35096</c:v>
              </c:pt>
              <c:pt idx="29">
                <c:v>35125</c:v>
              </c:pt>
              <c:pt idx="30">
                <c:v>35156</c:v>
              </c:pt>
              <c:pt idx="31">
                <c:v>35186</c:v>
              </c:pt>
              <c:pt idx="32">
                <c:v>35217</c:v>
              </c:pt>
              <c:pt idx="33">
                <c:v>35247</c:v>
              </c:pt>
              <c:pt idx="34">
                <c:v>35278</c:v>
              </c:pt>
              <c:pt idx="35">
                <c:v>35309</c:v>
              </c:pt>
              <c:pt idx="36">
                <c:v>35339</c:v>
              </c:pt>
              <c:pt idx="37">
                <c:v>35370</c:v>
              </c:pt>
              <c:pt idx="38">
                <c:v>35400</c:v>
              </c:pt>
              <c:pt idx="39">
                <c:v>35431</c:v>
              </c:pt>
              <c:pt idx="40">
                <c:v>35462</c:v>
              </c:pt>
              <c:pt idx="41">
                <c:v>35490</c:v>
              </c:pt>
              <c:pt idx="42">
                <c:v>35521</c:v>
              </c:pt>
              <c:pt idx="43">
                <c:v>35551</c:v>
              </c:pt>
              <c:pt idx="44">
                <c:v>35582</c:v>
              </c:pt>
              <c:pt idx="45">
                <c:v>35612</c:v>
              </c:pt>
              <c:pt idx="46">
                <c:v>35643</c:v>
              </c:pt>
              <c:pt idx="47">
                <c:v>35674</c:v>
              </c:pt>
              <c:pt idx="48">
                <c:v>35704</c:v>
              </c:pt>
              <c:pt idx="49">
                <c:v>35735</c:v>
              </c:pt>
              <c:pt idx="50">
                <c:v>35765</c:v>
              </c:pt>
              <c:pt idx="51">
                <c:v>35796</c:v>
              </c:pt>
              <c:pt idx="52">
                <c:v>35827</c:v>
              </c:pt>
              <c:pt idx="53">
                <c:v>35855</c:v>
              </c:pt>
              <c:pt idx="54">
                <c:v>35886</c:v>
              </c:pt>
              <c:pt idx="55">
                <c:v>35916</c:v>
              </c:pt>
              <c:pt idx="56">
                <c:v>35947</c:v>
              </c:pt>
              <c:pt idx="57">
                <c:v>35977</c:v>
              </c:pt>
              <c:pt idx="58">
                <c:v>36008</c:v>
              </c:pt>
              <c:pt idx="59">
                <c:v>36039</c:v>
              </c:pt>
              <c:pt idx="60">
                <c:v>36069</c:v>
              </c:pt>
              <c:pt idx="61">
                <c:v>36100</c:v>
              </c:pt>
              <c:pt idx="62">
                <c:v>36130</c:v>
              </c:pt>
              <c:pt idx="63">
                <c:v>36161</c:v>
              </c:pt>
              <c:pt idx="64">
                <c:v>36192</c:v>
              </c:pt>
              <c:pt idx="65">
                <c:v>36220</c:v>
              </c:pt>
              <c:pt idx="66">
                <c:v>36251</c:v>
              </c:pt>
              <c:pt idx="67">
                <c:v>36281</c:v>
              </c:pt>
              <c:pt idx="68">
                <c:v>36312</c:v>
              </c:pt>
              <c:pt idx="69">
                <c:v>36342</c:v>
              </c:pt>
              <c:pt idx="70">
                <c:v>36373</c:v>
              </c:pt>
              <c:pt idx="71">
                <c:v>36404</c:v>
              </c:pt>
              <c:pt idx="72">
                <c:v>36434</c:v>
              </c:pt>
              <c:pt idx="73">
                <c:v>36465</c:v>
              </c:pt>
              <c:pt idx="74">
                <c:v>36495</c:v>
              </c:pt>
              <c:pt idx="75">
                <c:v>36526</c:v>
              </c:pt>
              <c:pt idx="76">
                <c:v>36557</c:v>
              </c:pt>
              <c:pt idx="77">
                <c:v>36586</c:v>
              </c:pt>
              <c:pt idx="78">
                <c:v>36617</c:v>
              </c:pt>
              <c:pt idx="79">
                <c:v>36647</c:v>
              </c:pt>
              <c:pt idx="80">
                <c:v>36678</c:v>
              </c:pt>
              <c:pt idx="81">
                <c:v>36708</c:v>
              </c:pt>
              <c:pt idx="82">
                <c:v>36739</c:v>
              </c:pt>
              <c:pt idx="83">
                <c:v>36770</c:v>
              </c:pt>
              <c:pt idx="84">
                <c:v>36800</c:v>
              </c:pt>
              <c:pt idx="85">
                <c:v>36831</c:v>
              </c:pt>
              <c:pt idx="86">
                <c:v>36861</c:v>
              </c:pt>
              <c:pt idx="87">
                <c:v>36892</c:v>
              </c:pt>
              <c:pt idx="88">
                <c:v>36923</c:v>
              </c:pt>
              <c:pt idx="89">
                <c:v>36951</c:v>
              </c:pt>
              <c:pt idx="90">
                <c:v>36982</c:v>
              </c:pt>
              <c:pt idx="91">
                <c:v>37012</c:v>
              </c:pt>
              <c:pt idx="92">
                <c:v>37043</c:v>
              </c:pt>
              <c:pt idx="93">
                <c:v>37073</c:v>
              </c:pt>
              <c:pt idx="94">
                <c:v>37104</c:v>
              </c:pt>
              <c:pt idx="95">
                <c:v>37135</c:v>
              </c:pt>
              <c:pt idx="96">
                <c:v>37165</c:v>
              </c:pt>
              <c:pt idx="97">
                <c:v>37196</c:v>
              </c:pt>
              <c:pt idx="98">
                <c:v>37226</c:v>
              </c:pt>
              <c:pt idx="99">
                <c:v>37257</c:v>
              </c:pt>
              <c:pt idx="100">
                <c:v>37288</c:v>
              </c:pt>
              <c:pt idx="101">
                <c:v>37316</c:v>
              </c:pt>
              <c:pt idx="102">
                <c:v>37347</c:v>
              </c:pt>
              <c:pt idx="103">
                <c:v>37377</c:v>
              </c:pt>
              <c:pt idx="104">
                <c:v>37408</c:v>
              </c:pt>
              <c:pt idx="105">
                <c:v>37438</c:v>
              </c:pt>
              <c:pt idx="106">
                <c:v>37469</c:v>
              </c:pt>
              <c:pt idx="107">
                <c:v>37500</c:v>
              </c:pt>
              <c:pt idx="108">
                <c:v>37530</c:v>
              </c:pt>
              <c:pt idx="109">
                <c:v>37561</c:v>
              </c:pt>
              <c:pt idx="110">
                <c:v>37591</c:v>
              </c:pt>
              <c:pt idx="111">
                <c:v>37622</c:v>
              </c:pt>
              <c:pt idx="112">
                <c:v>37653</c:v>
              </c:pt>
              <c:pt idx="113">
                <c:v>37681</c:v>
              </c:pt>
              <c:pt idx="114">
                <c:v>37712</c:v>
              </c:pt>
              <c:pt idx="115">
                <c:v>37742</c:v>
              </c:pt>
              <c:pt idx="116">
                <c:v>37773</c:v>
              </c:pt>
              <c:pt idx="117">
                <c:v>37803</c:v>
              </c:pt>
              <c:pt idx="118">
                <c:v>37834</c:v>
              </c:pt>
              <c:pt idx="119">
                <c:v>37865</c:v>
              </c:pt>
              <c:pt idx="120">
                <c:v>37895</c:v>
              </c:pt>
              <c:pt idx="121">
                <c:v>37926</c:v>
              </c:pt>
              <c:pt idx="122">
                <c:v>37956</c:v>
              </c:pt>
              <c:pt idx="123">
                <c:v>37987</c:v>
              </c:pt>
              <c:pt idx="124">
                <c:v>38018</c:v>
              </c:pt>
              <c:pt idx="125">
                <c:v>38047</c:v>
              </c:pt>
              <c:pt idx="126">
                <c:v>38078</c:v>
              </c:pt>
              <c:pt idx="127">
                <c:v>38108</c:v>
              </c:pt>
              <c:pt idx="128">
                <c:v>38139</c:v>
              </c:pt>
              <c:pt idx="129">
                <c:v>38169</c:v>
              </c:pt>
              <c:pt idx="130">
                <c:v>38200</c:v>
              </c:pt>
              <c:pt idx="131">
                <c:v>38231</c:v>
              </c:pt>
              <c:pt idx="132">
                <c:v>38261</c:v>
              </c:pt>
              <c:pt idx="133">
                <c:v>38292</c:v>
              </c:pt>
              <c:pt idx="134">
                <c:v>38322</c:v>
              </c:pt>
              <c:pt idx="135">
                <c:v>38353</c:v>
              </c:pt>
              <c:pt idx="136">
                <c:v>38384</c:v>
              </c:pt>
              <c:pt idx="137">
                <c:v>38412</c:v>
              </c:pt>
              <c:pt idx="138">
                <c:v>38443</c:v>
              </c:pt>
              <c:pt idx="139">
                <c:v>38473</c:v>
              </c:pt>
              <c:pt idx="140">
                <c:v>38504</c:v>
              </c:pt>
              <c:pt idx="141">
                <c:v>38534</c:v>
              </c:pt>
              <c:pt idx="142">
                <c:v>38565</c:v>
              </c:pt>
              <c:pt idx="143">
                <c:v>38596</c:v>
              </c:pt>
              <c:pt idx="144">
                <c:v>38626</c:v>
              </c:pt>
              <c:pt idx="145">
                <c:v>38657</c:v>
              </c:pt>
              <c:pt idx="146">
                <c:v>38687</c:v>
              </c:pt>
              <c:pt idx="147">
                <c:v>38718</c:v>
              </c:pt>
              <c:pt idx="148">
                <c:v>38749</c:v>
              </c:pt>
              <c:pt idx="149">
                <c:v>38777</c:v>
              </c:pt>
              <c:pt idx="150">
                <c:v>38808</c:v>
              </c:pt>
              <c:pt idx="151">
                <c:v>38838</c:v>
              </c:pt>
              <c:pt idx="152">
                <c:v>38869</c:v>
              </c:pt>
              <c:pt idx="153">
                <c:v>38899</c:v>
              </c:pt>
              <c:pt idx="154">
                <c:v>38930</c:v>
              </c:pt>
              <c:pt idx="155">
                <c:v>38961</c:v>
              </c:pt>
              <c:pt idx="156">
                <c:v>38991</c:v>
              </c:pt>
              <c:pt idx="157">
                <c:v>39022</c:v>
              </c:pt>
              <c:pt idx="158">
                <c:v>39052</c:v>
              </c:pt>
              <c:pt idx="159">
                <c:v>39083</c:v>
              </c:pt>
              <c:pt idx="160">
                <c:v>39114</c:v>
              </c:pt>
              <c:pt idx="161">
                <c:v>39142</c:v>
              </c:pt>
              <c:pt idx="162">
                <c:v>39173</c:v>
              </c:pt>
              <c:pt idx="163">
                <c:v>39203</c:v>
              </c:pt>
              <c:pt idx="164">
                <c:v>39234</c:v>
              </c:pt>
              <c:pt idx="165">
                <c:v>39264</c:v>
              </c:pt>
              <c:pt idx="166">
                <c:v>39295</c:v>
              </c:pt>
              <c:pt idx="167">
                <c:v>39326</c:v>
              </c:pt>
              <c:pt idx="168">
                <c:v>39356</c:v>
              </c:pt>
              <c:pt idx="169">
                <c:v>39387</c:v>
              </c:pt>
              <c:pt idx="170">
                <c:v>39417</c:v>
              </c:pt>
              <c:pt idx="171">
                <c:v>39448</c:v>
              </c:pt>
              <c:pt idx="172">
                <c:v>39479</c:v>
              </c:pt>
              <c:pt idx="173">
                <c:v>39508</c:v>
              </c:pt>
              <c:pt idx="174">
                <c:v>39539</c:v>
              </c:pt>
              <c:pt idx="175">
                <c:v>39569</c:v>
              </c:pt>
              <c:pt idx="176">
                <c:v>39600</c:v>
              </c:pt>
              <c:pt idx="177">
                <c:v>39630</c:v>
              </c:pt>
              <c:pt idx="178">
                <c:v>39661</c:v>
              </c:pt>
              <c:pt idx="179">
                <c:v>39692</c:v>
              </c:pt>
              <c:pt idx="180">
                <c:v>39722</c:v>
              </c:pt>
              <c:pt idx="181">
                <c:v>39753</c:v>
              </c:pt>
              <c:pt idx="182">
                <c:v>39783</c:v>
              </c:pt>
              <c:pt idx="183">
                <c:v>39814</c:v>
              </c:pt>
              <c:pt idx="184">
                <c:v>39845</c:v>
              </c:pt>
              <c:pt idx="185">
                <c:v>39873</c:v>
              </c:pt>
              <c:pt idx="186">
                <c:v>39904</c:v>
              </c:pt>
              <c:pt idx="187">
                <c:v>39934</c:v>
              </c:pt>
              <c:pt idx="188">
                <c:v>39965</c:v>
              </c:pt>
              <c:pt idx="189">
                <c:v>39995</c:v>
              </c:pt>
              <c:pt idx="190">
                <c:v>40026</c:v>
              </c:pt>
              <c:pt idx="191">
                <c:v>40057</c:v>
              </c:pt>
              <c:pt idx="192">
                <c:v>40087</c:v>
              </c:pt>
              <c:pt idx="193">
                <c:v>40118</c:v>
              </c:pt>
              <c:pt idx="194">
                <c:v>40148</c:v>
              </c:pt>
              <c:pt idx="195">
                <c:v>40179</c:v>
              </c:pt>
              <c:pt idx="196">
                <c:v>40210</c:v>
              </c:pt>
              <c:pt idx="197">
                <c:v>40238</c:v>
              </c:pt>
              <c:pt idx="198">
                <c:v>40269</c:v>
              </c:pt>
              <c:pt idx="199">
                <c:v>40299</c:v>
              </c:pt>
              <c:pt idx="200">
                <c:v>40330</c:v>
              </c:pt>
              <c:pt idx="201">
                <c:v>40360</c:v>
              </c:pt>
              <c:pt idx="202">
                <c:v>40391</c:v>
              </c:pt>
              <c:pt idx="203">
                <c:v>40422</c:v>
              </c:pt>
              <c:pt idx="204">
                <c:v>40452</c:v>
              </c:pt>
              <c:pt idx="205">
                <c:v>40483</c:v>
              </c:pt>
              <c:pt idx="206">
                <c:v>40513</c:v>
              </c:pt>
              <c:pt idx="207">
                <c:v>40544</c:v>
              </c:pt>
              <c:pt idx="208">
                <c:v>40575</c:v>
              </c:pt>
              <c:pt idx="209">
                <c:v>40603</c:v>
              </c:pt>
              <c:pt idx="210">
                <c:v>40634</c:v>
              </c:pt>
              <c:pt idx="211">
                <c:v>40664</c:v>
              </c:pt>
              <c:pt idx="212">
                <c:v>40695</c:v>
              </c:pt>
              <c:pt idx="213">
                <c:v>40756</c:v>
              </c:pt>
              <c:pt idx="214">
                <c:v>40787</c:v>
              </c:pt>
              <c:pt idx="215">
                <c:v>40817</c:v>
              </c:pt>
              <c:pt idx="216">
                <c:v>40848</c:v>
              </c:pt>
              <c:pt idx="217">
                <c:v>40878</c:v>
              </c:pt>
              <c:pt idx="218">
                <c:v>40909</c:v>
              </c:pt>
              <c:pt idx="219">
                <c:v>40940</c:v>
              </c:pt>
              <c:pt idx="220">
                <c:v>40969</c:v>
              </c:pt>
              <c:pt idx="221">
                <c:v>41000</c:v>
              </c:pt>
              <c:pt idx="222">
                <c:v>41030</c:v>
              </c:pt>
              <c:pt idx="223">
                <c:v>41061</c:v>
              </c:pt>
              <c:pt idx="224">
                <c:v>41091</c:v>
              </c:pt>
              <c:pt idx="225">
                <c:v>41122</c:v>
              </c:pt>
              <c:pt idx="226">
                <c:v>41153</c:v>
              </c:pt>
              <c:pt idx="227">
                <c:v>41183</c:v>
              </c:pt>
              <c:pt idx="228">
                <c:v>41214</c:v>
              </c:pt>
              <c:pt idx="229">
                <c:v>41244</c:v>
              </c:pt>
              <c:pt idx="230">
                <c:v>41275</c:v>
              </c:pt>
              <c:pt idx="231">
                <c:v>41306</c:v>
              </c:pt>
              <c:pt idx="232">
                <c:v>41334</c:v>
              </c:pt>
              <c:pt idx="233">
                <c:v>41365</c:v>
              </c:pt>
              <c:pt idx="234">
                <c:v>41395</c:v>
              </c:pt>
              <c:pt idx="235">
                <c:v>41426</c:v>
              </c:pt>
              <c:pt idx="236">
                <c:v>41456</c:v>
              </c:pt>
              <c:pt idx="237">
                <c:v>41487</c:v>
              </c:pt>
              <c:pt idx="238">
                <c:v>41518</c:v>
              </c:pt>
              <c:pt idx="239">
                <c:v>41548</c:v>
              </c:pt>
            </c:numLit>
          </c:cat>
          <c:val>
            <c:numLit>
              <c:formatCode>General</c:formatCode>
              <c:ptCount val="241"/>
              <c:pt idx="0">
                <c:v>20396</c:v>
              </c:pt>
              <c:pt idx="1">
                <c:v>21124</c:v>
              </c:pt>
              <c:pt idx="2">
                <c:v>21358</c:v>
              </c:pt>
              <c:pt idx="3">
                <c:v>20946</c:v>
              </c:pt>
              <c:pt idx="4">
                <c:v>22580</c:v>
              </c:pt>
              <c:pt idx="5">
                <c:v>22673</c:v>
              </c:pt>
              <c:pt idx="6">
                <c:v>22644</c:v>
              </c:pt>
              <c:pt idx="7">
                <c:v>22617</c:v>
              </c:pt>
              <c:pt idx="8">
                <c:v>22430</c:v>
              </c:pt>
              <c:pt idx="9">
                <c:v>22496</c:v>
              </c:pt>
              <c:pt idx="10">
                <c:v>21444</c:v>
              </c:pt>
              <c:pt idx="11">
                <c:v>21640</c:v>
              </c:pt>
              <c:pt idx="12">
                <c:v>22273</c:v>
              </c:pt>
              <c:pt idx="13">
                <c:v>23031</c:v>
              </c:pt>
              <c:pt idx="14">
                <c:v>23427</c:v>
              </c:pt>
              <c:pt idx="15">
                <c:v>23093</c:v>
              </c:pt>
              <c:pt idx="16">
                <c:v>23888</c:v>
              </c:pt>
              <c:pt idx="17">
                <c:v>24076</c:v>
              </c:pt>
              <c:pt idx="18">
                <c:v>22769</c:v>
              </c:pt>
              <c:pt idx="19">
                <c:v>22784</c:v>
              </c:pt>
              <c:pt idx="20">
                <c:v>22032</c:v>
              </c:pt>
              <c:pt idx="21">
                <c:v>22082</c:v>
              </c:pt>
              <c:pt idx="22">
                <c:v>21527</c:v>
              </c:pt>
              <c:pt idx="23">
                <c:v>21598</c:v>
              </c:pt>
              <c:pt idx="24">
                <c:v>21682</c:v>
              </c:pt>
              <c:pt idx="25">
                <c:v>22490</c:v>
              </c:pt>
              <c:pt idx="26">
                <c:v>22922</c:v>
              </c:pt>
              <c:pt idx="27">
                <c:v>21889</c:v>
              </c:pt>
              <c:pt idx="28">
                <c:v>22692</c:v>
              </c:pt>
              <c:pt idx="29">
                <c:v>22805</c:v>
              </c:pt>
              <c:pt idx="30">
                <c:v>23162</c:v>
              </c:pt>
              <c:pt idx="31">
                <c:v>22767</c:v>
              </c:pt>
              <c:pt idx="32">
                <c:v>22856</c:v>
              </c:pt>
              <c:pt idx="33">
                <c:v>22524</c:v>
              </c:pt>
              <c:pt idx="34">
                <c:v>21454</c:v>
              </c:pt>
              <c:pt idx="35">
                <c:v>21639</c:v>
              </c:pt>
              <c:pt idx="36">
                <c:v>21972</c:v>
              </c:pt>
              <c:pt idx="37">
                <c:v>22422</c:v>
              </c:pt>
              <c:pt idx="38">
                <c:v>22988</c:v>
              </c:pt>
              <c:pt idx="39">
                <c:v>22603</c:v>
              </c:pt>
              <c:pt idx="40">
                <c:v>23371</c:v>
              </c:pt>
              <c:pt idx="41">
                <c:v>23785</c:v>
              </c:pt>
              <c:pt idx="42">
                <c:v>23306</c:v>
              </c:pt>
              <c:pt idx="43">
                <c:v>22631</c:v>
              </c:pt>
              <c:pt idx="44">
                <c:v>22858</c:v>
              </c:pt>
              <c:pt idx="45">
                <c:v>22699</c:v>
              </c:pt>
              <c:pt idx="46">
                <c:v>21632</c:v>
              </c:pt>
              <c:pt idx="47">
                <c:v>21974</c:v>
              </c:pt>
              <c:pt idx="48">
                <c:v>21840</c:v>
              </c:pt>
              <c:pt idx="49">
                <c:v>22259</c:v>
              </c:pt>
              <c:pt idx="50">
                <c:v>22820</c:v>
              </c:pt>
              <c:pt idx="51">
                <c:v>21676</c:v>
              </c:pt>
              <c:pt idx="52">
                <c:v>22212</c:v>
              </c:pt>
              <c:pt idx="53">
                <c:v>22605</c:v>
              </c:pt>
              <c:pt idx="54">
                <c:v>22668</c:v>
              </c:pt>
              <c:pt idx="55">
                <c:v>22182</c:v>
              </c:pt>
              <c:pt idx="56">
                <c:v>21912</c:v>
              </c:pt>
              <c:pt idx="57">
                <c:v>21540</c:v>
              </c:pt>
              <c:pt idx="58">
                <c:v>20378</c:v>
              </c:pt>
              <c:pt idx="59">
                <c:v>20167</c:v>
              </c:pt>
              <c:pt idx="60">
                <c:v>20299</c:v>
              </c:pt>
              <c:pt idx="61">
                <c:v>21091</c:v>
              </c:pt>
              <c:pt idx="62">
                <c:v>21086</c:v>
              </c:pt>
              <c:pt idx="63">
                <c:v>20610</c:v>
              </c:pt>
              <c:pt idx="64">
                <c:v>21289</c:v>
              </c:pt>
              <c:pt idx="65">
                <c:v>21487</c:v>
              </c:pt>
              <c:pt idx="66">
                <c:v>21455</c:v>
              </c:pt>
              <c:pt idx="67">
                <c:v>21197</c:v>
              </c:pt>
              <c:pt idx="68">
                <c:v>21389</c:v>
              </c:pt>
              <c:pt idx="69">
                <c:v>21891</c:v>
              </c:pt>
              <c:pt idx="70">
                <c:v>20739</c:v>
              </c:pt>
              <c:pt idx="71">
                <c:v>20315</c:v>
              </c:pt>
              <c:pt idx="72">
                <c:v>20575</c:v>
              </c:pt>
              <c:pt idx="73">
                <c:v>20766</c:v>
              </c:pt>
              <c:pt idx="74">
                <c:v>21199</c:v>
              </c:pt>
              <c:pt idx="75">
                <c:v>20527</c:v>
              </c:pt>
              <c:pt idx="76">
                <c:v>20736</c:v>
              </c:pt>
              <c:pt idx="77">
                <c:v>18752</c:v>
              </c:pt>
              <c:pt idx="78">
                <c:v>19330</c:v>
              </c:pt>
              <c:pt idx="79">
                <c:v>19528</c:v>
              </c:pt>
              <c:pt idx="80">
                <c:v>17842</c:v>
              </c:pt>
              <c:pt idx="81">
                <c:v>17782</c:v>
              </c:pt>
              <c:pt idx="82">
                <c:v>16707</c:v>
              </c:pt>
              <c:pt idx="83">
                <c:v>16983</c:v>
              </c:pt>
              <c:pt idx="84">
                <c:v>16841</c:v>
              </c:pt>
              <c:pt idx="85">
                <c:v>16932</c:v>
              </c:pt>
              <c:pt idx="86">
                <c:v>17068</c:v>
              </c:pt>
              <c:pt idx="87">
                <c:v>16107</c:v>
              </c:pt>
              <c:pt idx="88">
                <c:v>15273</c:v>
              </c:pt>
              <c:pt idx="89">
                <c:v>15018</c:v>
              </c:pt>
              <c:pt idx="90">
                <c:v>15671</c:v>
              </c:pt>
              <c:pt idx="91">
                <c:v>15232</c:v>
              </c:pt>
              <c:pt idx="92">
                <c:v>15119</c:v>
              </c:pt>
              <c:pt idx="93">
                <c:v>14945</c:v>
              </c:pt>
              <c:pt idx="94">
                <c:v>14537</c:v>
              </c:pt>
              <c:pt idx="95">
                <c:v>14927</c:v>
              </c:pt>
              <c:pt idx="96">
                <c:v>15698</c:v>
              </c:pt>
              <c:pt idx="97">
                <c:v>16103</c:v>
              </c:pt>
              <c:pt idx="98">
                <c:v>16568</c:v>
              </c:pt>
              <c:pt idx="99">
                <c:v>16124</c:v>
              </c:pt>
              <c:pt idx="100">
                <c:v>17318</c:v>
              </c:pt>
              <c:pt idx="101">
                <c:v>17648</c:v>
              </c:pt>
              <c:pt idx="102">
                <c:v>18328</c:v>
              </c:pt>
              <c:pt idx="103">
                <c:v>18028</c:v>
              </c:pt>
              <c:pt idx="104">
                <c:v>18598</c:v>
              </c:pt>
              <c:pt idx="105">
                <c:v>18469</c:v>
              </c:pt>
              <c:pt idx="106">
                <c:v>18121</c:v>
              </c:pt>
              <c:pt idx="107">
                <c:v>18477</c:v>
              </c:pt>
              <c:pt idx="108">
                <c:v>19402</c:v>
              </c:pt>
              <c:pt idx="109">
                <c:v>20103</c:v>
              </c:pt>
              <c:pt idx="110">
                <c:v>21215</c:v>
              </c:pt>
              <c:pt idx="111">
                <c:v>20852</c:v>
              </c:pt>
              <c:pt idx="112">
                <c:v>21502</c:v>
              </c:pt>
              <c:pt idx="113">
                <c:v>21886</c:v>
              </c:pt>
              <c:pt idx="114">
                <c:v>22285</c:v>
              </c:pt>
              <c:pt idx="115">
                <c:v>22114</c:v>
              </c:pt>
              <c:pt idx="116">
                <c:v>22441</c:v>
              </c:pt>
              <c:pt idx="117">
                <c:v>21925</c:v>
              </c:pt>
              <c:pt idx="118">
                <c:v>21028</c:v>
              </c:pt>
              <c:pt idx="119">
                <c:v>21278</c:v>
              </c:pt>
              <c:pt idx="120">
                <c:v>21881</c:v>
              </c:pt>
              <c:pt idx="121">
                <c:v>22021</c:v>
              </c:pt>
              <c:pt idx="122">
                <c:v>22300</c:v>
              </c:pt>
              <c:pt idx="123">
                <c:v>21749</c:v>
              </c:pt>
              <c:pt idx="124">
                <c:v>22799</c:v>
              </c:pt>
              <c:pt idx="125">
                <c:v>22652</c:v>
              </c:pt>
              <c:pt idx="126">
                <c:v>22713</c:v>
              </c:pt>
              <c:pt idx="127">
                <c:v>22705</c:v>
              </c:pt>
              <c:pt idx="128">
                <c:v>22313</c:v>
              </c:pt>
              <c:pt idx="129">
                <c:v>22110</c:v>
              </c:pt>
              <c:pt idx="130">
                <c:v>20805</c:v>
              </c:pt>
              <c:pt idx="131">
                <c:v>19760</c:v>
              </c:pt>
              <c:pt idx="132">
                <c:v>20596</c:v>
              </c:pt>
              <c:pt idx="133">
                <c:v>20814</c:v>
              </c:pt>
              <c:pt idx="134">
                <c:v>20834</c:v>
              </c:pt>
              <c:pt idx="135">
                <c:v>20134</c:v>
              </c:pt>
              <c:pt idx="136">
                <c:v>20836</c:v>
              </c:pt>
              <c:pt idx="137">
                <c:v>21141</c:v>
              </c:pt>
              <c:pt idx="138">
                <c:v>20713</c:v>
              </c:pt>
              <c:pt idx="139">
                <c:v>21066</c:v>
              </c:pt>
              <c:pt idx="140">
                <c:v>20910</c:v>
              </c:pt>
              <c:pt idx="141">
                <c:v>20999</c:v>
              </c:pt>
              <c:pt idx="142">
                <c:v>19951</c:v>
              </c:pt>
              <c:pt idx="143">
                <c:v>20228</c:v>
              </c:pt>
              <c:pt idx="144">
                <c:v>20616</c:v>
              </c:pt>
              <c:pt idx="145">
                <c:v>20676</c:v>
              </c:pt>
              <c:pt idx="146">
                <c:v>21033</c:v>
              </c:pt>
              <c:pt idx="147">
                <c:v>19732</c:v>
              </c:pt>
              <c:pt idx="148">
                <c:v>20239</c:v>
              </c:pt>
              <c:pt idx="149">
                <c:v>19368</c:v>
              </c:pt>
              <c:pt idx="150">
                <c:v>19383</c:v>
              </c:pt>
              <c:pt idx="151">
                <c:v>19197</c:v>
              </c:pt>
              <c:pt idx="152">
                <c:v>18748</c:v>
              </c:pt>
              <c:pt idx="153">
                <c:v>18546</c:v>
              </c:pt>
              <c:pt idx="154">
                <c:v>17071</c:v>
              </c:pt>
              <c:pt idx="155">
                <c:v>17487</c:v>
              </c:pt>
              <c:pt idx="156">
                <c:v>18444</c:v>
              </c:pt>
              <c:pt idx="157">
                <c:v>18413</c:v>
              </c:pt>
              <c:pt idx="158">
                <c:v>18832</c:v>
              </c:pt>
              <c:pt idx="159">
                <c:v>18483</c:v>
              </c:pt>
              <c:pt idx="160">
                <c:v>18297</c:v>
              </c:pt>
              <c:pt idx="161">
                <c:v>18561</c:v>
              </c:pt>
              <c:pt idx="162">
                <c:v>18226</c:v>
              </c:pt>
              <c:pt idx="163">
                <c:v>17850</c:v>
              </c:pt>
              <c:pt idx="164">
                <c:v>17691</c:v>
              </c:pt>
              <c:pt idx="165">
                <c:v>18223</c:v>
              </c:pt>
              <c:pt idx="166">
                <c:v>16965</c:v>
              </c:pt>
              <c:pt idx="167">
                <c:v>16847</c:v>
              </c:pt>
              <c:pt idx="168">
                <c:v>17546</c:v>
              </c:pt>
              <c:pt idx="169">
                <c:v>17348</c:v>
              </c:pt>
              <c:pt idx="170">
                <c:v>17615</c:v>
              </c:pt>
              <c:pt idx="171">
                <c:v>16797</c:v>
              </c:pt>
              <c:pt idx="172">
                <c:v>17497</c:v>
              </c:pt>
              <c:pt idx="173">
                <c:v>17373</c:v>
              </c:pt>
              <c:pt idx="174">
                <c:v>17466</c:v>
              </c:pt>
              <c:pt idx="175">
                <c:v>17339</c:v>
              </c:pt>
              <c:pt idx="176">
                <c:v>17586</c:v>
              </c:pt>
              <c:pt idx="177">
                <c:v>17495</c:v>
              </c:pt>
              <c:pt idx="178">
                <c:v>16572</c:v>
              </c:pt>
              <c:pt idx="179">
                <c:v>16731</c:v>
              </c:pt>
              <c:pt idx="180">
                <c:v>16738</c:v>
              </c:pt>
              <c:pt idx="181">
                <c:v>16852</c:v>
              </c:pt>
              <c:pt idx="182">
                <c:v>16793</c:v>
              </c:pt>
              <c:pt idx="183">
                <c:v>15933</c:v>
              </c:pt>
              <c:pt idx="184">
                <c:v>16471</c:v>
              </c:pt>
              <c:pt idx="185">
                <c:v>16331</c:v>
              </c:pt>
              <c:pt idx="186">
                <c:v>16220</c:v>
              </c:pt>
              <c:pt idx="187">
                <c:v>16311</c:v>
              </c:pt>
              <c:pt idx="188">
                <c:v>16412</c:v>
              </c:pt>
              <c:pt idx="189">
                <c:v>16174</c:v>
              </c:pt>
              <c:pt idx="190">
                <c:v>15384</c:v>
              </c:pt>
              <c:pt idx="191">
                <c:v>15461</c:v>
              </c:pt>
              <c:pt idx="192">
                <c:v>15602</c:v>
              </c:pt>
              <c:pt idx="193">
                <c:v>15777</c:v>
              </c:pt>
              <c:pt idx="194">
                <c:v>15963</c:v>
              </c:pt>
              <c:pt idx="195">
                <c:v>15395</c:v>
              </c:pt>
              <c:pt idx="196">
                <c:v>15853</c:v>
              </c:pt>
              <c:pt idx="197">
                <c:v>15680</c:v>
              </c:pt>
              <c:pt idx="198">
                <c:v>15797</c:v>
              </c:pt>
              <c:pt idx="199">
                <c:v>15963</c:v>
              </c:pt>
              <c:pt idx="200">
                <c:v>15942</c:v>
              </c:pt>
              <c:pt idx="201">
                <c:v>15963</c:v>
              </c:pt>
              <c:pt idx="202">
                <c:v>15388</c:v>
              </c:pt>
              <c:pt idx="203">
                <c:v>15226</c:v>
              </c:pt>
              <c:pt idx="204">
                <c:v>15851</c:v>
              </c:pt>
              <c:pt idx="205">
                <c:v>16057</c:v>
              </c:pt>
              <c:pt idx="206">
                <c:v>16170</c:v>
              </c:pt>
              <c:pt idx="207">
                <c:v>15702</c:v>
              </c:pt>
              <c:pt idx="208">
                <c:v>16361</c:v>
              </c:pt>
              <c:pt idx="209">
                <c:v>16750</c:v>
              </c:pt>
              <c:pt idx="210">
                <c:v>16956</c:v>
              </c:pt>
              <c:pt idx="211">
                <c:v>16882</c:v>
              </c:pt>
              <c:pt idx="212">
                <c:v>16960</c:v>
              </c:pt>
              <c:pt idx="213">
                <c:v>16113</c:v>
              </c:pt>
              <c:pt idx="214">
                <c:v>16056</c:v>
              </c:pt>
              <c:pt idx="215">
                <c:v>16457</c:v>
              </c:pt>
              <c:pt idx="216">
                <c:v>16456</c:v>
              </c:pt>
              <c:pt idx="217">
                <c:v>16587</c:v>
              </c:pt>
              <c:pt idx="218">
                <c:v>16279</c:v>
              </c:pt>
              <c:pt idx="219">
                <c:v>16463</c:v>
              </c:pt>
              <c:pt idx="220">
                <c:v>16512</c:v>
              </c:pt>
              <c:pt idx="221">
                <c:v>17027</c:v>
              </c:pt>
              <c:pt idx="222">
                <c:v>16773</c:v>
              </c:pt>
              <c:pt idx="223">
                <c:v>16756</c:v>
              </c:pt>
              <c:pt idx="224">
                <c:v>17138</c:v>
              </c:pt>
              <c:pt idx="225">
                <c:v>16467</c:v>
              </c:pt>
              <c:pt idx="226">
                <c:v>16266</c:v>
              </c:pt>
              <c:pt idx="227">
                <c:v>16915</c:v>
              </c:pt>
              <c:pt idx="228">
                <c:v>16821</c:v>
              </c:pt>
              <c:pt idx="229">
                <c:v>16945</c:v>
              </c:pt>
              <c:pt idx="230">
                <c:v>16454</c:v>
              </c:pt>
              <c:pt idx="231">
                <c:v>16754</c:v>
              </c:pt>
              <c:pt idx="232">
                <c:v>16799</c:v>
              </c:pt>
              <c:pt idx="233">
                <c:v>17166</c:v>
              </c:pt>
              <c:pt idx="234">
                <c:v>16987</c:v>
              </c:pt>
              <c:pt idx="235">
                <c:v>17195</c:v>
              </c:pt>
              <c:pt idx="236">
                <c:v>17318</c:v>
              </c:pt>
              <c:pt idx="237">
                <c:v>16454</c:v>
              </c:pt>
              <c:pt idx="238">
                <c:v>16604</c:v>
              </c:pt>
              <c:pt idx="239">
                <c:v>16795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34243</c:v>
              </c:pt>
              <c:pt idx="1">
                <c:v>34274</c:v>
              </c:pt>
              <c:pt idx="2">
                <c:v>34304</c:v>
              </c:pt>
              <c:pt idx="3">
                <c:v>34335</c:v>
              </c:pt>
              <c:pt idx="4">
                <c:v>34366</c:v>
              </c:pt>
              <c:pt idx="5">
                <c:v>34394</c:v>
              </c:pt>
              <c:pt idx="6">
                <c:v>34425</c:v>
              </c:pt>
              <c:pt idx="7">
                <c:v>34455</c:v>
              </c:pt>
              <c:pt idx="8">
                <c:v>34486</c:v>
              </c:pt>
              <c:pt idx="9">
                <c:v>34516</c:v>
              </c:pt>
              <c:pt idx="10">
                <c:v>34547</c:v>
              </c:pt>
              <c:pt idx="11">
                <c:v>34578</c:v>
              </c:pt>
              <c:pt idx="12">
                <c:v>34608</c:v>
              </c:pt>
              <c:pt idx="13">
                <c:v>34639</c:v>
              </c:pt>
              <c:pt idx="14">
                <c:v>34669</c:v>
              </c:pt>
              <c:pt idx="15">
                <c:v>34700</c:v>
              </c:pt>
              <c:pt idx="16">
                <c:v>34731</c:v>
              </c:pt>
              <c:pt idx="17">
                <c:v>34759</c:v>
              </c:pt>
              <c:pt idx="18">
                <c:v>34790</c:v>
              </c:pt>
              <c:pt idx="19">
                <c:v>34820</c:v>
              </c:pt>
              <c:pt idx="20">
                <c:v>34851</c:v>
              </c:pt>
              <c:pt idx="21">
                <c:v>34881</c:v>
              </c:pt>
              <c:pt idx="22">
                <c:v>34912</c:v>
              </c:pt>
              <c:pt idx="23">
                <c:v>34943</c:v>
              </c:pt>
              <c:pt idx="24">
                <c:v>34973</c:v>
              </c:pt>
              <c:pt idx="25">
                <c:v>35004</c:v>
              </c:pt>
              <c:pt idx="26">
                <c:v>35034</c:v>
              </c:pt>
              <c:pt idx="27">
                <c:v>35065</c:v>
              </c:pt>
              <c:pt idx="28">
                <c:v>35096</c:v>
              </c:pt>
              <c:pt idx="29">
                <c:v>35125</c:v>
              </c:pt>
              <c:pt idx="30">
                <c:v>35156</c:v>
              </c:pt>
              <c:pt idx="31">
                <c:v>35186</c:v>
              </c:pt>
              <c:pt idx="32">
                <c:v>35217</c:v>
              </c:pt>
              <c:pt idx="33">
                <c:v>35247</c:v>
              </c:pt>
              <c:pt idx="34">
                <c:v>35278</c:v>
              </c:pt>
              <c:pt idx="35">
                <c:v>35309</c:v>
              </c:pt>
              <c:pt idx="36">
                <c:v>35339</c:v>
              </c:pt>
              <c:pt idx="37">
                <c:v>35370</c:v>
              </c:pt>
              <c:pt idx="38">
                <c:v>35400</c:v>
              </c:pt>
              <c:pt idx="39">
                <c:v>35431</c:v>
              </c:pt>
              <c:pt idx="40">
                <c:v>35462</c:v>
              </c:pt>
              <c:pt idx="41">
                <c:v>35490</c:v>
              </c:pt>
              <c:pt idx="42">
                <c:v>35521</c:v>
              </c:pt>
              <c:pt idx="43">
                <c:v>35551</c:v>
              </c:pt>
              <c:pt idx="44">
                <c:v>35582</c:v>
              </c:pt>
              <c:pt idx="45">
                <c:v>35612</c:v>
              </c:pt>
              <c:pt idx="46">
                <c:v>35643</c:v>
              </c:pt>
              <c:pt idx="47">
                <c:v>35674</c:v>
              </c:pt>
              <c:pt idx="48">
                <c:v>35704</c:v>
              </c:pt>
              <c:pt idx="49">
                <c:v>35735</c:v>
              </c:pt>
              <c:pt idx="50">
                <c:v>35765</c:v>
              </c:pt>
              <c:pt idx="51">
                <c:v>35796</c:v>
              </c:pt>
              <c:pt idx="52">
                <c:v>35827</c:v>
              </c:pt>
              <c:pt idx="53">
                <c:v>35855</c:v>
              </c:pt>
              <c:pt idx="54">
                <c:v>35886</c:v>
              </c:pt>
              <c:pt idx="55">
                <c:v>35916</c:v>
              </c:pt>
              <c:pt idx="56">
                <c:v>35947</c:v>
              </c:pt>
              <c:pt idx="57">
                <c:v>35977</c:v>
              </c:pt>
              <c:pt idx="58">
                <c:v>36008</c:v>
              </c:pt>
              <c:pt idx="59">
                <c:v>36039</c:v>
              </c:pt>
              <c:pt idx="60">
                <c:v>36069</c:v>
              </c:pt>
              <c:pt idx="61">
                <c:v>36100</c:v>
              </c:pt>
              <c:pt idx="62">
                <c:v>36130</c:v>
              </c:pt>
              <c:pt idx="63">
                <c:v>36161</c:v>
              </c:pt>
              <c:pt idx="64">
                <c:v>36192</c:v>
              </c:pt>
              <c:pt idx="65">
                <c:v>36220</c:v>
              </c:pt>
              <c:pt idx="66">
                <c:v>36251</c:v>
              </c:pt>
              <c:pt idx="67">
                <c:v>36281</c:v>
              </c:pt>
              <c:pt idx="68">
                <c:v>36312</c:v>
              </c:pt>
              <c:pt idx="69">
                <c:v>36342</c:v>
              </c:pt>
              <c:pt idx="70">
                <c:v>36373</c:v>
              </c:pt>
              <c:pt idx="71">
                <c:v>36404</c:v>
              </c:pt>
              <c:pt idx="72">
                <c:v>36434</c:v>
              </c:pt>
              <c:pt idx="73">
                <c:v>36465</c:v>
              </c:pt>
              <c:pt idx="74">
                <c:v>36495</c:v>
              </c:pt>
              <c:pt idx="75">
                <c:v>36526</c:v>
              </c:pt>
              <c:pt idx="76">
                <c:v>36557</c:v>
              </c:pt>
              <c:pt idx="77">
                <c:v>36586</c:v>
              </c:pt>
              <c:pt idx="78">
                <c:v>36617</c:v>
              </c:pt>
              <c:pt idx="79">
                <c:v>36647</c:v>
              </c:pt>
              <c:pt idx="80">
                <c:v>36678</c:v>
              </c:pt>
              <c:pt idx="81">
                <c:v>36708</c:v>
              </c:pt>
              <c:pt idx="82">
                <c:v>36739</c:v>
              </c:pt>
              <c:pt idx="83">
                <c:v>36770</c:v>
              </c:pt>
              <c:pt idx="84">
                <c:v>36800</c:v>
              </c:pt>
              <c:pt idx="85">
                <c:v>36831</c:v>
              </c:pt>
              <c:pt idx="86">
                <c:v>36861</c:v>
              </c:pt>
              <c:pt idx="87">
                <c:v>36892</c:v>
              </c:pt>
              <c:pt idx="88">
                <c:v>36923</c:v>
              </c:pt>
              <c:pt idx="89">
                <c:v>36951</c:v>
              </c:pt>
              <c:pt idx="90">
                <c:v>36982</c:v>
              </c:pt>
              <c:pt idx="91">
                <c:v>37012</c:v>
              </c:pt>
              <c:pt idx="92">
                <c:v>37043</c:v>
              </c:pt>
              <c:pt idx="93">
                <c:v>37073</c:v>
              </c:pt>
              <c:pt idx="94">
                <c:v>37104</c:v>
              </c:pt>
              <c:pt idx="95">
                <c:v>37135</c:v>
              </c:pt>
              <c:pt idx="96">
                <c:v>37165</c:v>
              </c:pt>
              <c:pt idx="97">
                <c:v>37196</c:v>
              </c:pt>
              <c:pt idx="98">
                <c:v>37226</c:v>
              </c:pt>
              <c:pt idx="99">
                <c:v>37257</c:v>
              </c:pt>
              <c:pt idx="100">
                <c:v>37288</c:v>
              </c:pt>
              <c:pt idx="101">
                <c:v>37316</c:v>
              </c:pt>
              <c:pt idx="102">
                <c:v>37347</c:v>
              </c:pt>
              <c:pt idx="103">
                <c:v>37377</c:v>
              </c:pt>
              <c:pt idx="104">
                <c:v>37408</c:v>
              </c:pt>
              <c:pt idx="105">
                <c:v>37438</c:v>
              </c:pt>
              <c:pt idx="106">
                <c:v>37469</c:v>
              </c:pt>
              <c:pt idx="107">
                <c:v>37500</c:v>
              </c:pt>
              <c:pt idx="108">
                <c:v>37530</c:v>
              </c:pt>
              <c:pt idx="109">
                <c:v>37561</c:v>
              </c:pt>
              <c:pt idx="110">
                <c:v>37591</c:v>
              </c:pt>
              <c:pt idx="111">
                <c:v>37622</c:v>
              </c:pt>
              <c:pt idx="112">
                <c:v>37653</c:v>
              </c:pt>
              <c:pt idx="113">
                <c:v>37681</c:v>
              </c:pt>
              <c:pt idx="114">
                <c:v>37712</c:v>
              </c:pt>
              <c:pt idx="115">
                <c:v>37742</c:v>
              </c:pt>
              <c:pt idx="116">
                <c:v>37773</c:v>
              </c:pt>
              <c:pt idx="117">
                <c:v>37803</c:v>
              </c:pt>
              <c:pt idx="118">
                <c:v>37834</c:v>
              </c:pt>
              <c:pt idx="119">
                <c:v>37865</c:v>
              </c:pt>
              <c:pt idx="120">
                <c:v>37895</c:v>
              </c:pt>
              <c:pt idx="121">
                <c:v>37926</c:v>
              </c:pt>
              <c:pt idx="122">
                <c:v>37956</c:v>
              </c:pt>
              <c:pt idx="123">
                <c:v>37987</c:v>
              </c:pt>
              <c:pt idx="124">
                <c:v>38018</c:v>
              </c:pt>
              <c:pt idx="125">
                <c:v>38047</c:v>
              </c:pt>
              <c:pt idx="126">
                <c:v>38078</c:v>
              </c:pt>
              <c:pt idx="127">
                <c:v>38108</c:v>
              </c:pt>
              <c:pt idx="128">
                <c:v>38139</c:v>
              </c:pt>
              <c:pt idx="129">
                <c:v>38169</c:v>
              </c:pt>
              <c:pt idx="130">
                <c:v>38200</c:v>
              </c:pt>
              <c:pt idx="131">
                <c:v>38231</c:v>
              </c:pt>
              <c:pt idx="132">
                <c:v>38261</c:v>
              </c:pt>
              <c:pt idx="133">
                <c:v>38292</c:v>
              </c:pt>
              <c:pt idx="134">
                <c:v>38322</c:v>
              </c:pt>
              <c:pt idx="135">
                <c:v>38353</c:v>
              </c:pt>
              <c:pt idx="136">
                <c:v>38384</c:v>
              </c:pt>
              <c:pt idx="137">
                <c:v>38412</c:v>
              </c:pt>
              <c:pt idx="138">
                <c:v>38443</c:v>
              </c:pt>
              <c:pt idx="139">
                <c:v>38473</c:v>
              </c:pt>
              <c:pt idx="140">
                <c:v>38504</c:v>
              </c:pt>
              <c:pt idx="141">
                <c:v>38534</c:v>
              </c:pt>
              <c:pt idx="142">
                <c:v>38565</c:v>
              </c:pt>
              <c:pt idx="143">
                <c:v>38596</c:v>
              </c:pt>
              <c:pt idx="144">
                <c:v>38626</c:v>
              </c:pt>
              <c:pt idx="145">
                <c:v>38657</c:v>
              </c:pt>
              <c:pt idx="146">
                <c:v>38687</c:v>
              </c:pt>
              <c:pt idx="147">
                <c:v>38718</c:v>
              </c:pt>
              <c:pt idx="148">
                <c:v>38749</c:v>
              </c:pt>
              <c:pt idx="149">
                <c:v>38777</c:v>
              </c:pt>
              <c:pt idx="150">
                <c:v>38808</c:v>
              </c:pt>
              <c:pt idx="151">
                <c:v>38838</c:v>
              </c:pt>
              <c:pt idx="152">
                <c:v>38869</c:v>
              </c:pt>
              <c:pt idx="153">
                <c:v>38899</c:v>
              </c:pt>
              <c:pt idx="154">
                <c:v>38930</c:v>
              </c:pt>
              <c:pt idx="155">
                <c:v>38961</c:v>
              </c:pt>
              <c:pt idx="156">
                <c:v>38991</c:v>
              </c:pt>
              <c:pt idx="157">
                <c:v>39022</c:v>
              </c:pt>
              <c:pt idx="158">
                <c:v>39052</c:v>
              </c:pt>
              <c:pt idx="159">
                <c:v>39083</c:v>
              </c:pt>
              <c:pt idx="160">
                <c:v>39114</c:v>
              </c:pt>
              <c:pt idx="161">
                <c:v>39142</c:v>
              </c:pt>
              <c:pt idx="162">
                <c:v>39173</c:v>
              </c:pt>
              <c:pt idx="163">
                <c:v>39203</c:v>
              </c:pt>
              <c:pt idx="164">
                <c:v>39234</c:v>
              </c:pt>
              <c:pt idx="165">
                <c:v>39264</c:v>
              </c:pt>
              <c:pt idx="166">
                <c:v>39295</c:v>
              </c:pt>
              <c:pt idx="167">
                <c:v>39326</c:v>
              </c:pt>
              <c:pt idx="168">
                <c:v>39356</c:v>
              </c:pt>
              <c:pt idx="169">
                <c:v>39387</c:v>
              </c:pt>
              <c:pt idx="170">
                <c:v>39417</c:v>
              </c:pt>
              <c:pt idx="171">
                <c:v>39448</c:v>
              </c:pt>
              <c:pt idx="172">
                <c:v>39479</c:v>
              </c:pt>
              <c:pt idx="173">
                <c:v>39508</c:v>
              </c:pt>
              <c:pt idx="174">
                <c:v>39539</c:v>
              </c:pt>
              <c:pt idx="175">
                <c:v>39569</c:v>
              </c:pt>
              <c:pt idx="176">
                <c:v>39600</c:v>
              </c:pt>
              <c:pt idx="177">
                <c:v>39630</c:v>
              </c:pt>
              <c:pt idx="178">
                <c:v>39661</c:v>
              </c:pt>
              <c:pt idx="179">
                <c:v>39692</c:v>
              </c:pt>
              <c:pt idx="180">
                <c:v>39722</c:v>
              </c:pt>
              <c:pt idx="181">
                <c:v>39753</c:v>
              </c:pt>
              <c:pt idx="182">
                <c:v>39783</c:v>
              </c:pt>
              <c:pt idx="183">
                <c:v>39814</c:v>
              </c:pt>
              <c:pt idx="184">
                <c:v>39845</c:v>
              </c:pt>
              <c:pt idx="185">
                <c:v>39873</c:v>
              </c:pt>
              <c:pt idx="186">
                <c:v>39904</c:v>
              </c:pt>
              <c:pt idx="187">
                <c:v>39934</c:v>
              </c:pt>
              <c:pt idx="188">
                <c:v>39965</c:v>
              </c:pt>
              <c:pt idx="189">
                <c:v>39995</c:v>
              </c:pt>
              <c:pt idx="190">
                <c:v>40026</c:v>
              </c:pt>
              <c:pt idx="191">
                <c:v>40057</c:v>
              </c:pt>
              <c:pt idx="192">
                <c:v>40087</c:v>
              </c:pt>
              <c:pt idx="193">
                <c:v>40118</c:v>
              </c:pt>
              <c:pt idx="194">
                <c:v>40148</c:v>
              </c:pt>
              <c:pt idx="195">
                <c:v>40179</c:v>
              </c:pt>
              <c:pt idx="196">
                <c:v>40210</c:v>
              </c:pt>
              <c:pt idx="197">
                <c:v>40238</c:v>
              </c:pt>
              <c:pt idx="198">
                <c:v>40269</c:v>
              </c:pt>
              <c:pt idx="199">
                <c:v>40299</c:v>
              </c:pt>
              <c:pt idx="200">
                <c:v>40330</c:v>
              </c:pt>
              <c:pt idx="201">
                <c:v>40360</c:v>
              </c:pt>
              <c:pt idx="202">
                <c:v>40391</c:v>
              </c:pt>
              <c:pt idx="203">
                <c:v>40422</c:v>
              </c:pt>
              <c:pt idx="204">
                <c:v>40452</c:v>
              </c:pt>
              <c:pt idx="205">
                <c:v>40483</c:v>
              </c:pt>
              <c:pt idx="206">
                <c:v>40513</c:v>
              </c:pt>
              <c:pt idx="207">
                <c:v>40544</c:v>
              </c:pt>
              <c:pt idx="208">
                <c:v>40575</c:v>
              </c:pt>
              <c:pt idx="209">
                <c:v>40603</c:v>
              </c:pt>
              <c:pt idx="210">
                <c:v>40634</c:v>
              </c:pt>
              <c:pt idx="211">
                <c:v>40664</c:v>
              </c:pt>
              <c:pt idx="212">
                <c:v>40695</c:v>
              </c:pt>
              <c:pt idx="213">
                <c:v>40756</c:v>
              </c:pt>
              <c:pt idx="214">
                <c:v>40787</c:v>
              </c:pt>
              <c:pt idx="215">
                <c:v>40817</c:v>
              </c:pt>
              <c:pt idx="216">
                <c:v>40848</c:v>
              </c:pt>
              <c:pt idx="217">
                <c:v>40878</c:v>
              </c:pt>
              <c:pt idx="218">
                <c:v>40909</c:v>
              </c:pt>
              <c:pt idx="219">
                <c:v>40940</c:v>
              </c:pt>
              <c:pt idx="220">
                <c:v>40969</c:v>
              </c:pt>
              <c:pt idx="221">
                <c:v>41000</c:v>
              </c:pt>
              <c:pt idx="222">
                <c:v>41030</c:v>
              </c:pt>
              <c:pt idx="223">
                <c:v>41061</c:v>
              </c:pt>
              <c:pt idx="224">
                <c:v>41091</c:v>
              </c:pt>
              <c:pt idx="225">
                <c:v>41122</c:v>
              </c:pt>
              <c:pt idx="226">
                <c:v>41153</c:v>
              </c:pt>
              <c:pt idx="227">
                <c:v>41183</c:v>
              </c:pt>
              <c:pt idx="228">
                <c:v>41214</c:v>
              </c:pt>
              <c:pt idx="229">
                <c:v>41244</c:v>
              </c:pt>
              <c:pt idx="230">
                <c:v>41275</c:v>
              </c:pt>
              <c:pt idx="231">
                <c:v>41306</c:v>
              </c:pt>
              <c:pt idx="232">
                <c:v>41334</c:v>
              </c:pt>
              <c:pt idx="233">
                <c:v>41365</c:v>
              </c:pt>
              <c:pt idx="234">
                <c:v>41395</c:v>
              </c:pt>
              <c:pt idx="235">
                <c:v>41426</c:v>
              </c:pt>
              <c:pt idx="236">
                <c:v>41456</c:v>
              </c:pt>
              <c:pt idx="237">
                <c:v>41487</c:v>
              </c:pt>
              <c:pt idx="238">
                <c:v>41518</c:v>
              </c:pt>
              <c:pt idx="239">
                <c:v>41548</c:v>
              </c:pt>
            </c:numLit>
          </c:cat>
          <c:val>
            <c:numLit>
              <c:formatCode>General</c:formatCode>
              <c:ptCount val="241"/>
              <c:pt idx="0">
                <c:v>30534</c:v>
              </c:pt>
              <c:pt idx="1">
                <c:v>30786</c:v>
              </c:pt>
              <c:pt idx="2">
                <c:v>31705</c:v>
              </c:pt>
              <c:pt idx="3">
                <c:v>31609</c:v>
              </c:pt>
              <c:pt idx="4">
                <c:v>32289</c:v>
              </c:pt>
              <c:pt idx="5">
                <c:v>33271</c:v>
              </c:pt>
              <c:pt idx="6">
                <c:v>34556</c:v>
              </c:pt>
              <c:pt idx="7">
                <c:v>34840</c:v>
              </c:pt>
              <c:pt idx="8">
                <c:v>35047</c:v>
              </c:pt>
              <c:pt idx="9">
                <c:v>35287</c:v>
              </c:pt>
              <c:pt idx="10">
                <c:v>34004</c:v>
              </c:pt>
              <c:pt idx="11">
                <c:v>32118</c:v>
              </c:pt>
              <c:pt idx="12">
                <c:v>31308</c:v>
              </c:pt>
              <c:pt idx="13">
                <c:v>31240</c:v>
              </c:pt>
              <c:pt idx="14">
                <c:v>31248</c:v>
              </c:pt>
              <c:pt idx="15">
                <c:v>30812</c:v>
              </c:pt>
              <c:pt idx="16">
                <c:v>31540</c:v>
              </c:pt>
              <c:pt idx="17">
                <c:v>32546</c:v>
              </c:pt>
              <c:pt idx="18">
                <c:v>34898</c:v>
              </c:pt>
              <c:pt idx="19">
                <c:v>34998</c:v>
              </c:pt>
              <c:pt idx="20">
                <c:v>35606</c:v>
              </c:pt>
              <c:pt idx="21">
                <c:v>36088</c:v>
              </c:pt>
              <c:pt idx="22">
                <c:v>34618</c:v>
              </c:pt>
              <c:pt idx="23">
                <c:v>31580</c:v>
              </c:pt>
              <c:pt idx="24">
                <c:v>31949</c:v>
              </c:pt>
              <c:pt idx="25">
                <c:v>32799</c:v>
              </c:pt>
              <c:pt idx="26">
                <c:v>33480</c:v>
              </c:pt>
              <c:pt idx="27">
                <c:v>33154</c:v>
              </c:pt>
              <c:pt idx="28">
                <c:v>33890</c:v>
              </c:pt>
              <c:pt idx="29">
                <c:v>34939</c:v>
              </c:pt>
              <c:pt idx="30">
                <c:v>35543</c:v>
              </c:pt>
              <c:pt idx="31">
                <c:v>36056</c:v>
              </c:pt>
              <c:pt idx="32">
                <c:v>36000</c:v>
              </c:pt>
              <c:pt idx="33">
                <c:v>36092</c:v>
              </c:pt>
              <c:pt idx="34">
                <c:v>34379</c:v>
              </c:pt>
              <c:pt idx="35">
                <c:v>32375</c:v>
              </c:pt>
              <c:pt idx="36">
                <c:v>32250</c:v>
              </c:pt>
              <c:pt idx="37">
                <c:v>32309</c:v>
              </c:pt>
              <c:pt idx="38">
                <c:v>32108</c:v>
              </c:pt>
              <c:pt idx="39">
                <c:v>31893</c:v>
              </c:pt>
              <c:pt idx="40">
                <c:v>32213</c:v>
              </c:pt>
              <c:pt idx="41">
                <c:v>32840</c:v>
              </c:pt>
              <c:pt idx="42">
                <c:v>34530</c:v>
              </c:pt>
              <c:pt idx="43">
                <c:v>34748</c:v>
              </c:pt>
              <c:pt idx="44">
                <c:v>34762</c:v>
              </c:pt>
              <c:pt idx="45">
                <c:v>35667</c:v>
              </c:pt>
              <c:pt idx="46">
                <c:v>34779</c:v>
              </c:pt>
              <c:pt idx="47">
                <c:v>32468</c:v>
              </c:pt>
              <c:pt idx="48">
                <c:v>32136</c:v>
              </c:pt>
              <c:pt idx="49">
                <c:v>32035</c:v>
              </c:pt>
              <c:pt idx="50">
                <c:v>32241</c:v>
              </c:pt>
              <c:pt idx="51">
                <c:v>32168</c:v>
              </c:pt>
              <c:pt idx="52">
                <c:v>33181</c:v>
              </c:pt>
              <c:pt idx="53">
                <c:v>33625</c:v>
              </c:pt>
              <c:pt idx="54">
                <c:v>34718</c:v>
              </c:pt>
              <c:pt idx="55">
                <c:v>34911</c:v>
              </c:pt>
              <c:pt idx="56">
                <c:v>35045</c:v>
              </c:pt>
              <c:pt idx="57">
                <c:v>35918</c:v>
              </c:pt>
              <c:pt idx="58">
                <c:v>35038</c:v>
              </c:pt>
              <c:pt idx="59">
                <c:v>33440</c:v>
              </c:pt>
              <c:pt idx="60">
                <c:v>32960</c:v>
              </c:pt>
              <c:pt idx="61">
                <c:v>32559</c:v>
              </c:pt>
              <c:pt idx="62">
                <c:v>33017</c:v>
              </c:pt>
              <c:pt idx="63">
                <c:v>32445</c:v>
              </c:pt>
              <c:pt idx="64">
                <c:v>33220</c:v>
              </c:pt>
              <c:pt idx="65">
                <c:v>34190</c:v>
              </c:pt>
              <c:pt idx="66">
                <c:v>35382</c:v>
              </c:pt>
              <c:pt idx="67">
                <c:v>35411</c:v>
              </c:pt>
              <c:pt idx="68">
                <c:v>35971</c:v>
              </c:pt>
              <c:pt idx="69">
                <c:v>36027</c:v>
              </c:pt>
              <c:pt idx="70">
                <c:v>35209</c:v>
              </c:pt>
              <c:pt idx="71">
                <c:v>33633</c:v>
              </c:pt>
              <c:pt idx="72">
                <c:v>32968</c:v>
              </c:pt>
              <c:pt idx="73">
                <c:v>32863</c:v>
              </c:pt>
              <c:pt idx="74">
                <c:v>32727</c:v>
              </c:pt>
              <c:pt idx="75">
                <c:v>31376</c:v>
              </c:pt>
              <c:pt idx="76">
                <c:v>30628</c:v>
              </c:pt>
              <c:pt idx="77">
                <c:v>32400</c:v>
              </c:pt>
              <c:pt idx="78">
                <c:v>32198</c:v>
              </c:pt>
              <c:pt idx="79">
                <c:v>32006</c:v>
              </c:pt>
              <c:pt idx="80">
                <c:v>33676</c:v>
              </c:pt>
              <c:pt idx="81">
                <c:v>34288</c:v>
              </c:pt>
              <c:pt idx="82">
                <c:v>33773</c:v>
              </c:pt>
              <c:pt idx="83">
                <c:v>31852</c:v>
              </c:pt>
              <c:pt idx="84">
                <c:v>31990</c:v>
              </c:pt>
              <c:pt idx="85">
                <c:v>31980</c:v>
              </c:pt>
              <c:pt idx="86">
                <c:v>32312</c:v>
              </c:pt>
              <c:pt idx="87">
                <c:v>31730</c:v>
              </c:pt>
              <c:pt idx="88">
                <c:v>32719</c:v>
              </c:pt>
              <c:pt idx="89">
                <c:v>33074</c:v>
              </c:pt>
              <c:pt idx="90">
                <c:v>33284</c:v>
              </c:pt>
              <c:pt idx="91">
                <c:v>33786</c:v>
              </c:pt>
              <c:pt idx="92">
                <c:v>34245</c:v>
              </c:pt>
              <c:pt idx="93">
                <c:v>34773</c:v>
              </c:pt>
              <c:pt idx="94">
                <c:v>33860</c:v>
              </c:pt>
              <c:pt idx="95">
                <c:v>32078</c:v>
              </c:pt>
              <c:pt idx="96">
                <c:v>31270</c:v>
              </c:pt>
              <c:pt idx="97">
                <c:v>31624</c:v>
              </c:pt>
              <c:pt idx="98">
                <c:v>32173</c:v>
              </c:pt>
              <c:pt idx="99">
                <c:v>32470</c:v>
              </c:pt>
              <c:pt idx="100">
                <c:v>32992</c:v>
              </c:pt>
              <c:pt idx="101">
                <c:v>33901</c:v>
              </c:pt>
              <c:pt idx="102">
                <c:v>34855</c:v>
              </c:pt>
              <c:pt idx="103">
                <c:v>36085</c:v>
              </c:pt>
              <c:pt idx="104">
                <c:v>36352</c:v>
              </c:pt>
              <c:pt idx="105">
                <c:v>37916</c:v>
              </c:pt>
              <c:pt idx="106">
                <c:v>37758</c:v>
              </c:pt>
              <c:pt idx="107">
                <c:v>34986</c:v>
              </c:pt>
              <c:pt idx="108">
                <c:v>34278</c:v>
              </c:pt>
              <c:pt idx="109">
                <c:v>34442</c:v>
              </c:pt>
              <c:pt idx="110">
                <c:v>34256</c:v>
              </c:pt>
              <c:pt idx="111">
                <c:v>34555</c:v>
              </c:pt>
              <c:pt idx="112">
                <c:v>35268</c:v>
              </c:pt>
              <c:pt idx="113">
                <c:v>35735</c:v>
              </c:pt>
              <c:pt idx="114">
                <c:v>36870</c:v>
              </c:pt>
              <c:pt idx="115">
                <c:v>37757</c:v>
              </c:pt>
              <c:pt idx="116">
                <c:v>38072</c:v>
              </c:pt>
              <c:pt idx="117">
                <c:v>39038</c:v>
              </c:pt>
              <c:pt idx="118">
                <c:v>38141</c:v>
              </c:pt>
              <c:pt idx="119">
                <c:v>36162</c:v>
              </c:pt>
              <c:pt idx="120">
                <c:v>35692</c:v>
              </c:pt>
              <c:pt idx="121">
                <c:v>36640</c:v>
              </c:pt>
              <c:pt idx="122">
                <c:v>37441</c:v>
              </c:pt>
              <c:pt idx="123">
                <c:v>37497</c:v>
              </c:pt>
              <c:pt idx="124">
                <c:v>38106</c:v>
              </c:pt>
              <c:pt idx="125">
                <c:v>39107</c:v>
              </c:pt>
              <c:pt idx="126">
                <c:v>40736</c:v>
              </c:pt>
              <c:pt idx="127">
                <c:v>41106</c:v>
              </c:pt>
              <c:pt idx="128">
                <c:v>42138</c:v>
              </c:pt>
              <c:pt idx="129">
                <c:v>42703</c:v>
              </c:pt>
              <c:pt idx="130">
                <c:v>38458</c:v>
              </c:pt>
              <c:pt idx="131">
                <c:v>37211</c:v>
              </c:pt>
              <c:pt idx="132">
                <c:v>36756</c:v>
              </c:pt>
              <c:pt idx="133">
                <c:v>38011</c:v>
              </c:pt>
              <c:pt idx="134">
                <c:v>39132</c:v>
              </c:pt>
              <c:pt idx="135">
                <c:v>39063</c:v>
              </c:pt>
              <c:pt idx="136">
                <c:v>38464</c:v>
              </c:pt>
              <c:pt idx="137">
                <c:v>38559</c:v>
              </c:pt>
              <c:pt idx="138">
                <c:v>39779</c:v>
              </c:pt>
              <c:pt idx="139">
                <c:v>39709</c:v>
              </c:pt>
              <c:pt idx="140">
                <c:v>40185</c:v>
              </c:pt>
              <c:pt idx="141">
                <c:v>41439</c:v>
              </c:pt>
              <c:pt idx="142">
                <c:v>39317</c:v>
              </c:pt>
              <c:pt idx="143">
                <c:v>37354</c:v>
              </c:pt>
              <c:pt idx="144">
                <c:v>37475</c:v>
              </c:pt>
              <c:pt idx="145">
                <c:v>38435</c:v>
              </c:pt>
              <c:pt idx="146">
                <c:v>39410</c:v>
              </c:pt>
              <c:pt idx="147">
                <c:v>39790</c:v>
              </c:pt>
              <c:pt idx="148">
                <c:v>40395</c:v>
              </c:pt>
              <c:pt idx="149">
                <c:v>41299</c:v>
              </c:pt>
              <c:pt idx="150">
                <c:v>41724</c:v>
              </c:pt>
              <c:pt idx="151">
                <c:v>41561</c:v>
              </c:pt>
              <c:pt idx="152">
                <c:v>40555</c:v>
              </c:pt>
              <c:pt idx="153">
                <c:v>40942</c:v>
              </c:pt>
              <c:pt idx="154">
                <c:v>39735</c:v>
              </c:pt>
              <c:pt idx="155">
                <c:v>38267</c:v>
              </c:pt>
              <c:pt idx="156">
                <c:v>37867</c:v>
              </c:pt>
              <c:pt idx="157">
                <c:v>39199</c:v>
              </c:pt>
              <c:pt idx="158">
                <c:v>40183</c:v>
              </c:pt>
              <c:pt idx="159">
                <c:v>39919</c:v>
              </c:pt>
              <c:pt idx="160">
                <c:v>40991</c:v>
              </c:pt>
              <c:pt idx="161">
                <c:v>41331</c:v>
              </c:pt>
              <c:pt idx="162">
                <c:v>42545</c:v>
              </c:pt>
              <c:pt idx="163">
                <c:v>42848</c:v>
              </c:pt>
              <c:pt idx="164">
                <c:v>43179</c:v>
              </c:pt>
              <c:pt idx="165">
                <c:v>43557</c:v>
              </c:pt>
              <c:pt idx="166">
                <c:v>44324</c:v>
              </c:pt>
              <c:pt idx="167">
                <c:v>43830</c:v>
              </c:pt>
              <c:pt idx="168">
                <c:v>43517</c:v>
              </c:pt>
              <c:pt idx="169">
                <c:v>44415</c:v>
              </c:pt>
              <c:pt idx="170">
                <c:v>44394</c:v>
              </c:pt>
              <c:pt idx="171">
                <c:v>44279</c:v>
              </c:pt>
              <c:pt idx="172">
                <c:v>44597</c:v>
              </c:pt>
              <c:pt idx="173">
                <c:v>45213</c:v>
              </c:pt>
              <c:pt idx="174">
                <c:v>45745</c:v>
              </c:pt>
              <c:pt idx="175">
                <c:v>46306</c:v>
              </c:pt>
              <c:pt idx="176">
                <c:v>46252</c:v>
              </c:pt>
              <c:pt idx="177">
                <c:v>46755</c:v>
              </c:pt>
              <c:pt idx="178">
                <c:v>47211</c:v>
              </c:pt>
              <c:pt idx="179">
                <c:v>46112</c:v>
              </c:pt>
              <c:pt idx="180">
                <c:v>46447</c:v>
              </c:pt>
              <c:pt idx="181">
                <c:v>46898</c:v>
              </c:pt>
              <c:pt idx="182">
                <c:v>46826</c:v>
              </c:pt>
              <c:pt idx="183">
                <c:v>46319</c:v>
              </c:pt>
              <c:pt idx="184">
                <c:v>46273</c:v>
              </c:pt>
              <c:pt idx="185">
                <c:v>46369</c:v>
              </c:pt>
              <c:pt idx="186">
                <c:v>47131</c:v>
              </c:pt>
              <c:pt idx="187">
                <c:v>47086</c:v>
              </c:pt>
              <c:pt idx="188">
                <c:v>46865</c:v>
              </c:pt>
              <c:pt idx="189">
                <c:v>47015</c:v>
              </c:pt>
              <c:pt idx="190">
                <c:v>47036</c:v>
              </c:pt>
              <c:pt idx="191">
                <c:v>46326</c:v>
              </c:pt>
              <c:pt idx="192">
                <c:v>46179</c:v>
              </c:pt>
              <c:pt idx="193">
                <c:v>46296</c:v>
              </c:pt>
              <c:pt idx="194">
                <c:v>46218</c:v>
              </c:pt>
              <c:pt idx="195">
                <c:v>45583</c:v>
              </c:pt>
              <c:pt idx="196">
                <c:v>45510</c:v>
              </c:pt>
              <c:pt idx="197">
                <c:v>45673</c:v>
              </c:pt>
              <c:pt idx="198">
                <c:v>45909</c:v>
              </c:pt>
              <c:pt idx="199">
                <c:v>45641</c:v>
              </c:pt>
              <c:pt idx="200">
                <c:v>45714</c:v>
              </c:pt>
              <c:pt idx="201">
                <c:v>46150</c:v>
              </c:pt>
              <c:pt idx="202">
                <c:v>45493</c:v>
              </c:pt>
              <c:pt idx="203">
                <c:v>45563</c:v>
              </c:pt>
              <c:pt idx="204">
                <c:v>45291</c:v>
              </c:pt>
              <c:pt idx="205">
                <c:v>45371</c:v>
              </c:pt>
              <c:pt idx="206">
                <c:v>45303</c:v>
              </c:pt>
              <c:pt idx="207">
                <c:v>44842</c:v>
              </c:pt>
              <c:pt idx="208">
                <c:v>45410</c:v>
              </c:pt>
              <c:pt idx="209">
                <c:v>45935</c:v>
              </c:pt>
              <c:pt idx="210">
                <c:v>47192</c:v>
              </c:pt>
              <c:pt idx="211">
                <c:v>47702</c:v>
              </c:pt>
              <c:pt idx="212">
                <c:v>48011</c:v>
              </c:pt>
              <c:pt idx="213">
                <c:v>47940</c:v>
              </c:pt>
              <c:pt idx="214">
                <c:v>47546</c:v>
              </c:pt>
              <c:pt idx="215">
                <c:v>47690</c:v>
              </c:pt>
              <c:pt idx="216">
                <c:v>48255</c:v>
              </c:pt>
              <c:pt idx="217">
                <c:v>48675</c:v>
              </c:pt>
              <c:pt idx="218">
                <c:v>48508</c:v>
              </c:pt>
              <c:pt idx="219">
                <c:v>49236</c:v>
              </c:pt>
              <c:pt idx="220">
                <c:v>49933</c:v>
              </c:pt>
              <c:pt idx="221">
                <c:v>50134</c:v>
              </c:pt>
              <c:pt idx="222">
                <c:v>50300</c:v>
              </c:pt>
              <c:pt idx="223">
                <c:v>50159</c:v>
              </c:pt>
              <c:pt idx="224">
                <c:v>50235</c:v>
              </c:pt>
              <c:pt idx="225">
                <c:v>50281</c:v>
              </c:pt>
              <c:pt idx="226">
                <c:v>49859</c:v>
              </c:pt>
              <c:pt idx="227">
                <c:v>49789</c:v>
              </c:pt>
              <c:pt idx="228">
                <c:v>50404</c:v>
              </c:pt>
              <c:pt idx="229">
                <c:v>50729</c:v>
              </c:pt>
              <c:pt idx="230">
                <c:v>50118</c:v>
              </c:pt>
              <c:pt idx="231">
                <c:v>49992</c:v>
              </c:pt>
              <c:pt idx="232">
                <c:v>50196</c:v>
              </c:pt>
              <c:pt idx="233">
                <c:v>50327</c:v>
              </c:pt>
              <c:pt idx="234">
                <c:v>50852</c:v>
              </c:pt>
              <c:pt idx="235">
                <c:v>50779</c:v>
              </c:pt>
              <c:pt idx="236">
                <c:v>51251</c:v>
              </c:pt>
              <c:pt idx="237">
                <c:v>51229</c:v>
              </c:pt>
              <c:pt idx="238">
                <c:v>50484</c:v>
              </c:pt>
              <c:pt idx="239">
                <c:v>50515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34243</c:v>
              </c:pt>
              <c:pt idx="1">
                <c:v>34274</c:v>
              </c:pt>
              <c:pt idx="2">
                <c:v>34304</c:v>
              </c:pt>
              <c:pt idx="3">
                <c:v>34335</c:v>
              </c:pt>
              <c:pt idx="4">
                <c:v>34366</c:v>
              </c:pt>
              <c:pt idx="5">
                <c:v>34394</c:v>
              </c:pt>
              <c:pt idx="6">
                <c:v>34425</c:v>
              </c:pt>
              <c:pt idx="7">
                <c:v>34455</c:v>
              </c:pt>
              <c:pt idx="8">
                <c:v>34486</c:v>
              </c:pt>
              <c:pt idx="9">
                <c:v>34516</c:v>
              </c:pt>
              <c:pt idx="10">
                <c:v>34547</c:v>
              </c:pt>
              <c:pt idx="11">
                <c:v>34578</c:v>
              </c:pt>
              <c:pt idx="12">
                <c:v>34608</c:v>
              </c:pt>
              <c:pt idx="13">
                <c:v>34639</c:v>
              </c:pt>
              <c:pt idx="14">
                <c:v>34669</c:v>
              </c:pt>
              <c:pt idx="15">
                <c:v>34700</c:v>
              </c:pt>
              <c:pt idx="16">
                <c:v>34731</c:v>
              </c:pt>
              <c:pt idx="17">
                <c:v>34759</c:v>
              </c:pt>
              <c:pt idx="18">
                <c:v>34790</c:v>
              </c:pt>
              <c:pt idx="19">
                <c:v>34820</c:v>
              </c:pt>
              <c:pt idx="20">
                <c:v>34851</c:v>
              </c:pt>
              <c:pt idx="21">
                <c:v>34881</c:v>
              </c:pt>
              <c:pt idx="22">
                <c:v>34912</c:v>
              </c:pt>
              <c:pt idx="23">
                <c:v>34943</c:v>
              </c:pt>
              <c:pt idx="24">
                <c:v>34973</c:v>
              </c:pt>
              <c:pt idx="25">
                <c:v>35004</c:v>
              </c:pt>
              <c:pt idx="26">
                <c:v>35034</c:v>
              </c:pt>
              <c:pt idx="27">
                <c:v>35065</c:v>
              </c:pt>
              <c:pt idx="28">
                <c:v>35096</c:v>
              </c:pt>
              <c:pt idx="29">
                <c:v>35125</c:v>
              </c:pt>
              <c:pt idx="30">
                <c:v>35156</c:v>
              </c:pt>
              <c:pt idx="31">
                <c:v>35186</c:v>
              </c:pt>
              <c:pt idx="32">
                <c:v>35217</c:v>
              </c:pt>
              <c:pt idx="33">
                <c:v>35247</c:v>
              </c:pt>
              <c:pt idx="34">
                <c:v>35278</c:v>
              </c:pt>
              <c:pt idx="35">
                <c:v>35309</c:v>
              </c:pt>
              <c:pt idx="36">
                <c:v>35339</c:v>
              </c:pt>
              <c:pt idx="37">
                <c:v>35370</c:v>
              </c:pt>
              <c:pt idx="38">
                <c:v>35400</c:v>
              </c:pt>
              <c:pt idx="39">
                <c:v>35431</c:v>
              </c:pt>
              <c:pt idx="40">
                <c:v>35462</c:v>
              </c:pt>
              <c:pt idx="41">
                <c:v>35490</c:v>
              </c:pt>
              <c:pt idx="42">
                <c:v>35521</c:v>
              </c:pt>
              <c:pt idx="43">
                <c:v>35551</c:v>
              </c:pt>
              <c:pt idx="44">
                <c:v>35582</c:v>
              </c:pt>
              <c:pt idx="45">
                <c:v>35612</c:v>
              </c:pt>
              <c:pt idx="46">
                <c:v>35643</c:v>
              </c:pt>
              <c:pt idx="47">
                <c:v>35674</c:v>
              </c:pt>
              <c:pt idx="48">
                <c:v>35704</c:v>
              </c:pt>
              <c:pt idx="49">
                <c:v>35735</c:v>
              </c:pt>
              <c:pt idx="50">
                <c:v>35765</c:v>
              </c:pt>
              <c:pt idx="51">
                <c:v>35796</c:v>
              </c:pt>
              <c:pt idx="52">
                <c:v>35827</c:v>
              </c:pt>
              <c:pt idx="53">
                <c:v>35855</c:v>
              </c:pt>
              <c:pt idx="54">
                <c:v>35886</c:v>
              </c:pt>
              <c:pt idx="55">
                <c:v>35916</c:v>
              </c:pt>
              <c:pt idx="56">
                <c:v>35947</c:v>
              </c:pt>
              <c:pt idx="57">
                <c:v>35977</c:v>
              </c:pt>
              <c:pt idx="58">
                <c:v>36008</c:v>
              </c:pt>
              <c:pt idx="59">
                <c:v>36039</c:v>
              </c:pt>
              <c:pt idx="60">
                <c:v>36069</c:v>
              </c:pt>
              <c:pt idx="61">
                <c:v>36100</c:v>
              </c:pt>
              <c:pt idx="62">
                <c:v>36130</c:v>
              </c:pt>
              <c:pt idx="63">
                <c:v>36161</c:v>
              </c:pt>
              <c:pt idx="64">
                <c:v>36192</c:v>
              </c:pt>
              <c:pt idx="65">
                <c:v>36220</c:v>
              </c:pt>
              <c:pt idx="66">
                <c:v>36251</c:v>
              </c:pt>
              <c:pt idx="67">
                <c:v>36281</c:v>
              </c:pt>
              <c:pt idx="68">
                <c:v>36312</c:v>
              </c:pt>
              <c:pt idx="69">
                <c:v>36342</c:v>
              </c:pt>
              <c:pt idx="70">
                <c:v>36373</c:v>
              </c:pt>
              <c:pt idx="71">
                <c:v>36404</c:v>
              </c:pt>
              <c:pt idx="72">
                <c:v>36434</c:v>
              </c:pt>
              <c:pt idx="73">
                <c:v>36465</c:v>
              </c:pt>
              <c:pt idx="74">
                <c:v>36495</c:v>
              </c:pt>
              <c:pt idx="75">
                <c:v>36526</c:v>
              </c:pt>
              <c:pt idx="76">
                <c:v>36557</c:v>
              </c:pt>
              <c:pt idx="77">
                <c:v>36586</c:v>
              </c:pt>
              <c:pt idx="78">
                <c:v>36617</c:v>
              </c:pt>
              <c:pt idx="79">
                <c:v>36647</c:v>
              </c:pt>
              <c:pt idx="80">
                <c:v>36678</c:v>
              </c:pt>
              <c:pt idx="81">
                <c:v>36708</c:v>
              </c:pt>
              <c:pt idx="82">
                <c:v>36739</c:v>
              </c:pt>
              <c:pt idx="83">
                <c:v>36770</c:v>
              </c:pt>
              <c:pt idx="84">
                <c:v>36800</c:v>
              </c:pt>
              <c:pt idx="85">
                <c:v>36831</c:v>
              </c:pt>
              <c:pt idx="86">
                <c:v>36861</c:v>
              </c:pt>
              <c:pt idx="87">
                <c:v>36892</c:v>
              </c:pt>
              <c:pt idx="88">
                <c:v>36923</c:v>
              </c:pt>
              <c:pt idx="89">
                <c:v>36951</c:v>
              </c:pt>
              <c:pt idx="90">
                <c:v>36982</c:v>
              </c:pt>
              <c:pt idx="91">
                <c:v>37012</c:v>
              </c:pt>
              <c:pt idx="92">
                <c:v>37043</c:v>
              </c:pt>
              <c:pt idx="93">
                <c:v>37073</c:v>
              </c:pt>
              <c:pt idx="94">
                <c:v>37104</c:v>
              </c:pt>
              <c:pt idx="95">
                <c:v>37135</c:v>
              </c:pt>
              <c:pt idx="96">
                <c:v>37165</c:v>
              </c:pt>
              <c:pt idx="97">
                <c:v>37196</c:v>
              </c:pt>
              <c:pt idx="98">
                <c:v>37226</c:v>
              </c:pt>
              <c:pt idx="99">
                <c:v>37257</c:v>
              </c:pt>
              <c:pt idx="100">
                <c:v>37288</c:v>
              </c:pt>
              <c:pt idx="101">
                <c:v>37316</c:v>
              </c:pt>
              <c:pt idx="102">
                <c:v>37347</c:v>
              </c:pt>
              <c:pt idx="103">
                <c:v>37377</c:v>
              </c:pt>
              <c:pt idx="104">
                <c:v>37408</c:v>
              </c:pt>
              <c:pt idx="105">
                <c:v>37438</c:v>
              </c:pt>
              <c:pt idx="106">
                <c:v>37469</c:v>
              </c:pt>
              <c:pt idx="107">
                <c:v>37500</c:v>
              </c:pt>
              <c:pt idx="108">
                <c:v>37530</c:v>
              </c:pt>
              <c:pt idx="109">
                <c:v>37561</c:v>
              </c:pt>
              <c:pt idx="110">
                <c:v>37591</c:v>
              </c:pt>
              <c:pt idx="111">
                <c:v>37622</c:v>
              </c:pt>
              <c:pt idx="112">
                <c:v>37653</c:v>
              </c:pt>
              <c:pt idx="113">
                <c:v>37681</c:v>
              </c:pt>
              <c:pt idx="114">
                <c:v>37712</c:v>
              </c:pt>
              <c:pt idx="115">
                <c:v>37742</c:v>
              </c:pt>
              <c:pt idx="116">
                <c:v>37773</c:v>
              </c:pt>
              <c:pt idx="117">
                <c:v>37803</c:v>
              </c:pt>
              <c:pt idx="118">
                <c:v>37834</c:v>
              </c:pt>
              <c:pt idx="119">
                <c:v>37865</c:v>
              </c:pt>
              <c:pt idx="120">
                <c:v>37895</c:v>
              </c:pt>
              <c:pt idx="121">
                <c:v>37926</c:v>
              </c:pt>
              <c:pt idx="122">
                <c:v>37956</c:v>
              </c:pt>
              <c:pt idx="123">
                <c:v>37987</c:v>
              </c:pt>
              <c:pt idx="124">
                <c:v>38018</c:v>
              </c:pt>
              <c:pt idx="125">
                <c:v>38047</c:v>
              </c:pt>
              <c:pt idx="126">
                <c:v>38078</c:v>
              </c:pt>
              <c:pt idx="127">
                <c:v>38108</c:v>
              </c:pt>
              <c:pt idx="128">
                <c:v>38139</c:v>
              </c:pt>
              <c:pt idx="129">
                <c:v>38169</c:v>
              </c:pt>
              <c:pt idx="130">
                <c:v>38200</c:v>
              </c:pt>
              <c:pt idx="131">
                <c:v>38231</c:v>
              </c:pt>
              <c:pt idx="132">
                <c:v>38261</c:v>
              </c:pt>
              <c:pt idx="133">
                <c:v>38292</c:v>
              </c:pt>
              <c:pt idx="134">
                <c:v>38322</c:v>
              </c:pt>
              <c:pt idx="135">
                <c:v>38353</c:v>
              </c:pt>
              <c:pt idx="136">
                <c:v>38384</c:v>
              </c:pt>
              <c:pt idx="137">
                <c:v>38412</c:v>
              </c:pt>
              <c:pt idx="138">
                <c:v>38443</c:v>
              </c:pt>
              <c:pt idx="139">
                <c:v>38473</c:v>
              </c:pt>
              <c:pt idx="140">
                <c:v>38504</c:v>
              </c:pt>
              <c:pt idx="141">
                <c:v>38534</c:v>
              </c:pt>
              <c:pt idx="142">
                <c:v>38565</c:v>
              </c:pt>
              <c:pt idx="143">
                <c:v>38596</c:v>
              </c:pt>
              <c:pt idx="144">
                <c:v>38626</c:v>
              </c:pt>
              <c:pt idx="145">
                <c:v>38657</c:v>
              </c:pt>
              <c:pt idx="146">
                <c:v>38687</c:v>
              </c:pt>
              <c:pt idx="147">
                <c:v>38718</c:v>
              </c:pt>
              <c:pt idx="148">
                <c:v>38749</c:v>
              </c:pt>
              <c:pt idx="149">
                <c:v>38777</c:v>
              </c:pt>
              <c:pt idx="150">
                <c:v>38808</c:v>
              </c:pt>
              <c:pt idx="151">
                <c:v>38838</c:v>
              </c:pt>
              <c:pt idx="152">
                <c:v>38869</c:v>
              </c:pt>
              <c:pt idx="153">
                <c:v>38899</c:v>
              </c:pt>
              <c:pt idx="154">
                <c:v>38930</c:v>
              </c:pt>
              <c:pt idx="155">
                <c:v>38961</c:v>
              </c:pt>
              <c:pt idx="156">
                <c:v>38991</c:v>
              </c:pt>
              <c:pt idx="157">
                <c:v>39022</c:v>
              </c:pt>
              <c:pt idx="158">
                <c:v>39052</c:v>
              </c:pt>
              <c:pt idx="159">
                <c:v>39083</c:v>
              </c:pt>
              <c:pt idx="160">
                <c:v>39114</c:v>
              </c:pt>
              <c:pt idx="161">
                <c:v>39142</c:v>
              </c:pt>
              <c:pt idx="162">
                <c:v>39173</c:v>
              </c:pt>
              <c:pt idx="163">
                <c:v>39203</c:v>
              </c:pt>
              <c:pt idx="164">
                <c:v>39234</c:v>
              </c:pt>
              <c:pt idx="165">
                <c:v>39264</c:v>
              </c:pt>
              <c:pt idx="166">
                <c:v>39295</c:v>
              </c:pt>
              <c:pt idx="167">
                <c:v>39326</c:v>
              </c:pt>
              <c:pt idx="168">
                <c:v>39356</c:v>
              </c:pt>
              <c:pt idx="169">
                <c:v>39387</c:v>
              </c:pt>
              <c:pt idx="170">
                <c:v>39417</c:v>
              </c:pt>
              <c:pt idx="171">
                <c:v>39448</c:v>
              </c:pt>
              <c:pt idx="172">
                <c:v>39479</c:v>
              </c:pt>
              <c:pt idx="173">
                <c:v>39508</c:v>
              </c:pt>
              <c:pt idx="174">
                <c:v>39539</c:v>
              </c:pt>
              <c:pt idx="175">
                <c:v>39569</c:v>
              </c:pt>
              <c:pt idx="176">
                <c:v>39600</c:v>
              </c:pt>
              <c:pt idx="177">
                <c:v>39630</c:v>
              </c:pt>
              <c:pt idx="178">
                <c:v>39661</c:v>
              </c:pt>
              <c:pt idx="179">
                <c:v>39692</c:v>
              </c:pt>
              <c:pt idx="180">
                <c:v>39722</c:v>
              </c:pt>
              <c:pt idx="181">
                <c:v>39753</c:v>
              </c:pt>
              <c:pt idx="182">
                <c:v>39783</c:v>
              </c:pt>
              <c:pt idx="183">
                <c:v>39814</c:v>
              </c:pt>
              <c:pt idx="184">
                <c:v>39845</c:v>
              </c:pt>
              <c:pt idx="185">
                <c:v>39873</c:v>
              </c:pt>
              <c:pt idx="186">
                <c:v>39904</c:v>
              </c:pt>
              <c:pt idx="187">
                <c:v>39934</c:v>
              </c:pt>
              <c:pt idx="188">
                <c:v>39965</c:v>
              </c:pt>
              <c:pt idx="189">
                <c:v>39995</c:v>
              </c:pt>
              <c:pt idx="190">
                <c:v>40026</c:v>
              </c:pt>
              <c:pt idx="191">
                <c:v>40057</c:v>
              </c:pt>
              <c:pt idx="192">
                <c:v>40087</c:v>
              </c:pt>
              <c:pt idx="193">
                <c:v>40118</c:v>
              </c:pt>
              <c:pt idx="194">
                <c:v>40148</c:v>
              </c:pt>
              <c:pt idx="195">
                <c:v>40179</c:v>
              </c:pt>
              <c:pt idx="196">
                <c:v>40210</c:v>
              </c:pt>
              <c:pt idx="197">
                <c:v>40238</c:v>
              </c:pt>
              <c:pt idx="198">
                <c:v>40269</c:v>
              </c:pt>
              <c:pt idx="199">
                <c:v>40299</c:v>
              </c:pt>
              <c:pt idx="200">
                <c:v>40330</c:v>
              </c:pt>
              <c:pt idx="201">
                <c:v>40360</c:v>
              </c:pt>
              <c:pt idx="202">
                <c:v>40391</c:v>
              </c:pt>
              <c:pt idx="203">
                <c:v>40422</c:v>
              </c:pt>
              <c:pt idx="204">
                <c:v>40452</c:v>
              </c:pt>
              <c:pt idx="205">
                <c:v>40483</c:v>
              </c:pt>
              <c:pt idx="206">
                <c:v>40513</c:v>
              </c:pt>
              <c:pt idx="207">
                <c:v>40544</c:v>
              </c:pt>
              <c:pt idx="208">
                <c:v>40575</c:v>
              </c:pt>
              <c:pt idx="209">
                <c:v>40603</c:v>
              </c:pt>
              <c:pt idx="210">
                <c:v>40634</c:v>
              </c:pt>
              <c:pt idx="211">
                <c:v>40664</c:v>
              </c:pt>
              <c:pt idx="212">
                <c:v>40695</c:v>
              </c:pt>
              <c:pt idx="213">
                <c:v>40756</c:v>
              </c:pt>
              <c:pt idx="214">
                <c:v>40787</c:v>
              </c:pt>
              <c:pt idx="215">
                <c:v>40817</c:v>
              </c:pt>
              <c:pt idx="216">
                <c:v>40848</c:v>
              </c:pt>
              <c:pt idx="217">
                <c:v>40878</c:v>
              </c:pt>
              <c:pt idx="218">
                <c:v>40909</c:v>
              </c:pt>
              <c:pt idx="219">
                <c:v>40940</c:v>
              </c:pt>
              <c:pt idx="220">
                <c:v>40969</c:v>
              </c:pt>
              <c:pt idx="221">
                <c:v>41000</c:v>
              </c:pt>
              <c:pt idx="222">
                <c:v>41030</c:v>
              </c:pt>
              <c:pt idx="223">
                <c:v>41061</c:v>
              </c:pt>
              <c:pt idx="224">
                <c:v>41091</c:v>
              </c:pt>
              <c:pt idx="225">
                <c:v>41122</c:v>
              </c:pt>
              <c:pt idx="226">
                <c:v>41153</c:v>
              </c:pt>
              <c:pt idx="227">
                <c:v>41183</c:v>
              </c:pt>
              <c:pt idx="228">
                <c:v>41214</c:v>
              </c:pt>
              <c:pt idx="229">
                <c:v>41244</c:v>
              </c:pt>
              <c:pt idx="230">
                <c:v>41275</c:v>
              </c:pt>
              <c:pt idx="231">
                <c:v>41306</c:v>
              </c:pt>
              <c:pt idx="232">
                <c:v>41334</c:v>
              </c:pt>
              <c:pt idx="233">
                <c:v>41365</c:v>
              </c:pt>
              <c:pt idx="234">
                <c:v>41395</c:v>
              </c:pt>
              <c:pt idx="235">
                <c:v>41426</c:v>
              </c:pt>
              <c:pt idx="236">
                <c:v>41456</c:v>
              </c:pt>
              <c:pt idx="237">
                <c:v>41487</c:v>
              </c:pt>
              <c:pt idx="238">
                <c:v>41518</c:v>
              </c:pt>
              <c:pt idx="239">
                <c:v>41548</c:v>
              </c:pt>
            </c:numLit>
          </c:cat>
          <c:val>
            <c:numLit>
              <c:formatCode>General</c:formatCode>
              <c:ptCount val="241"/>
              <c:pt idx="0">
                <c:v>50930</c:v>
              </c:pt>
              <c:pt idx="1">
                <c:v>51910</c:v>
              </c:pt>
              <c:pt idx="2">
                <c:v>53063</c:v>
              </c:pt>
              <c:pt idx="3">
                <c:v>52555</c:v>
              </c:pt>
              <c:pt idx="4">
                <c:v>54869</c:v>
              </c:pt>
              <c:pt idx="5">
                <c:v>55944</c:v>
              </c:pt>
              <c:pt idx="6">
                <c:v>57200</c:v>
              </c:pt>
              <c:pt idx="7">
                <c:v>57457</c:v>
              </c:pt>
              <c:pt idx="8">
                <c:v>57477</c:v>
              </c:pt>
              <c:pt idx="9">
                <c:v>57783</c:v>
              </c:pt>
              <c:pt idx="10">
                <c:v>55448</c:v>
              </c:pt>
              <c:pt idx="11">
                <c:v>53758</c:v>
              </c:pt>
              <c:pt idx="12">
                <c:v>53581</c:v>
              </c:pt>
              <c:pt idx="13">
                <c:v>54271</c:v>
              </c:pt>
              <c:pt idx="14">
                <c:v>54675</c:v>
              </c:pt>
              <c:pt idx="15">
                <c:v>53905</c:v>
              </c:pt>
              <c:pt idx="16">
                <c:v>55428</c:v>
              </c:pt>
              <c:pt idx="17">
                <c:v>56622</c:v>
              </c:pt>
              <c:pt idx="18">
                <c:v>57667</c:v>
              </c:pt>
              <c:pt idx="19">
                <c:v>57782</c:v>
              </c:pt>
              <c:pt idx="20">
                <c:v>57638</c:v>
              </c:pt>
              <c:pt idx="21">
                <c:v>58170</c:v>
              </c:pt>
              <c:pt idx="22">
                <c:v>56145</c:v>
              </c:pt>
              <c:pt idx="23">
                <c:v>53178</c:v>
              </c:pt>
              <c:pt idx="24">
                <c:v>53631</c:v>
              </c:pt>
              <c:pt idx="25">
                <c:v>55289</c:v>
              </c:pt>
              <c:pt idx="26">
                <c:v>56402</c:v>
              </c:pt>
              <c:pt idx="27">
                <c:v>55043</c:v>
              </c:pt>
              <c:pt idx="28">
                <c:v>56582</c:v>
              </c:pt>
              <c:pt idx="29">
                <c:v>57744</c:v>
              </c:pt>
              <c:pt idx="30">
                <c:v>58705</c:v>
              </c:pt>
              <c:pt idx="31">
                <c:v>58823</c:v>
              </c:pt>
              <c:pt idx="32">
                <c:v>58856</c:v>
              </c:pt>
              <c:pt idx="33">
                <c:v>58616</c:v>
              </c:pt>
              <c:pt idx="34">
                <c:v>55833</c:v>
              </c:pt>
              <c:pt idx="35">
                <c:v>54014</c:v>
              </c:pt>
              <c:pt idx="36">
                <c:v>54222</c:v>
              </c:pt>
              <c:pt idx="37">
                <c:v>54731</c:v>
              </c:pt>
              <c:pt idx="38">
                <c:v>55096</c:v>
              </c:pt>
              <c:pt idx="39">
                <c:v>54496</c:v>
              </c:pt>
              <c:pt idx="40">
                <c:v>55584</c:v>
              </c:pt>
              <c:pt idx="41">
                <c:v>56625</c:v>
              </c:pt>
              <c:pt idx="42">
                <c:v>57836</c:v>
              </c:pt>
              <c:pt idx="43">
                <c:v>57379</c:v>
              </c:pt>
              <c:pt idx="44">
                <c:v>57620</c:v>
              </c:pt>
              <c:pt idx="45">
                <c:v>58366</c:v>
              </c:pt>
              <c:pt idx="46">
                <c:v>56411</c:v>
              </c:pt>
              <c:pt idx="47">
                <c:v>54442</c:v>
              </c:pt>
              <c:pt idx="48">
                <c:v>53976</c:v>
              </c:pt>
              <c:pt idx="49">
                <c:v>54294</c:v>
              </c:pt>
              <c:pt idx="50">
                <c:v>55061</c:v>
              </c:pt>
              <c:pt idx="51">
                <c:v>53844</c:v>
              </c:pt>
              <c:pt idx="52">
                <c:v>55393</c:v>
              </c:pt>
              <c:pt idx="53">
                <c:v>56230</c:v>
              </c:pt>
              <c:pt idx="54">
                <c:v>57386</c:v>
              </c:pt>
              <c:pt idx="55">
                <c:v>57093</c:v>
              </c:pt>
              <c:pt idx="56">
                <c:v>56957</c:v>
              </c:pt>
              <c:pt idx="57">
                <c:v>57458</c:v>
              </c:pt>
              <c:pt idx="58">
                <c:v>55416</c:v>
              </c:pt>
              <c:pt idx="59">
                <c:v>53607</c:v>
              </c:pt>
              <c:pt idx="60">
                <c:v>53259</c:v>
              </c:pt>
              <c:pt idx="61">
                <c:v>53650</c:v>
              </c:pt>
              <c:pt idx="62">
                <c:v>54103</c:v>
              </c:pt>
              <c:pt idx="63">
                <c:v>53055</c:v>
              </c:pt>
              <c:pt idx="64">
                <c:v>54509</c:v>
              </c:pt>
              <c:pt idx="65">
                <c:v>55677</c:v>
              </c:pt>
              <c:pt idx="66">
                <c:v>56837</c:v>
              </c:pt>
              <c:pt idx="67">
                <c:v>56608</c:v>
              </c:pt>
              <c:pt idx="68">
                <c:v>57360</c:v>
              </c:pt>
              <c:pt idx="69">
                <c:v>57918</c:v>
              </c:pt>
              <c:pt idx="70">
                <c:v>55948</c:v>
              </c:pt>
              <c:pt idx="71">
                <c:v>53948</c:v>
              </c:pt>
              <c:pt idx="72">
                <c:v>53543</c:v>
              </c:pt>
              <c:pt idx="73">
                <c:v>53629</c:v>
              </c:pt>
              <c:pt idx="74">
                <c:v>53926</c:v>
              </c:pt>
              <c:pt idx="75">
                <c:v>51903</c:v>
              </c:pt>
              <c:pt idx="76">
                <c:v>51364</c:v>
              </c:pt>
              <c:pt idx="77">
                <c:v>51152</c:v>
              </c:pt>
              <c:pt idx="78">
                <c:v>51528</c:v>
              </c:pt>
              <c:pt idx="79">
                <c:v>51534</c:v>
              </c:pt>
              <c:pt idx="80">
                <c:v>51518</c:v>
              </c:pt>
              <c:pt idx="81">
                <c:v>52070</c:v>
              </c:pt>
              <c:pt idx="82">
                <c:v>50480</c:v>
              </c:pt>
              <c:pt idx="83">
                <c:v>48835</c:v>
              </c:pt>
              <c:pt idx="84">
                <c:v>48831</c:v>
              </c:pt>
              <c:pt idx="85">
                <c:v>48912</c:v>
              </c:pt>
              <c:pt idx="86">
                <c:v>49380</c:v>
              </c:pt>
              <c:pt idx="87">
                <c:v>47837</c:v>
              </c:pt>
              <c:pt idx="88">
                <c:v>47992</c:v>
              </c:pt>
              <c:pt idx="89">
                <c:v>48092</c:v>
              </c:pt>
              <c:pt idx="90">
                <c:v>48955</c:v>
              </c:pt>
              <c:pt idx="91">
                <c:v>49018</c:v>
              </c:pt>
              <c:pt idx="92">
                <c:v>49364</c:v>
              </c:pt>
              <c:pt idx="93">
                <c:v>49718</c:v>
              </c:pt>
              <c:pt idx="94">
                <c:v>48397</c:v>
              </c:pt>
              <c:pt idx="95">
                <c:v>47005</c:v>
              </c:pt>
              <c:pt idx="96">
                <c:v>46968</c:v>
              </c:pt>
              <c:pt idx="97">
                <c:v>47727</c:v>
              </c:pt>
              <c:pt idx="98">
                <c:v>48741</c:v>
              </c:pt>
              <c:pt idx="99">
                <c:v>48594</c:v>
              </c:pt>
              <c:pt idx="100">
                <c:v>50310</c:v>
              </c:pt>
              <c:pt idx="101">
                <c:v>51549</c:v>
              </c:pt>
              <c:pt idx="102">
                <c:v>53183</c:v>
              </c:pt>
              <c:pt idx="103">
                <c:v>54113</c:v>
              </c:pt>
              <c:pt idx="104">
                <c:v>54950</c:v>
              </c:pt>
              <c:pt idx="105">
                <c:v>56385</c:v>
              </c:pt>
              <c:pt idx="106">
                <c:v>55879</c:v>
              </c:pt>
              <c:pt idx="107">
                <c:v>53463</c:v>
              </c:pt>
              <c:pt idx="108">
                <c:v>53680</c:v>
              </c:pt>
              <c:pt idx="109">
                <c:v>54545</c:v>
              </c:pt>
              <c:pt idx="110">
                <c:v>55471</c:v>
              </c:pt>
              <c:pt idx="111">
                <c:v>55407</c:v>
              </c:pt>
              <c:pt idx="112">
                <c:v>56770</c:v>
              </c:pt>
              <c:pt idx="113">
                <c:v>57621</c:v>
              </c:pt>
              <c:pt idx="114">
                <c:v>59155</c:v>
              </c:pt>
              <c:pt idx="115">
                <c:v>59871</c:v>
              </c:pt>
              <c:pt idx="116">
                <c:v>60513</c:v>
              </c:pt>
              <c:pt idx="117">
                <c:v>60963</c:v>
              </c:pt>
              <c:pt idx="118">
                <c:v>59169</c:v>
              </c:pt>
              <c:pt idx="119">
                <c:v>57440</c:v>
              </c:pt>
              <c:pt idx="120">
                <c:v>57573</c:v>
              </c:pt>
              <c:pt idx="121">
                <c:v>58661</c:v>
              </c:pt>
              <c:pt idx="122">
                <c:v>59741</c:v>
              </c:pt>
              <c:pt idx="123">
                <c:v>58942</c:v>
              </c:pt>
              <c:pt idx="124">
                <c:v>60536</c:v>
              </c:pt>
              <c:pt idx="125">
                <c:v>61032</c:v>
              </c:pt>
              <c:pt idx="126">
                <c:v>62569</c:v>
              </c:pt>
              <c:pt idx="127">
                <c:v>62902</c:v>
              </c:pt>
              <c:pt idx="128">
                <c:v>63448</c:v>
              </c:pt>
              <c:pt idx="129">
                <c:v>63652</c:v>
              </c:pt>
              <c:pt idx="130">
                <c:v>58308</c:v>
              </c:pt>
              <c:pt idx="131">
                <c:v>56271</c:v>
              </c:pt>
              <c:pt idx="132">
                <c:v>56620</c:v>
              </c:pt>
              <c:pt idx="133">
                <c:v>57950</c:v>
              </c:pt>
              <c:pt idx="134">
                <c:v>58989</c:v>
              </c:pt>
              <c:pt idx="135">
                <c:v>58231</c:v>
              </c:pt>
              <c:pt idx="136">
                <c:v>58275</c:v>
              </c:pt>
              <c:pt idx="137">
                <c:v>58652</c:v>
              </c:pt>
              <c:pt idx="138">
                <c:v>59372</c:v>
              </c:pt>
              <c:pt idx="139">
                <c:v>59563</c:v>
              </c:pt>
              <c:pt idx="140">
                <c:v>59786</c:v>
              </c:pt>
              <c:pt idx="141">
                <c:v>60925</c:v>
              </c:pt>
              <c:pt idx="142">
                <c:v>58033</c:v>
              </c:pt>
              <c:pt idx="143">
                <c:v>56595</c:v>
              </c:pt>
              <c:pt idx="144">
                <c:v>57163</c:v>
              </c:pt>
              <c:pt idx="145">
                <c:v>58082</c:v>
              </c:pt>
              <c:pt idx="146">
                <c:v>59241</c:v>
              </c:pt>
              <c:pt idx="147">
                <c:v>58344</c:v>
              </c:pt>
              <c:pt idx="148">
                <c:v>59248</c:v>
              </c:pt>
              <c:pt idx="149">
                <c:v>59167</c:v>
              </c:pt>
              <c:pt idx="150">
                <c:v>59456</c:v>
              </c:pt>
              <c:pt idx="151">
                <c:v>59035</c:v>
              </c:pt>
              <c:pt idx="152">
                <c:v>59303</c:v>
              </c:pt>
              <c:pt idx="153">
                <c:v>59488</c:v>
              </c:pt>
              <c:pt idx="154">
                <c:v>56806</c:v>
              </c:pt>
              <c:pt idx="155">
                <c:v>55754</c:v>
              </c:pt>
              <c:pt idx="156">
                <c:v>56311</c:v>
              </c:pt>
              <c:pt idx="157">
                <c:v>57612</c:v>
              </c:pt>
              <c:pt idx="158">
                <c:v>59015</c:v>
              </c:pt>
              <c:pt idx="159">
                <c:v>58402</c:v>
              </c:pt>
              <c:pt idx="160">
                <c:v>59288</c:v>
              </c:pt>
              <c:pt idx="161">
                <c:v>59892</c:v>
              </c:pt>
              <c:pt idx="162">
                <c:v>60771</c:v>
              </c:pt>
              <c:pt idx="163">
                <c:v>60698</c:v>
              </c:pt>
              <c:pt idx="164">
                <c:v>60870</c:v>
              </c:pt>
              <c:pt idx="165">
                <c:v>61780</c:v>
              </c:pt>
              <c:pt idx="166">
                <c:v>61289</c:v>
              </c:pt>
              <c:pt idx="167">
                <c:v>60677</c:v>
              </c:pt>
              <c:pt idx="168">
                <c:v>61063</c:v>
              </c:pt>
              <c:pt idx="169">
                <c:v>61763</c:v>
              </c:pt>
              <c:pt idx="170">
                <c:v>62009</c:v>
              </c:pt>
              <c:pt idx="171">
                <c:v>61076</c:v>
              </c:pt>
              <c:pt idx="172">
                <c:v>62094</c:v>
              </c:pt>
              <c:pt idx="173">
                <c:v>62586</c:v>
              </c:pt>
              <c:pt idx="174">
                <c:v>63211</c:v>
              </c:pt>
              <c:pt idx="175">
                <c:v>63645</c:v>
              </c:pt>
              <c:pt idx="176">
                <c:v>63838</c:v>
              </c:pt>
              <c:pt idx="177">
                <c:v>64250</c:v>
              </c:pt>
              <c:pt idx="178">
                <c:v>63783</c:v>
              </c:pt>
              <c:pt idx="179">
                <c:v>62843</c:v>
              </c:pt>
              <c:pt idx="180">
                <c:v>63185</c:v>
              </c:pt>
              <c:pt idx="181">
                <c:v>63750</c:v>
              </c:pt>
              <c:pt idx="182">
                <c:v>63619</c:v>
              </c:pt>
              <c:pt idx="183">
                <c:v>62252</c:v>
              </c:pt>
              <c:pt idx="184">
                <c:v>62744</c:v>
              </c:pt>
              <c:pt idx="185">
                <c:v>62700</c:v>
              </c:pt>
              <c:pt idx="186">
                <c:v>63351</c:v>
              </c:pt>
              <c:pt idx="187">
                <c:v>63397</c:v>
              </c:pt>
              <c:pt idx="188">
                <c:v>63277</c:v>
              </c:pt>
              <c:pt idx="189">
                <c:v>63189</c:v>
              </c:pt>
              <c:pt idx="190">
                <c:v>62420</c:v>
              </c:pt>
              <c:pt idx="191">
                <c:v>61787</c:v>
              </c:pt>
              <c:pt idx="192">
                <c:v>61781</c:v>
              </c:pt>
              <c:pt idx="193">
                <c:v>62073</c:v>
              </c:pt>
              <c:pt idx="194">
                <c:v>62181</c:v>
              </c:pt>
              <c:pt idx="195">
                <c:v>60978</c:v>
              </c:pt>
              <c:pt idx="196">
                <c:v>61363</c:v>
              </c:pt>
              <c:pt idx="197">
                <c:v>61353</c:v>
              </c:pt>
              <c:pt idx="198">
                <c:v>61706</c:v>
              </c:pt>
              <c:pt idx="199">
                <c:v>61604</c:v>
              </c:pt>
              <c:pt idx="200">
                <c:v>61656</c:v>
              </c:pt>
              <c:pt idx="201">
                <c:v>62113</c:v>
              </c:pt>
              <c:pt idx="202">
                <c:v>60881</c:v>
              </c:pt>
              <c:pt idx="203">
                <c:v>60789</c:v>
              </c:pt>
              <c:pt idx="204">
                <c:v>61142</c:v>
              </c:pt>
              <c:pt idx="205">
                <c:v>61428</c:v>
              </c:pt>
              <c:pt idx="206">
                <c:v>61473</c:v>
              </c:pt>
              <c:pt idx="207">
                <c:v>60544</c:v>
              </c:pt>
              <c:pt idx="208">
                <c:v>61771</c:v>
              </c:pt>
              <c:pt idx="209">
                <c:v>62685</c:v>
              </c:pt>
              <c:pt idx="210">
                <c:v>64148</c:v>
              </c:pt>
              <c:pt idx="211">
                <c:v>64584</c:v>
              </c:pt>
              <c:pt idx="212">
                <c:v>64971</c:v>
              </c:pt>
              <c:pt idx="213">
                <c:v>64053</c:v>
              </c:pt>
              <c:pt idx="214">
                <c:v>63602</c:v>
              </c:pt>
              <c:pt idx="215">
                <c:v>64147</c:v>
              </c:pt>
              <c:pt idx="216">
                <c:v>64711</c:v>
              </c:pt>
              <c:pt idx="217">
                <c:v>65262</c:v>
              </c:pt>
              <c:pt idx="218">
                <c:v>64787</c:v>
              </c:pt>
              <c:pt idx="219">
                <c:v>65699</c:v>
              </c:pt>
              <c:pt idx="220">
                <c:v>66445</c:v>
              </c:pt>
              <c:pt idx="221">
                <c:v>67161</c:v>
              </c:pt>
              <c:pt idx="222">
                <c:v>67073</c:v>
              </c:pt>
              <c:pt idx="223">
                <c:v>66915</c:v>
              </c:pt>
              <c:pt idx="224">
                <c:v>67373</c:v>
              </c:pt>
              <c:pt idx="225">
                <c:v>66748</c:v>
              </c:pt>
              <c:pt idx="226">
                <c:v>66125</c:v>
              </c:pt>
              <c:pt idx="227">
                <c:v>66704</c:v>
              </c:pt>
              <c:pt idx="228">
                <c:v>67225</c:v>
              </c:pt>
              <c:pt idx="229">
                <c:v>67674</c:v>
              </c:pt>
              <c:pt idx="230">
                <c:v>66572</c:v>
              </c:pt>
              <c:pt idx="231">
                <c:v>66746</c:v>
              </c:pt>
              <c:pt idx="232">
                <c:v>66995</c:v>
              </c:pt>
              <c:pt idx="233">
                <c:v>67493</c:v>
              </c:pt>
              <c:pt idx="234">
                <c:v>67839</c:v>
              </c:pt>
              <c:pt idx="235">
                <c:v>67974</c:v>
              </c:pt>
              <c:pt idx="236">
                <c:v>68569</c:v>
              </c:pt>
              <c:pt idx="237">
                <c:v>67683</c:v>
              </c:pt>
              <c:pt idx="238">
                <c:v>67088</c:v>
              </c:pt>
              <c:pt idx="239">
                <c:v>67310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94976"/>
        <c:axId val="131696512"/>
      </c:lineChart>
      <c:dateAx>
        <c:axId val="1316949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696512"/>
        <c:crosses val="autoZero"/>
        <c:auto val="1"/>
        <c:lblOffset val="100"/>
        <c:baseTimeUnit val="months"/>
        <c:majorUnit val="12"/>
        <c:majorTimeUnit val="months"/>
        <c:minorUnit val="14"/>
        <c:minorTimeUnit val="days"/>
      </c:dateAx>
      <c:valAx>
        <c:axId val="131696512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4317180616740088E-2"/>
              <c:y val="0.42214532871972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694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8458149779735685E-2"/>
          <c:y val="0.88581314878892736"/>
          <c:w val="0.9041850220264317"/>
          <c:h val="7.785467128027678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140608604407136"/>
          <c:y val="2.8169014084507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685204616998951E-2"/>
          <c:y val="0.13556349681886212"/>
          <c:w val="0.776495278069255"/>
          <c:h val="0.68309917877556492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60544</c:v>
              </c:pt>
              <c:pt idx="1">
                <c:v>61771</c:v>
              </c:pt>
              <c:pt idx="2">
                <c:v>62685</c:v>
              </c:pt>
              <c:pt idx="3">
                <c:v>64148</c:v>
              </c:pt>
              <c:pt idx="4">
                <c:v>64584</c:v>
              </c:pt>
              <c:pt idx="5">
                <c:v>64971</c:v>
              </c:pt>
              <c:pt idx="6">
                <c:v>64726</c:v>
              </c:pt>
              <c:pt idx="7">
                <c:v>64053</c:v>
              </c:pt>
              <c:pt idx="8">
                <c:v>63602</c:v>
              </c:pt>
              <c:pt idx="9">
                <c:v>64147</c:v>
              </c:pt>
              <c:pt idx="10">
                <c:v>64711</c:v>
              </c:pt>
              <c:pt idx="11">
                <c:v>65262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88160"/>
        <c:axId val="131814528"/>
      </c:lineChart>
      <c:dateAx>
        <c:axId val="131788160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81452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1814528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8331584470094439E-2"/>
              <c:y val="0.436620087981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788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06086044071354"/>
          <c:y val="0.91901482385124389"/>
          <c:w val="0.54879328436516261"/>
          <c:h val="7.042253521126762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8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depuis le 1er janvier 2011</a:t>
            </a:r>
          </a:p>
        </c:rich>
      </c:tx>
      <c:layout>
        <c:manualLayout>
          <c:xMode val="edge"/>
          <c:yMode val="edge"/>
          <c:x val="0.21482909693322555"/>
          <c:y val="2.891156462585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9710818410261"/>
          <c:y val="0.1428573801176195"/>
          <c:w val="0.79847982867438949"/>
          <c:h val="0.6938787034284376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15702</c:v>
              </c:pt>
              <c:pt idx="1">
                <c:v>16361</c:v>
              </c:pt>
              <c:pt idx="2">
                <c:v>16750</c:v>
              </c:pt>
              <c:pt idx="3">
                <c:v>16956</c:v>
              </c:pt>
              <c:pt idx="4">
                <c:v>16882</c:v>
              </c:pt>
              <c:pt idx="5">
                <c:v>16960</c:v>
              </c:pt>
              <c:pt idx="6">
                <c:v>16789</c:v>
              </c:pt>
              <c:pt idx="7">
                <c:v>16113</c:v>
              </c:pt>
              <c:pt idx="8">
                <c:v>16056</c:v>
              </c:pt>
              <c:pt idx="9">
                <c:v>16457</c:v>
              </c:pt>
              <c:pt idx="10">
                <c:v>16456</c:v>
              </c:pt>
              <c:pt idx="11">
                <c:v>16587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1.7743979721166033E-2"/>
                  <c:y val="1.3605442176870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56256"/>
        <c:axId val="131857792"/>
      </c:lineChart>
      <c:dateAx>
        <c:axId val="13185625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85779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1857792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1973503312085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856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8232887238905"/>
          <c:y val="0.95408323959505059"/>
          <c:w val="0.78136961967206564"/>
          <c:h val="4.08163265306122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 détenus,
 depuis le 1er janvier 2011</a:t>
            </a:r>
          </a:p>
        </c:rich>
      </c:tx>
      <c:layout>
        <c:manualLayout>
          <c:xMode val="edge"/>
          <c:yMode val="edge"/>
          <c:x val="0.14092664092664092"/>
          <c:y val="2.9109589041095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13513513514"/>
          <c:y val="0.14212328767123289"/>
          <c:w val="0.85521235521235517"/>
          <c:h val="0.68664383561643838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44842</c:v>
              </c:pt>
              <c:pt idx="1">
                <c:v>45410</c:v>
              </c:pt>
              <c:pt idx="2">
                <c:v>45935</c:v>
              </c:pt>
              <c:pt idx="3">
                <c:v>47192</c:v>
              </c:pt>
              <c:pt idx="4">
                <c:v>47702</c:v>
              </c:pt>
              <c:pt idx="5">
                <c:v>48011</c:v>
              </c:pt>
              <c:pt idx="6">
                <c:v>47937</c:v>
              </c:pt>
              <c:pt idx="7">
                <c:v>47940</c:v>
              </c:pt>
              <c:pt idx="8">
                <c:v>47546</c:v>
              </c:pt>
              <c:pt idx="9">
                <c:v>47690</c:v>
              </c:pt>
              <c:pt idx="10">
                <c:v>48255</c:v>
              </c:pt>
              <c:pt idx="11">
                <c:v>48675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1.5444015444015444E-2"/>
                  <c:y val="-1.826484018264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26656"/>
        <c:axId val="131528192"/>
      </c:lineChart>
      <c:dateAx>
        <c:axId val="13152665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528192"/>
        <c:crossesAt val="0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1528192"/>
        <c:scaling>
          <c:orientation val="minMax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6525096525096523E-3"/>
              <c:y val="0.42808219178082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526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83011583011583"/>
          <c:y val="0.95376712328767121"/>
          <c:w val="0.85135135135135132"/>
          <c:h val="4.1095890410958957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du nombre de personnes écrouées non hébergées depuis janvier 2011</a:t>
            </a:r>
          </a:p>
        </c:rich>
      </c:tx>
      <c:layout>
        <c:manualLayout>
          <c:xMode val="edge"/>
          <c:yMode val="edge"/>
          <c:x val="0.1857292759706190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17943336831"/>
          <c:y val="0.12132363830892973"/>
          <c:w val="0.80482686253934943"/>
          <c:h val="0.68750061708393506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6431</c:v>
              </c:pt>
              <c:pt idx="1">
                <c:v>7093</c:v>
              </c:pt>
              <c:pt idx="2">
                <c:v>7513</c:v>
              </c:pt>
              <c:pt idx="3">
                <c:v>7765</c:v>
              </c:pt>
              <c:pt idx="4">
                <c:v>7991</c:v>
              </c:pt>
              <c:pt idx="5">
                <c:v>8306</c:v>
              </c:pt>
              <c:pt idx="6">
                <c:v>8594</c:v>
              </c:pt>
              <c:pt idx="7">
                <c:v>8561</c:v>
              </c:pt>
              <c:pt idx="8">
                <c:v>8140</c:v>
              </c:pt>
              <c:pt idx="9">
                <c:v>8179</c:v>
              </c:pt>
              <c:pt idx="10">
                <c:v>8438</c:v>
              </c:pt>
              <c:pt idx="11">
                <c:v>8846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0"/>
            <c:marker>
              <c:symbol val="x"/>
              <c:size val="5"/>
              <c:spPr>
                <a:solidFill>
                  <a:srgbClr val="FFFFFF"/>
                </a:solidFill>
                <a:ln>
                  <a:solidFill>
                    <a:srgbClr val="00FFFF"/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rgbClr val="00FFFF"/>
                </a:solidFill>
                <a:prstDash val="solid"/>
              </a:ln>
            </c:spPr>
          </c:dPt>
          <c:dLbls>
            <c:dLbl>
              <c:idx val="9"/>
              <c:layout>
                <c:manualLayout>
                  <c:x val="-2.7981811822315496E-3"/>
                  <c:y val="-1.7156862745098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75360"/>
        <c:axId val="132176896"/>
      </c:lineChart>
      <c:dateAx>
        <c:axId val="132175360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7689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2176896"/>
        <c:scaling>
          <c:orientation val="minMax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3.7775445960125921E-2"/>
              <c:y val="0.4136033271576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17536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57082896117525"/>
          <c:y val="0.94485371313879885"/>
          <c:w val="0.33263378803777549"/>
          <c:h val="4.4117647058823484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'tab6-3_courbévolfem'!$B$2</c:f>
          <c:strCache>
            <c:ptCount val="1"/>
            <c:pt idx="0">
              <c:v>Evolution mensuelle du nombre de femmes écrouées depuis janvier 2011</c:v>
            </c:pt>
          </c:strCache>
        </c:strRef>
      </c:tx>
      <c:layout>
        <c:manualLayout>
          <c:xMode val="edge"/>
          <c:yMode val="edge"/>
          <c:x val="0.22267217103934883"/>
          <c:y val="2.74725274725274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549257759784076E-2"/>
          <c:y val="7.8754771038235596E-2"/>
          <c:w val="0.82085060810319943"/>
          <c:h val="0.71611849694957819"/>
        </c:manualLayout>
      </c:layout>
      <c:lineChart>
        <c:grouping val="standard"/>
        <c:varyColors val="0"/>
        <c:ser>
          <c:idx val="3"/>
          <c:order val="0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0.2901484480431849"/>
                  <c:y val="7.814407814407814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2724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1"/>
          <c:order val="2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2263</c:v>
              </c:pt>
              <c:pt idx="1">
                <c:v>2496</c:v>
              </c:pt>
              <c:pt idx="2">
                <c:v>2403</c:v>
              </c:pt>
              <c:pt idx="3">
                <c:v>2457</c:v>
              </c:pt>
              <c:pt idx="4">
                <c:v>2450</c:v>
              </c:pt>
              <c:pt idx="5">
                <c:v>2522</c:v>
              </c:pt>
              <c:pt idx="6">
                <c:v>2541</c:v>
              </c:pt>
              <c:pt idx="7">
                <c:v>2516</c:v>
              </c:pt>
              <c:pt idx="8">
                <c:v>2476</c:v>
              </c:pt>
              <c:pt idx="9">
                <c:v>2555</c:v>
              </c:pt>
              <c:pt idx="10">
                <c:v>2597</c:v>
              </c:pt>
              <c:pt idx="11">
                <c:v>2671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40736"/>
        <c:axId val="131942272"/>
      </c:lineChart>
      <c:dateAx>
        <c:axId val="131940736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94227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1942272"/>
        <c:scaling>
          <c:orientation val="minMax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3157894736842105E-2"/>
              <c:y val="0.39560516473902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1940736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81792002720309"/>
          <c:y val="0.91941564996683112"/>
          <c:w val="0.52935243924468955"/>
          <c:h val="7.32602655437301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mineure depuis le 1er janvier  2011</a:t>
            </a:r>
          </a:p>
        </c:rich>
      </c:tx>
      <c:layout>
        <c:manualLayout>
          <c:xMode val="edge"/>
          <c:yMode val="edge"/>
          <c:x val="0.16173120728929385"/>
          <c:y val="2.7914614121510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0045558086561"/>
          <c:y val="0.11165863553634855"/>
          <c:w val="0.81093394077448744"/>
          <c:h val="0.7159288984389407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688</c:v>
              </c:pt>
              <c:pt idx="1">
                <c:v>723</c:v>
              </c:pt>
              <c:pt idx="2">
                <c:v>767</c:v>
              </c:pt>
              <c:pt idx="3">
                <c:v>804</c:v>
              </c:pt>
              <c:pt idx="4">
                <c:v>792</c:v>
              </c:pt>
              <c:pt idx="5">
                <c:v>805</c:v>
              </c:pt>
              <c:pt idx="6">
                <c:v>809</c:v>
              </c:pt>
              <c:pt idx="7">
                <c:v>747</c:v>
              </c:pt>
              <c:pt idx="8">
                <c:v>661</c:v>
              </c:pt>
              <c:pt idx="9">
                <c:v>687</c:v>
              </c:pt>
              <c:pt idx="10">
                <c:v>690</c:v>
              </c:pt>
              <c:pt idx="11">
                <c:v>750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9"/>
              <c:layout>
                <c:manualLayout>
                  <c:x val="-1.5186028853454821E-2"/>
                  <c:y val="-2.8461959496442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67328"/>
        <c:axId val="132068864"/>
      </c:lineChart>
      <c:dateAx>
        <c:axId val="132067328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6886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2068864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4.441913439635535E-2"/>
              <c:y val="0.43678229876437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0673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817767653758542"/>
          <c:y val="0.91297346452383099"/>
          <c:w val="0.59567198177676539"/>
          <c:h val="6.5681617384033886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37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38100</xdr:rowOff>
    </xdr:to>
    <xdr:graphicFrame macro="">
      <xdr:nvGraphicFramePr>
        <xdr:cNvPr id="2775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723900</xdr:colOff>
      <xdr:row>40</xdr:row>
      <xdr:rowOff>19050</xdr:rowOff>
    </xdr:to>
    <xdr:graphicFrame macro="">
      <xdr:nvGraphicFramePr>
        <xdr:cNvPr id="82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0.17655</cdr:x>
      <cdr:y>0.62124</cdr:y>
    </cdr:from>
    <cdr:to>
      <cdr:x>0.44061</cdr:x>
      <cdr:y>0.65781</cdr:y>
    </cdr:to>
    <cdr:sp macro="" textlink="">
      <cdr:nvSpPr>
        <cdr:cNvPr id="278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6352" y="3239956"/>
          <a:ext cx="2487437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47625</xdr:rowOff>
    </xdr:from>
    <xdr:to>
      <xdr:col>8</xdr:col>
      <xdr:colOff>438150</xdr:colOff>
      <xdr:row>44</xdr:row>
      <xdr:rowOff>19050</xdr:rowOff>
    </xdr:to>
    <xdr:graphicFrame macro="">
      <xdr:nvGraphicFramePr>
        <xdr:cNvPr id="4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368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9</xdr:col>
      <xdr:colOff>9525</xdr:colOff>
      <xdr:row>42</xdr:row>
      <xdr:rowOff>0</xdr:rowOff>
    </xdr:to>
    <xdr:graphicFrame macro="">
      <xdr:nvGraphicFramePr>
        <xdr:cNvPr id="3688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0.65566</cdr:x>
      <cdr:y>0.3499</cdr:y>
    </cdr:from>
    <cdr:to>
      <cdr:x>0.82739</cdr:x>
      <cdr:y>0.35578</cdr:y>
    </cdr:to>
    <cdr:sp macro="" textlink="">
      <cdr:nvSpPr>
        <cdr:cNvPr id="542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2277" y="259802"/>
          <a:ext cx="1608951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0.74325</cdr:x>
      <cdr:y>0.38144</cdr:y>
    </cdr:from>
    <cdr:to>
      <cdr:x>0.8655</cdr:x>
      <cdr:y>0.38493</cdr:y>
    </cdr:to>
    <cdr:sp macro="" textlink="">
      <cdr:nvSpPr>
        <cdr:cNvPr id="542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1844" y="282936"/>
          <a:ext cx="1137642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0.73682</cdr:x>
      <cdr:y>0.40994</cdr:y>
    </cdr:from>
    <cdr:to>
      <cdr:x>0.84842</cdr:x>
      <cdr:y>0.41386</cdr:y>
    </cdr:to>
    <cdr:sp macro="" textlink="">
      <cdr:nvSpPr>
        <cdr:cNvPr id="542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192" y="303836"/>
          <a:ext cx="105406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0.55538</cdr:x>
      <cdr:y>0.14474</cdr:y>
    </cdr:from>
    <cdr:to>
      <cdr:x>0.77766</cdr:x>
      <cdr:y>0.19117</cdr:y>
    </cdr:to>
    <cdr:sp macro="" textlink="">
      <cdr:nvSpPr>
        <cdr:cNvPr id="281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3251" y="808207"/>
          <a:ext cx="1926670" cy="253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0.59698</cdr:x>
      <cdr:y>0.38524</cdr:y>
    </cdr:from>
    <cdr:to>
      <cdr:x>0.74582</cdr:x>
      <cdr:y>0.42086</cdr:y>
    </cdr:to>
    <cdr:sp macro="" textlink="">
      <cdr:nvSpPr>
        <cdr:cNvPr id="281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571" y="2014095"/>
          <a:ext cx="1286587" cy="19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0.6192</cdr:x>
      <cdr:y>0.60658</cdr:y>
    </cdr:from>
    <cdr:to>
      <cdr:x>0.77819</cdr:x>
      <cdr:y>0.6481</cdr:y>
    </cdr:to>
    <cdr:sp macro="" textlink="">
      <cdr:nvSpPr>
        <cdr:cNvPr id="281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660" y="3129204"/>
          <a:ext cx="1376498" cy="227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695325</xdr:colOff>
      <xdr:row>40</xdr:row>
      <xdr:rowOff>66675</xdr:rowOff>
    </xdr:to>
    <xdr:graphicFrame macro="">
      <xdr:nvGraphicFramePr>
        <xdr:cNvPr id="206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0.22912</cdr:x>
      <cdr:y>0.63041</cdr:y>
    </cdr:from>
    <cdr:to>
      <cdr:x>0.41292</cdr:x>
      <cdr:y>0.66726</cdr:y>
    </cdr:to>
    <cdr:sp macro="" textlink="">
      <cdr:nvSpPr>
        <cdr:cNvPr id="273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5150" y="3421193"/>
          <a:ext cx="1656702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2767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857250</xdr:colOff>
      <xdr:row>7</xdr:row>
      <xdr:rowOff>0</xdr:rowOff>
    </xdr:from>
    <xdr:to>
      <xdr:col>10</xdr:col>
      <xdr:colOff>19050</xdr:colOff>
      <xdr:row>41</xdr:row>
      <xdr:rowOff>95250</xdr:rowOff>
    </xdr:to>
    <xdr:graphicFrame macro="">
      <xdr:nvGraphicFramePr>
        <xdr:cNvPr id="2767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0.68664</cdr:x>
      <cdr:y>0.1584</cdr:y>
    </cdr:from>
    <cdr:to>
      <cdr:x>0.81981</cdr:x>
      <cdr:y>0.19379</cdr:y>
    </cdr:to>
    <cdr:sp macro="" textlink="">
      <cdr:nvSpPr>
        <cdr:cNvPr id="3686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9884" y="891834"/>
          <a:ext cx="668491" cy="19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  <a:endParaRPr lang="fr-FR"/>
        </a:p>
      </cdr:txBody>
    </cdr:sp>
  </cdr:relSizeAnchor>
  <cdr:relSizeAnchor xmlns:cdr="http://schemas.openxmlformats.org/drawingml/2006/chartDrawing">
    <cdr:from>
      <cdr:x>0.03941</cdr:x>
      <cdr:y>0.12326</cdr:y>
    </cdr:from>
    <cdr:to>
      <cdr:x>0.14929</cdr:x>
      <cdr:y>0.1756</cdr:y>
    </cdr:to>
    <cdr:sp macro="" textlink="">
      <cdr:nvSpPr>
        <cdr:cNvPr id="275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226" y="708461"/>
          <a:ext cx="561385" cy="301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0.98963</cdr:x>
      <cdr:y>0.17614</cdr:y>
    </cdr:from>
    <cdr:to>
      <cdr:x>0.99037</cdr:x>
      <cdr:y>0.29949</cdr:y>
    </cdr:to>
    <cdr:sp macro="" textlink="">
      <cdr:nvSpPr>
        <cdr:cNvPr id="276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389" y="1009253"/>
          <a:ext cx="3636" cy="683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0.98473</cdr:x>
      <cdr:y>0.99145</cdr:y>
    </cdr:from>
    <cdr:to>
      <cdr:x>0.99037</cdr:x>
      <cdr:y>0.99145</cdr:y>
    </cdr:to>
    <cdr:sp macro="" textlink="">
      <cdr:nvSpPr>
        <cdr:cNvPr id="276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148" y="5527675"/>
          <a:ext cx="2787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0.29258</cdr:x>
      <cdr:y>0.98531</cdr:y>
    </cdr:from>
    <cdr:to>
      <cdr:x>0.86459</cdr:x>
      <cdr:y>0.99022</cdr:y>
    </cdr:to>
    <cdr:sp macro="" textlink="">
      <cdr:nvSpPr>
        <cdr:cNvPr id="276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9513" y="5493445"/>
          <a:ext cx="2827727" cy="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0.75479</cdr:x>
      <cdr:y>0.15202</cdr:y>
    </cdr:from>
    <cdr:to>
      <cdr:x>0.92348</cdr:x>
      <cdr:y>0.18765</cdr:y>
    </cdr:to>
    <cdr:sp macro="" textlink="">
      <cdr:nvSpPr>
        <cdr:cNvPr id="276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8471" y="682010"/>
          <a:ext cx="835107" cy="195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33"/>
  <sheetViews>
    <sheetView tabSelected="1" zoomScaleNormal="100" workbookViewId="0"/>
  </sheetViews>
  <sheetFormatPr baseColWidth="10" defaultColWidth="7.28515625" defaultRowHeight="12.75" x14ac:dyDescent="0.2"/>
  <cols>
    <col min="1" max="16384" width="7.28515625" style="27"/>
  </cols>
  <sheetData>
    <row r="1" spans="1: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  <c r="P2" s="26"/>
      <c r="Q2" s="26"/>
      <c r="R2" s="26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6"/>
    </row>
    <row r="4" spans="1:18" ht="15.75" x14ac:dyDescent="0.25">
      <c r="A4" s="25"/>
      <c r="B4" s="28"/>
      <c r="C4" s="25"/>
      <c r="D4" s="25"/>
      <c r="E4" s="25"/>
      <c r="F4" s="25"/>
      <c r="G4" s="25"/>
      <c r="H4" s="25"/>
      <c r="I4" s="25"/>
      <c r="J4" s="25"/>
      <c r="K4" s="25"/>
      <c r="L4" s="26"/>
      <c r="M4" s="26"/>
      <c r="N4" s="26"/>
      <c r="O4" s="26"/>
      <c r="P4" s="26"/>
      <c r="Q4" s="26"/>
      <c r="R4" s="26"/>
    </row>
    <row r="5" spans="1:18" ht="15.75" x14ac:dyDescent="0.25">
      <c r="A5" s="25"/>
      <c r="B5" s="28"/>
      <c r="C5" s="25"/>
      <c r="D5" s="25"/>
      <c r="E5" s="25"/>
      <c r="F5" s="25"/>
      <c r="G5" s="25"/>
      <c r="H5" s="25"/>
      <c r="I5" s="25"/>
      <c r="J5" s="25"/>
      <c r="K5" s="25"/>
      <c r="L5" s="26"/>
      <c r="M5" s="26"/>
      <c r="N5" s="26"/>
      <c r="O5" s="26"/>
      <c r="P5" s="26"/>
      <c r="Q5" s="26"/>
      <c r="R5" s="26"/>
    </row>
    <row r="6" spans="1:18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N6" s="26"/>
      <c r="O6" s="26"/>
      <c r="P6" s="26"/>
      <c r="Q6" s="26"/>
      <c r="R6" s="26"/>
    </row>
    <row r="7" spans="1:18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6"/>
      <c r="N7" s="26"/>
      <c r="O7" s="26"/>
      <c r="P7" s="26"/>
      <c r="Q7" s="26"/>
      <c r="R7" s="26"/>
    </row>
    <row r="8" spans="1:18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6"/>
      <c r="Q8" s="26"/>
      <c r="R8" s="26"/>
    </row>
    <row r="9" spans="1:18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</row>
    <row r="10" spans="1:18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</row>
    <row r="11" spans="1:18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26"/>
      <c r="N11" s="26"/>
      <c r="O11" s="26"/>
      <c r="P11" s="26"/>
      <c r="Q11" s="26"/>
      <c r="R11" s="26"/>
    </row>
    <row r="12" spans="1:18" ht="37.5" x14ac:dyDescent="0.5">
      <c r="A12" s="29"/>
      <c r="B12" s="158" t="s">
        <v>11</v>
      </c>
      <c r="C12" s="159"/>
      <c r="D12" s="159"/>
      <c r="E12" s="159"/>
      <c r="F12" s="159"/>
      <c r="G12" s="159"/>
      <c r="H12" s="159"/>
      <c r="I12" s="163"/>
      <c r="J12" s="164"/>
      <c r="K12" s="164"/>
      <c r="L12" s="26"/>
      <c r="M12" s="26"/>
      <c r="N12" s="26"/>
      <c r="O12" s="26"/>
      <c r="P12" s="26"/>
      <c r="Q12" s="26"/>
      <c r="R12" s="26"/>
    </row>
    <row r="13" spans="1:18" ht="37.5" x14ac:dyDescent="0.5">
      <c r="A13" s="29"/>
      <c r="B13" s="161" t="s">
        <v>12</v>
      </c>
      <c r="C13" s="162"/>
      <c r="D13" s="162"/>
      <c r="E13" s="162"/>
      <c r="F13" s="162"/>
      <c r="G13" s="162"/>
      <c r="H13" s="162"/>
      <c r="I13" s="159"/>
      <c r="J13" s="160"/>
      <c r="K13" s="160"/>
      <c r="L13" s="165"/>
      <c r="M13" s="165"/>
      <c r="N13" s="165"/>
      <c r="O13" s="165"/>
      <c r="P13" s="165"/>
      <c r="Q13" s="26"/>
      <c r="R13" s="26"/>
    </row>
    <row r="14" spans="1:18" ht="30" x14ac:dyDescent="0.4">
      <c r="A14" s="29"/>
      <c r="B14" s="149"/>
      <c r="C14" s="149"/>
      <c r="D14" s="149"/>
      <c r="E14" s="149"/>
      <c r="F14" s="149"/>
      <c r="G14" s="149"/>
      <c r="H14" s="149"/>
      <c r="I14" s="149"/>
      <c r="J14" s="30"/>
      <c r="K14" s="30"/>
      <c r="L14" s="26"/>
      <c r="M14" s="26"/>
      <c r="N14" s="26"/>
      <c r="O14" s="26"/>
      <c r="P14" s="26"/>
      <c r="Q14" s="26"/>
      <c r="R14" s="26"/>
    </row>
    <row r="15" spans="1:18" ht="23.25" x14ac:dyDescent="0.35">
      <c r="A15" s="25"/>
      <c r="B15" s="150" t="s">
        <v>13</v>
      </c>
      <c r="C15" s="151"/>
      <c r="D15" s="152" t="s">
        <v>129</v>
      </c>
      <c r="E15" s="153"/>
      <c r="F15" s="152"/>
      <c r="G15" s="154"/>
      <c r="H15" s="153"/>
      <c r="I15" s="151"/>
      <c r="J15" s="25"/>
      <c r="K15" s="25"/>
      <c r="L15" s="26"/>
      <c r="M15" s="26"/>
      <c r="N15" s="26"/>
      <c r="O15" s="26"/>
      <c r="P15" s="26"/>
      <c r="Q15" s="26"/>
      <c r="R15" s="26"/>
    </row>
    <row r="16" spans="1:18" x14ac:dyDescent="0.2">
      <c r="A16" s="25"/>
      <c r="B16" s="151"/>
      <c r="C16" s="151"/>
      <c r="D16" s="151"/>
      <c r="E16" s="151"/>
      <c r="F16" s="151"/>
      <c r="G16" s="151"/>
      <c r="H16" s="151"/>
      <c r="I16" s="151"/>
      <c r="J16" s="25"/>
      <c r="K16" s="25"/>
      <c r="L16" s="26"/>
      <c r="M16" s="26"/>
      <c r="N16" s="26"/>
      <c r="O16" s="26"/>
      <c r="P16" s="26"/>
      <c r="Q16" s="26"/>
      <c r="R16" s="26"/>
    </row>
    <row r="17" spans="1:18" x14ac:dyDescent="0.2">
      <c r="A17" s="25"/>
      <c r="B17" s="151"/>
      <c r="C17" s="151"/>
      <c r="D17" s="151"/>
      <c r="E17" s="151"/>
      <c r="F17" s="151"/>
      <c r="G17" s="153"/>
      <c r="H17" s="153"/>
      <c r="I17" s="151"/>
      <c r="J17" s="26"/>
      <c r="K17" s="25"/>
      <c r="L17" s="26"/>
      <c r="M17" s="26"/>
      <c r="N17" s="26"/>
      <c r="O17" s="26"/>
      <c r="P17" s="26"/>
      <c r="Q17" s="26"/>
      <c r="R17" s="26"/>
    </row>
    <row r="18" spans="1:18" x14ac:dyDescent="0.2">
      <c r="A18" s="25"/>
      <c r="B18" s="151"/>
      <c r="C18" s="151"/>
      <c r="D18" s="151"/>
      <c r="E18" s="151"/>
      <c r="F18" s="151"/>
      <c r="G18" s="153"/>
      <c r="H18" s="153"/>
      <c r="I18" s="153"/>
      <c r="J18" s="26"/>
      <c r="K18" s="25"/>
      <c r="L18" s="26"/>
      <c r="M18" s="26"/>
      <c r="N18" s="26"/>
      <c r="O18" s="26"/>
      <c r="P18" s="26"/>
      <c r="Q18" s="26"/>
      <c r="R18" s="26"/>
    </row>
    <row r="19" spans="1:18" x14ac:dyDescent="0.2">
      <c r="A19" s="25"/>
      <c r="B19" s="151"/>
      <c r="C19" s="151"/>
      <c r="D19" s="151"/>
      <c r="E19" s="151"/>
      <c r="F19" s="151"/>
      <c r="G19" s="153"/>
      <c r="H19" s="153"/>
      <c r="I19" s="153"/>
      <c r="J19" s="26"/>
      <c r="K19" s="25"/>
      <c r="L19" s="26"/>
      <c r="M19" s="26"/>
      <c r="N19" s="26"/>
      <c r="O19" s="26"/>
      <c r="P19" s="26"/>
      <c r="Q19" s="26"/>
      <c r="R19" s="26"/>
    </row>
    <row r="20" spans="1:18" x14ac:dyDescent="0.2">
      <c r="A20" s="25"/>
      <c r="B20" s="151"/>
      <c r="C20" s="151"/>
      <c r="D20" s="151"/>
      <c r="E20" s="151"/>
      <c r="F20" s="151"/>
      <c r="G20" s="153"/>
      <c r="H20" s="153"/>
      <c r="I20" s="153"/>
      <c r="J20" s="26"/>
      <c r="K20" s="25"/>
      <c r="L20" s="26"/>
      <c r="M20" s="26"/>
      <c r="N20" s="26"/>
      <c r="O20" s="26"/>
      <c r="P20" s="26"/>
      <c r="Q20" s="26"/>
      <c r="R20" s="26"/>
    </row>
    <row r="21" spans="1:18" x14ac:dyDescent="0.2">
      <c r="A21" s="25"/>
      <c r="B21" s="151"/>
      <c r="C21" s="151"/>
      <c r="D21" s="151"/>
      <c r="E21" s="151"/>
      <c r="F21" s="151"/>
      <c r="G21" s="153"/>
      <c r="H21" s="153"/>
      <c r="I21" s="153"/>
      <c r="J21" s="26"/>
      <c r="K21" s="25"/>
      <c r="L21" s="26"/>
      <c r="M21" s="26"/>
      <c r="N21" s="26"/>
      <c r="O21" s="26"/>
      <c r="P21" s="26"/>
      <c r="Q21" s="26"/>
      <c r="R21" s="26"/>
    </row>
    <row r="22" spans="1:18" x14ac:dyDescent="0.2">
      <c r="A22" s="25"/>
      <c r="B22" s="153"/>
      <c r="C22" s="151"/>
      <c r="D22" s="151"/>
      <c r="E22" s="151"/>
      <c r="F22" s="151"/>
      <c r="G22" s="153"/>
      <c r="H22" s="153"/>
      <c r="I22" s="153"/>
      <c r="J22" s="26"/>
      <c r="K22" s="25"/>
      <c r="L22" s="26"/>
      <c r="M22" s="26"/>
      <c r="N22" s="26"/>
      <c r="O22" s="26"/>
      <c r="P22" s="26"/>
      <c r="Q22" s="26"/>
      <c r="R22" s="26"/>
    </row>
    <row r="23" spans="1:18" ht="15.75" x14ac:dyDescent="0.25">
      <c r="A23" s="25"/>
      <c r="B23" s="150"/>
      <c r="C23" s="151"/>
      <c r="D23" s="151"/>
      <c r="E23" s="151"/>
      <c r="F23" s="151"/>
      <c r="G23" s="153"/>
      <c r="H23" s="153"/>
      <c r="I23" s="153"/>
      <c r="J23" s="26"/>
      <c r="K23" s="25"/>
      <c r="L23" s="26"/>
      <c r="M23" s="26"/>
      <c r="N23" s="26"/>
      <c r="O23" s="26"/>
      <c r="P23" s="26"/>
      <c r="Q23" s="26"/>
      <c r="R23" s="26"/>
    </row>
    <row r="24" spans="1:18" x14ac:dyDescent="0.2">
      <c r="A24" s="25"/>
      <c r="B24" s="153"/>
      <c r="C24" s="151"/>
      <c r="D24" s="151"/>
      <c r="E24" s="151"/>
      <c r="F24" s="151"/>
      <c r="G24" s="153"/>
      <c r="H24" s="153"/>
      <c r="I24" s="153"/>
      <c r="J24" s="26"/>
      <c r="K24" s="25"/>
      <c r="L24" s="26"/>
      <c r="M24" s="26"/>
      <c r="N24" s="26"/>
      <c r="O24" s="26"/>
      <c r="P24" s="26"/>
      <c r="Q24" s="26"/>
      <c r="R24" s="26"/>
    </row>
    <row r="25" spans="1:18" ht="15.75" x14ac:dyDescent="0.25">
      <c r="A25" s="31"/>
      <c r="B25" s="150" t="s">
        <v>14</v>
      </c>
      <c r="C25" s="155"/>
      <c r="D25" s="155"/>
      <c r="E25" s="156"/>
      <c r="F25" s="156"/>
      <c r="G25" s="151"/>
      <c r="H25" s="151"/>
      <c r="I25" s="153"/>
      <c r="J25" s="25"/>
      <c r="K25" s="26"/>
      <c r="L25" s="26"/>
      <c r="M25" s="26"/>
      <c r="N25" s="26"/>
      <c r="O25" s="26"/>
      <c r="P25" s="26"/>
      <c r="Q25" s="26"/>
      <c r="R25" s="26"/>
    </row>
    <row r="26" spans="1:18" x14ac:dyDescent="0.2">
      <c r="A26" s="25"/>
      <c r="B26" s="153"/>
      <c r="C26" s="157"/>
      <c r="D26" s="157"/>
      <c r="E26" s="151"/>
      <c r="F26" s="151"/>
      <c r="G26" s="151"/>
      <c r="H26" s="151"/>
      <c r="I26" s="151"/>
      <c r="J26" s="25"/>
      <c r="K26" s="25"/>
      <c r="L26" s="26"/>
      <c r="M26" s="26"/>
      <c r="N26" s="26"/>
      <c r="O26" s="26"/>
      <c r="P26" s="26"/>
      <c r="Q26" s="26"/>
      <c r="R26" s="26"/>
    </row>
    <row r="27" spans="1:18" ht="15.75" x14ac:dyDescent="0.25">
      <c r="A27" s="25"/>
      <c r="B27" s="155" t="s">
        <v>43</v>
      </c>
      <c r="C27" s="155"/>
      <c r="D27" s="155"/>
      <c r="E27" s="156"/>
      <c r="F27" s="151"/>
      <c r="G27" s="151"/>
      <c r="H27" s="151"/>
      <c r="I27" s="151"/>
      <c r="J27" s="25"/>
      <c r="K27" s="25"/>
      <c r="L27" s="26"/>
      <c r="M27" s="26"/>
      <c r="N27" s="26"/>
      <c r="O27" s="26"/>
      <c r="P27" s="26"/>
      <c r="Q27" s="26"/>
      <c r="R27" s="26"/>
    </row>
    <row r="28" spans="1:18" ht="15.75" x14ac:dyDescent="0.25">
      <c r="A28" s="25"/>
      <c r="B28" s="32"/>
      <c r="C28" s="31"/>
      <c r="D28" s="31"/>
      <c r="E28" s="31"/>
      <c r="F28" s="25"/>
      <c r="G28" s="25"/>
      <c r="H28" s="25"/>
      <c r="I28" s="25"/>
      <c r="J28" s="25"/>
      <c r="K28" s="25"/>
      <c r="L28" s="26"/>
      <c r="M28" s="26"/>
      <c r="N28" s="26"/>
      <c r="O28" s="26"/>
      <c r="P28" s="26"/>
      <c r="Q28" s="26"/>
      <c r="R28" s="26"/>
    </row>
    <row r="29" spans="1:18" x14ac:dyDescent="0.2">
      <c r="A29" s="25"/>
      <c r="B29" s="151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6"/>
      <c r="N29" s="153"/>
      <c r="O29" s="153" t="s">
        <v>92</v>
      </c>
      <c r="P29" s="26"/>
      <c r="Q29" s="26"/>
      <c r="R29" s="26"/>
    </row>
    <row r="30" spans="1:18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H35"/>
  <sheetViews>
    <sheetView zoomScaleNormal="100" workbookViewId="0"/>
  </sheetViews>
  <sheetFormatPr baseColWidth="10" defaultRowHeight="15" x14ac:dyDescent="0.25"/>
  <cols>
    <col min="1" max="1" width="12.42578125" style="49" bestFit="1" customWidth="1"/>
    <col min="2" max="2" width="20.7109375" style="49" customWidth="1"/>
    <col min="3" max="3" width="22.140625" style="49" customWidth="1"/>
    <col min="4" max="4" width="21.5703125" style="49" customWidth="1"/>
    <col min="5" max="5" width="19.5703125" style="49" customWidth="1"/>
    <col min="6" max="6" width="19.140625" style="49" customWidth="1"/>
    <col min="7" max="7" width="18.28515625" style="49" customWidth="1"/>
    <col min="8" max="8" width="21.85546875" style="49" customWidth="1"/>
    <col min="9" max="16384" width="11.42578125" style="49"/>
  </cols>
  <sheetData>
    <row r="1" spans="1:8" ht="18.75" x14ac:dyDescent="0.25">
      <c r="A1" s="20"/>
      <c r="B1" s="2" t="s">
        <v>18</v>
      </c>
      <c r="C1" s="2"/>
      <c r="D1" s="2"/>
      <c r="E1" s="2"/>
      <c r="F1" s="2"/>
      <c r="G1" s="2"/>
      <c r="H1" s="20"/>
    </row>
    <row r="2" spans="1:8" ht="18.75" x14ac:dyDescent="0.25">
      <c r="A2" s="20"/>
      <c r="B2" s="2" t="s">
        <v>123</v>
      </c>
      <c r="C2" s="2"/>
      <c r="D2" s="2"/>
      <c r="E2" s="2"/>
      <c r="F2" s="2"/>
      <c r="G2" s="2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s="57" customFormat="1" ht="13.5" x14ac:dyDescent="0.2">
      <c r="A4" s="78" t="s">
        <v>0</v>
      </c>
      <c r="B4" s="79" t="s">
        <v>1</v>
      </c>
      <c r="C4" s="83"/>
      <c r="D4" s="83"/>
      <c r="E4" s="83"/>
      <c r="F4" s="83"/>
      <c r="G4" s="83"/>
      <c r="H4" s="13"/>
    </row>
    <row r="5" spans="1:8" s="57" customFormat="1" ht="13.5" x14ac:dyDescent="0.2">
      <c r="A5" s="81" t="s">
        <v>2</v>
      </c>
      <c r="B5" s="80" t="str">
        <f>couverture!D15</f>
        <v xml:space="preserve">1er octobre 2013 </v>
      </c>
      <c r="C5" s="84"/>
      <c r="D5" s="84"/>
      <c r="E5" s="84"/>
      <c r="F5" s="84"/>
      <c r="G5" s="84"/>
      <c r="H5" s="13"/>
    </row>
    <row r="6" spans="1:8" s="57" customFormat="1" ht="13.5" x14ac:dyDescent="0.2">
      <c r="A6" s="81" t="s">
        <v>3</v>
      </c>
      <c r="B6" s="80" t="s">
        <v>111</v>
      </c>
      <c r="C6" s="84"/>
      <c r="D6" s="84"/>
      <c r="E6" s="84"/>
      <c r="F6" s="84"/>
      <c r="G6" s="84"/>
      <c r="H6" s="13"/>
    </row>
    <row r="7" spans="1:8" ht="3.75" customHeight="1" x14ac:dyDescent="0.25">
      <c r="A7" s="41"/>
      <c r="B7" s="42"/>
      <c r="C7" s="6"/>
      <c r="D7" s="6"/>
      <c r="E7" s="6"/>
      <c r="F7" s="6"/>
      <c r="G7" s="6"/>
      <c r="H7" s="42"/>
    </row>
    <row r="8" spans="1:8" s="50" customFormat="1" ht="38.450000000000003" customHeight="1" x14ac:dyDescent="0.2">
      <c r="B8" s="51" t="s">
        <v>40</v>
      </c>
      <c r="C8" s="15" t="s">
        <v>122</v>
      </c>
      <c r="D8" s="15" t="s">
        <v>124</v>
      </c>
      <c r="E8" s="15" t="s">
        <v>10</v>
      </c>
      <c r="F8" s="15" t="s">
        <v>9</v>
      </c>
      <c r="G8" s="65" t="s">
        <v>41</v>
      </c>
      <c r="H8" s="53"/>
    </row>
    <row r="9" spans="1:8" s="50" customFormat="1" ht="14.25" customHeight="1" x14ac:dyDescent="0.25">
      <c r="B9" s="234" t="s">
        <v>130</v>
      </c>
      <c r="C9" s="240">
        <v>7605</v>
      </c>
      <c r="D9" s="254">
        <v>494</v>
      </c>
      <c r="E9" s="240">
        <v>574</v>
      </c>
      <c r="F9" s="241">
        <f>C9+E9</f>
        <v>8179</v>
      </c>
      <c r="G9" s="118">
        <v>0.47911547911547725</v>
      </c>
      <c r="H9" s="53"/>
    </row>
    <row r="10" spans="1:8" s="50" customFormat="1" ht="14.25" customHeight="1" x14ac:dyDescent="0.25">
      <c r="B10" s="234" t="s">
        <v>131</v>
      </c>
      <c r="C10" s="240">
        <v>7886</v>
      </c>
      <c r="D10" s="254">
        <v>500</v>
      </c>
      <c r="E10" s="240">
        <v>552</v>
      </c>
      <c r="F10" s="241">
        <f t="shared" ref="F10:F33" si="0">C10+E10</f>
        <v>8438</v>
      </c>
      <c r="G10" s="118">
        <v>3.1666462892774083</v>
      </c>
      <c r="H10" s="53"/>
    </row>
    <row r="11" spans="1:8" s="50" customFormat="1" ht="14.25" customHeight="1" x14ac:dyDescent="0.25">
      <c r="B11" s="234" t="s">
        <v>132</v>
      </c>
      <c r="C11" s="101">
        <v>8267</v>
      </c>
      <c r="D11" s="255">
        <v>466</v>
      </c>
      <c r="E11" s="101">
        <v>579</v>
      </c>
      <c r="F11" s="241">
        <f t="shared" si="0"/>
        <v>8846</v>
      </c>
      <c r="G11" s="118">
        <v>4.8352690210950566</v>
      </c>
      <c r="H11" s="53"/>
    </row>
    <row r="12" spans="1:8" s="50" customFormat="1" ht="14.25" customHeight="1" x14ac:dyDescent="0.25">
      <c r="B12" s="234" t="s">
        <v>133</v>
      </c>
      <c r="C12" s="101">
        <v>8417</v>
      </c>
      <c r="D12" s="255">
        <v>528</v>
      </c>
      <c r="E12" s="101">
        <v>576</v>
      </c>
      <c r="F12" s="241">
        <f t="shared" si="0"/>
        <v>8993</v>
      </c>
      <c r="G12" s="118">
        <v>1.6617680307483562</v>
      </c>
      <c r="H12" s="53"/>
    </row>
    <row r="13" spans="1:8" s="50" customFormat="1" ht="14.25" customHeight="1" x14ac:dyDescent="0.25">
      <c r="B13" s="234" t="s">
        <v>134</v>
      </c>
      <c r="C13" s="101">
        <v>8924</v>
      </c>
      <c r="D13" s="255">
        <v>500</v>
      </c>
      <c r="E13" s="101">
        <v>599</v>
      </c>
      <c r="F13" s="241">
        <f t="shared" si="0"/>
        <v>9523</v>
      </c>
      <c r="G13" s="118">
        <v>5.8934727009896548</v>
      </c>
      <c r="H13" s="53"/>
    </row>
    <row r="14" spans="1:8" s="50" customFormat="1" ht="14.25" customHeight="1" x14ac:dyDescent="0.25">
      <c r="B14" s="234" t="s">
        <v>135</v>
      </c>
      <c r="C14" s="101">
        <v>9370</v>
      </c>
      <c r="D14" s="255">
        <v>514</v>
      </c>
      <c r="E14" s="101">
        <v>613</v>
      </c>
      <c r="F14" s="241">
        <f t="shared" si="0"/>
        <v>9983</v>
      </c>
      <c r="G14" s="118">
        <v>4.8304105848997247</v>
      </c>
      <c r="H14" s="53"/>
    </row>
    <row r="15" spans="1:8" s="50" customFormat="1" ht="14.25" customHeight="1" x14ac:dyDescent="0.25">
      <c r="B15" s="234" t="s">
        <v>136</v>
      </c>
      <c r="C15" s="101">
        <v>9774</v>
      </c>
      <c r="D15" s="255">
        <v>566</v>
      </c>
      <c r="E15" s="101">
        <v>653</v>
      </c>
      <c r="F15" s="241">
        <f t="shared" si="0"/>
        <v>10427</v>
      </c>
      <c r="G15" s="118">
        <v>4.4475608534508604</v>
      </c>
      <c r="H15" s="53"/>
    </row>
    <row r="16" spans="1:8" s="50" customFormat="1" ht="14.25" customHeight="1" x14ac:dyDescent="0.25">
      <c r="B16" s="234" t="s">
        <v>137</v>
      </c>
      <c r="C16" s="101">
        <v>10036</v>
      </c>
      <c r="D16" s="255">
        <v>569</v>
      </c>
      <c r="E16" s="101">
        <v>643</v>
      </c>
      <c r="F16" s="241">
        <f t="shared" si="0"/>
        <v>10679</v>
      </c>
      <c r="G16" s="118">
        <v>2.4168025318883624</v>
      </c>
      <c r="H16" s="53"/>
    </row>
    <row r="17" spans="2:8" s="50" customFormat="1" ht="14.25" customHeight="1" x14ac:dyDescent="0.25">
      <c r="B17" s="234" t="s">
        <v>138</v>
      </c>
      <c r="C17" s="101">
        <v>10111</v>
      </c>
      <c r="D17" s="255">
        <v>605</v>
      </c>
      <c r="E17" s="101">
        <v>648</v>
      </c>
      <c r="F17" s="241">
        <f t="shared" si="0"/>
        <v>10759</v>
      </c>
      <c r="G17" s="118">
        <v>0.74913381402752499</v>
      </c>
      <c r="H17" s="53"/>
    </row>
    <row r="18" spans="2:8" s="50" customFormat="1" ht="14.25" customHeight="1" x14ac:dyDescent="0.25">
      <c r="B18" s="234" t="s">
        <v>139</v>
      </c>
      <c r="C18" s="101">
        <v>10244</v>
      </c>
      <c r="D18" s="255">
        <v>617</v>
      </c>
      <c r="E18" s="101">
        <v>645</v>
      </c>
      <c r="F18" s="241">
        <f t="shared" si="0"/>
        <v>10889</v>
      </c>
      <c r="G18" s="118">
        <v>1.2082907333395232</v>
      </c>
      <c r="H18" s="53"/>
    </row>
    <row r="19" spans="2:8" s="50" customFormat="1" ht="14.25" customHeight="1" x14ac:dyDescent="0.25">
      <c r="B19" s="234" t="s">
        <v>140</v>
      </c>
      <c r="C19" s="101">
        <v>10104</v>
      </c>
      <c r="D19" s="255">
        <v>607</v>
      </c>
      <c r="E19" s="101">
        <v>633</v>
      </c>
      <c r="F19" s="241">
        <f t="shared" si="0"/>
        <v>10737</v>
      </c>
      <c r="G19" s="118">
        <v>-1.3959041234273162</v>
      </c>
      <c r="H19" s="53"/>
    </row>
    <row r="20" spans="2:8" s="50" customFormat="1" ht="14.25" customHeight="1" x14ac:dyDescent="0.25">
      <c r="B20" s="234" t="s">
        <v>141</v>
      </c>
      <c r="C20" s="101">
        <v>9390</v>
      </c>
      <c r="D20" s="255">
        <v>618</v>
      </c>
      <c r="E20" s="101">
        <v>558</v>
      </c>
      <c r="F20" s="241">
        <f t="shared" si="0"/>
        <v>9948</v>
      </c>
      <c r="G20" s="118">
        <v>-7.3484213467449049</v>
      </c>
      <c r="H20" s="53"/>
    </row>
    <row r="21" spans="2:8" s="50" customFormat="1" ht="14.25" customHeight="1" x14ac:dyDescent="0.25">
      <c r="B21" s="234" t="s">
        <v>142</v>
      </c>
      <c r="C21" s="101">
        <v>9105</v>
      </c>
      <c r="D21" s="255">
        <v>528</v>
      </c>
      <c r="E21" s="101">
        <v>598</v>
      </c>
      <c r="F21" s="241">
        <f t="shared" si="0"/>
        <v>9703</v>
      </c>
      <c r="G21" s="118">
        <v>-2.4628065942903121</v>
      </c>
      <c r="H21" s="53"/>
    </row>
    <row r="22" spans="2:8" s="50" customFormat="1" ht="14.25" customHeight="1" x14ac:dyDescent="0.25">
      <c r="B22" s="234" t="s">
        <v>143</v>
      </c>
      <c r="C22" s="101">
        <v>9470</v>
      </c>
      <c r="D22" s="255">
        <v>577</v>
      </c>
      <c r="E22" s="101">
        <v>587</v>
      </c>
      <c r="F22" s="241">
        <f t="shared" si="0"/>
        <v>10057</v>
      </c>
      <c r="G22" s="118">
        <v>3.6483561785014995</v>
      </c>
      <c r="H22" s="53"/>
    </row>
    <row r="23" spans="2:8" s="50" customFormat="1" ht="14.25" customHeight="1" x14ac:dyDescent="0.25">
      <c r="B23" s="234" t="s">
        <v>144</v>
      </c>
      <c r="C23" s="101">
        <v>9840</v>
      </c>
      <c r="D23" s="255">
        <v>589</v>
      </c>
      <c r="E23" s="101">
        <v>568</v>
      </c>
      <c r="F23" s="241">
        <f t="shared" si="0"/>
        <v>10408</v>
      </c>
      <c r="G23" s="118">
        <v>3.4901063935567356</v>
      </c>
      <c r="H23" s="53"/>
    </row>
    <row r="24" spans="2:8" s="50" customFormat="1" ht="14.25" customHeight="1" x14ac:dyDescent="0.25">
      <c r="B24" s="234" t="s">
        <v>145</v>
      </c>
      <c r="C24" s="101">
        <v>9653</v>
      </c>
      <c r="D24" s="255">
        <v>624</v>
      </c>
      <c r="E24" s="101">
        <v>573</v>
      </c>
      <c r="F24" s="241">
        <f t="shared" si="0"/>
        <v>10226</v>
      </c>
      <c r="G24" s="118">
        <v>-1.7486548808608782</v>
      </c>
      <c r="H24" s="53"/>
    </row>
    <row r="25" spans="2:8" s="50" customFormat="1" ht="14.25" customHeight="1" x14ac:dyDescent="0.25">
      <c r="B25" s="234" t="s">
        <v>146</v>
      </c>
      <c r="C25" s="101">
        <v>10197</v>
      </c>
      <c r="D25" s="255">
        <v>625</v>
      </c>
      <c r="E25" s="101">
        <v>597</v>
      </c>
      <c r="F25" s="241">
        <f t="shared" si="0"/>
        <v>10794</v>
      </c>
      <c r="G25" s="118">
        <v>5.554469000586737</v>
      </c>
      <c r="H25" s="53"/>
    </row>
    <row r="26" spans="2:8" s="50" customFormat="1" ht="14.25" customHeight="1" x14ac:dyDescent="0.25">
      <c r="B26" s="234" t="s">
        <v>147</v>
      </c>
      <c r="C26" s="101">
        <v>10615</v>
      </c>
      <c r="D26" s="255">
        <v>660</v>
      </c>
      <c r="E26" s="101">
        <v>598</v>
      </c>
      <c r="F26" s="241">
        <f t="shared" si="0"/>
        <v>11213</v>
      </c>
      <c r="G26" s="118">
        <v>3.8817861775060303</v>
      </c>
      <c r="H26" s="53"/>
    </row>
    <row r="27" spans="2:8" s="50" customFormat="1" ht="14.25" customHeight="1" x14ac:dyDescent="0.25">
      <c r="B27" s="234" t="s">
        <v>148</v>
      </c>
      <c r="C27" s="101">
        <v>10919</v>
      </c>
      <c r="D27" s="255">
        <v>640</v>
      </c>
      <c r="E27" s="101">
        <v>585</v>
      </c>
      <c r="F27" s="241">
        <f t="shared" si="0"/>
        <v>11504</v>
      </c>
      <c r="G27" s="118">
        <v>2.5952019976812624</v>
      </c>
      <c r="H27" s="53"/>
    </row>
    <row r="28" spans="2:8" s="50" customFormat="1" ht="14.25" customHeight="1" x14ac:dyDescent="0.25">
      <c r="B28" s="234" t="s">
        <v>149</v>
      </c>
      <c r="C28" s="101">
        <v>11438</v>
      </c>
      <c r="D28" s="255">
        <v>678</v>
      </c>
      <c r="E28" s="101">
        <v>635</v>
      </c>
      <c r="F28" s="241">
        <f t="shared" si="0"/>
        <v>12073</v>
      </c>
      <c r="G28" s="118">
        <v>4.9461057023644006</v>
      </c>
      <c r="H28" s="53"/>
    </row>
    <row r="29" spans="2:8" s="50" customFormat="1" ht="14.25" customHeight="1" x14ac:dyDescent="0.25">
      <c r="B29" s="234" t="s">
        <v>150</v>
      </c>
      <c r="C29" s="101">
        <v>11559</v>
      </c>
      <c r="D29" s="255">
        <v>673</v>
      </c>
      <c r="E29" s="101">
        <v>622</v>
      </c>
      <c r="F29" s="241">
        <f t="shared" si="0"/>
        <v>12181</v>
      </c>
      <c r="G29" s="118">
        <v>0.89455810486209764</v>
      </c>
      <c r="H29" s="53"/>
    </row>
    <row r="30" spans="2:8" s="50" customFormat="1" ht="14.25" customHeight="1" x14ac:dyDescent="0.25">
      <c r="B30" s="234" t="s">
        <v>151</v>
      </c>
      <c r="C30" s="101">
        <v>11475</v>
      </c>
      <c r="D30" s="255">
        <v>629</v>
      </c>
      <c r="E30" s="101">
        <v>656</v>
      </c>
      <c r="F30" s="241">
        <f t="shared" si="0"/>
        <v>12131</v>
      </c>
      <c r="G30" s="118">
        <v>-0.41047533043263584</v>
      </c>
      <c r="H30" s="53"/>
    </row>
    <row r="31" spans="2:8" s="50" customFormat="1" ht="14.25" customHeight="1" x14ac:dyDescent="0.25">
      <c r="B31" s="234" t="s">
        <v>152</v>
      </c>
      <c r="C31" s="101">
        <v>11465</v>
      </c>
      <c r="D31" s="255">
        <v>683</v>
      </c>
      <c r="E31" s="101">
        <v>619</v>
      </c>
      <c r="F31" s="241">
        <f t="shared" si="0"/>
        <v>12084</v>
      </c>
      <c r="G31" s="118">
        <v>-0.38743714450580891</v>
      </c>
      <c r="H31" s="53"/>
    </row>
    <row r="32" spans="2:8" s="50" customFormat="1" ht="14.25" customHeight="1" x14ac:dyDescent="0.25">
      <c r="B32" s="234" t="s">
        <v>153</v>
      </c>
      <c r="C32" s="101">
        <v>10646</v>
      </c>
      <c r="D32" s="255">
        <v>633</v>
      </c>
      <c r="E32" s="101">
        <v>580</v>
      </c>
      <c r="F32" s="241">
        <f t="shared" si="0"/>
        <v>11226</v>
      </c>
      <c r="G32" s="118">
        <v>-7.1002979145978191</v>
      </c>
      <c r="H32" s="53"/>
    </row>
    <row r="33" spans="2:8" ht="14.25" customHeight="1" x14ac:dyDescent="0.25">
      <c r="B33" s="236" t="s">
        <v>154</v>
      </c>
      <c r="C33" s="100">
        <v>10451</v>
      </c>
      <c r="D33" s="256">
        <v>577</v>
      </c>
      <c r="E33" s="100">
        <v>602</v>
      </c>
      <c r="F33" s="257">
        <f t="shared" si="0"/>
        <v>11053</v>
      </c>
      <c r="G33" s="121">
        <v>-1.5410653839301625</v>
      </c>
      <c r="H33" s="258"/>
    </row>
    <row r="34" spans="2:8" x14ac:dyDescent="0.25">
      <c r="B34" s="253" t="s">
        <v>121</v>
      </c>
      <c r="C34" s="58"/>
      <c r="D34" s="58"/>
      <c r="E34" s="58"/>
      <c r="F34" s="259"/>
      <c r="G34" s="260"/>
      <c r="H34" s="56"/>
    </row>
    <row r="35" spans="2:8" x14ac:dyDescent="0.25">
      <c r="B35" s="119"/>
      <c r="C35" s="95"/>
      <c r="D35" s="95"/>
      <c r="E35" s="95"/>
      <c r="F35" s="95"/>
      <c r="G35" s="58"/>
      <c r="H35" s="5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J7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10" ht="18.75" x14ac:dyDescent="0.2">
      <c r="A1" s="20"/>
      <c r="B1" s="2" t="s">
        <v>80</v>
      </c>
    </row>
    <row r="2" spans="1:10" ht="18.75" x14ac:dyDescent="0.2">
      <c r="A2" s="20"/>
      <c r="B2" s="2" t="s">
        <v>127</v>
      </c>
    </row>
    <row r="3" spans="1:10" ht="15" x14ac:dyDescent="0.2">
      <c r="A3" s="20"/>
      <c r="B3" s="20"/>
    </row>
    <row r="4" spans="1:10" ht="15" x14ac:dyDescent="0.2">
      <c r="A4" s="4" t="s">
        <v>0</v>
      </c>
      <c r="B4" s="5" t="s">
        <v>62</v>
      </c>
      <c r="C4" s="59"/>
      <c r="D4" s="59"/>
      <c r="E4" s="59"/>
      <c r="F4" s="59"/>
      <c r="G4" s="59"/>
      <c r="H4" s="59"/>
    </row>
    <row r="5" spans="1:10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  <c r="J5" s="60"/>
    </row>
    <row r="6" spans="1:10" ht="17.25" customHeight="1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  <c r="J6" s="60"/>
    </row>
    <row r="7" spans="1:10" ht="15" customHeight="1" x14ac:dyDescent="0.2">
      <c r="A7" s="242" t="s">
        <v>156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K23"/>
  <sheetViews>
    <sheetView zoomScaleNormal="100" workbookViewId="0"/>
  </sheetViews>
  <sheetFormatPr baseColWidth="10" defaultRowHeight="12.75" x14ac:dyDescent="0.2"/>
  <cols>
    <col min="1" max="1" width="23.28515625" style="1" customWidth="1"/>
    <col min="2" max="2" width="14.5703125" style="1" customWidth="1"/>
    <col min="3" max="5" width="20.7109375" style="1" customWidth="1"/>
    <col min="6" max="10" width="9.7109375" style="1" customWidth="1"/>
    <col min="11" max="16384" width="11.42578125" style="1"/>
  </cols>
  <sheetData>
    <row r="1" spans="1:10" ht="18.75" x14ac:dyDescent="0.2">
      <c r="B1" s="147" t="s">
        <v>19</v>
      </c>
      <c r="C1" s="2"/>
      <c r="D1" s="2"/>
      <c r="E1" s="2"/>
      <c r="F1" s="2"/>
      <c r="G1" s="2"/>
      <c r="H1" s="2"/>
    </row>
    <row r="2" spans="1:10" ht="18.75" x14ac:dyDescent="0.2">
      <c r="B2" s="147" t="s">
        <v>85</v>
      </c>
      <c r="C2" s="2"/>
      <c r="D2" s="2"/>
      <c r="E2" s="2"/>
      <c r="F2" s="2"/>
      <c r="G2" s="2"/>
      <c r="H2" s="2"/>
    </row>
    <row r="4" spans="1:10" ht="15" x14ac:dyDescent="0.2">
      <c r="A4" s="4" t="s">
        <v>0</v>
      </c>
      <c r="B4" s="5" t="s">
        <v>62</v>
      </c>
      <c r="C4" s="6"/>
      <c r="D4" s="6"/>
      <c r="E4" s="6"/>
      <c r="F4" s="6"/>
      <c r="G4" s="6"/>
      <c r="H4" s="40"/>
    </row>
    <row r="5" spans="1:10" ht="15" x14ac:dyDescent="0.2">
      <c r="A5" s="8" t="s">
        <v>2</v>
      </c>
      <c r="B5" s="9" t="s">
        <v>129</v>
      </c>
      <c r="C5" s="10"/>
      <c r="D5" s="10"/>
      <c r="E5" s="10"/>
      <c r="F5" s="10"/>
      <c r="G5" s="10"/>
      <c r="H5" s="10"/>
    </row>
    <row r="6" spans="1:10" ht="15" x14ac:dyDescent="0.2">
      <c r="A6" s="8" t="s">
        <v>3</v>
      </c>
      <c r="B6" s="9" t="s">
        <v>111</v>
      </c>
      <c r="C6" s="10"/>
      <c r="D6" s="10"/>
      <c r="E6" s="10"/>
      <c r="F6" s="10"/>
      <c r="G6" s="10"/>
      <c r="H6" s="10"/>
    </row>
    <row r="7" spans="1:10" ht="15" x14ac:dyDescent="0.2">
      <c r="A7" s="41"/>
      <c r="B7" s="42"/>
      <c r="C7" s="42"/>
      <c r="D7" s="42"/>
      <c r="E7" s="42"/>
      <c r="F7" s="42"/>
      <c r="G7" s="42"/>
    </row>
    <row r="8" spans="1:10" ht="15" x14ac:dyDescent="0.2">
      <c r="A8" s="41"/>
      <c r="B8" s="42"/>
      <c r="C8" s="42"/>
      <c r="D8" s="42"/>
      <c r="E8" s="42"/>
    </row>
    <row r="9" spans="1:10" s="20" customFormat="1" ht="25.5" customHeight="1" x14ac:dyDescent="0.2">
      <c r="B9" s="279" t="s">
        <v>34</v>
      </c>
      <c r="C9" s="275" t="s">
        <v>35</v>
      </c>
      <c r="D9" s="275" t="s">
        <v>36</v>
      </c>
      <c r="E9" s="277" t="s">
        <v>37</v>
      </c>
      <c r="F9" s="1"/>
      <c r="G9" s="1"/>
      <c r="H9" s="1"/>
      <c r="I9" s="48"/>
      <c r="J9" s="1"/>
    </row>
    <row r="10" spans="1:10" s="20" customFormat="1" ht="15" x14ac:dyDescent="0.2">
      <c r="B10" s="280"/>
      <c r="C10" s="276"/>
      <c r="D10" s="276"/>
      <c r="E10" s="278"/>
      <c r="F10" s="22"/>
      <c r="G10" s="22"/>
      <c r="H10" s="131"/>
      <c r="I10" s="1"/>
      <c r="J10" s="1"/>
    </row>
    <row r="11" spans="1:10" s="20" customFormat="1" ht="15" x14ac:dyDescent="0.2">
      <c r="B11" s="43"/>
      <c r="C11" s="44"/>
      <c r="D11" s="44"/>
      <c r="E11" s="138"/>
      <c r="F11" s="22"/>
      <c r="G11" s="22"/>
      <c r="H11" s="1"/>
      <c r="I11" s="1"/>
      <c r="J11" s="1"/>
    </row>
    <row r="12" spans="1:10" s="20" customFormat="1" ht="15" x14ac:dyDescent="0.2">
      <c r="B12" s="21"/>
      <c r="C12" s="45"/>
      <c r="D12" s="45"/>
      <c r="E12" s="139"/>
      <c r="F12" s="1"/>
      <c r="G12" s="1"/>
      <c r="H12" s="1"/>
      <c r="I12" s="1"/>
      <c r="J12" s="1"/>
    </row>
    <row r="13" spans="1:10" s="20" customFormat="1" ht="15.75" x14ac:dyDescent="0.2">
      <c r="B13" s="92" t="s">
        <v>38</v>
      </c>
      <c r="C13" s="132">
        <v>16097</v>
      </c>
      <c r="D13" s="132">
        <v>698</v>
      </c>
      <c r="E13" s="140">
        <f>C13+D13</f>
        <v>16795</v>
      </c>
      <c r="F13" s="1"/>
      <c r="G13" s="1"/>
      <c r="H13" s="1"/>
      <c r="I13" s="1"/>
      <c r="J13" s="1"/>
    </row>
    <row r="14" spans="1:10" s="20" customFormat="1" ht="15" x14ac:dyDescent="0.2">
      <c r="B14" s="93"/>
      <c r="C14" s="45"/>
      <c r="D14" s="45"/>
      <c r="E14" s="139"/>
      <c r="F14" s="1"/>
      <c r="G14" s="1"/>
      <c r="H14" s="1"/>
      <c r="I14" s="1"/>
      <c r="J14" s="1"/>
    </row>
    <row r="15" spans="1:10" s="20" customFormat="1" ht="15" x14ac:dyDescent="0.2">
      <c r="B15" s="93"/>
      <c r="C15" s="45"/>
      <c r="D15" s="45"/>
      <c r="E15" s="139"/>
      <c r="F15" s="1"/>
      <c r="G15" s="1"/>
      <c r="H15" s="1"/>
      <c r="I15" s="1"/>
      <c r="J15" s="1"/>
    </row>
    <row r="16" spans="1:10" s="20" customFormat="1" ht="15" x14ac:dyDescent="0.2">
      <c r="B16" s="94"/>
      <c r="C16" s="46"/>
      <c r="D16" s="46"/>
      <c r="E16" s="141"/>
      <c r="F16" s="1"/>
      <c r="G16" s="1"/>
      <c r="H16" s="1"/>
      <c r="I16" s="1"/>
      <c r="J16" s="1"/>
    </row>
    <row r="17" spans="1:11" s="20" customFormat="1" ht="15" x14ac:dyDescent="0.2">
      <c r="B17" s="93"/>
      <c r="C17" s="45"/>
      <c r="D17" s="45"/>
      <c r="E17" s="139"/>
      <c r="F17" s="1"/>
      <c r="G17" s="1"/>
      <c r="H17" s="1"/>
      <c r="I17" s="1"/>
      <c r="J17" s="1"/>
    </row>
    <row r="18" spans="1:11" s="20" customFormat="1" ht="15.75" x14ac:dyDescent="0.2">
      <c r="B18" s="92" t="s">
        <v>39</v>
      </c>
      <c r="C18" s="132">
        <v>48990</v>
      </c>
      <c r="D18" s="132">
        <v>1525</v>
      </c>
      <c r="E18" s="140">
        <f>C18+D18</f>
        <v>50515</v>
      </c>
      <c r="F18" s="1"/>
      <c r="G18" s="1"/>
      <c r="H18" s="1"/>
      <c r="I18" s="1"/>
      <c r="J18" s="1"/>
    </row>
    <row r="19" spans="1:11" s="20" customFormat="1" ht="15" x14ac:dyDescent="0.2">
      <c r="B19" s="93"/>
      <c r="C19" s="45"/>
      <c r="D19" s="45"/>
      <c r="E19" s="139"/>
      <c r="F19" s="1"/>
      <c r="G19" s="1"/>
      <c r="H19" s="1"/>
      <c r="I19" s="1"/>
      <c r="J19" s="1"/>
    </row>
    <row r="20" spans="1:11" s="20" customFormat="1" ht="15" x14ac:dyDescent="0.2">
      <c r="B20" s="93"/>
      <c r="C20" s="45"/>
      <c r="D20" s="45"/>
      <c r="E20" s="139"/>
      <c r="F20" s="1"/>
      <c r="G20" s="1"/>
      <c r="H20" s="1"/>
      <c r="I20" s="1"/>
      <c r="J20" s="1"/>
    </row>
    <row r="21" spans="1:11" s="20" customFormat="1" ht="27.6" customHeight="1" x14ac:dyDescent="0.2">
      <c r="B21" s="91" t="s">
        <v>37</v>
      </c>
      <c r="C21" s="133">
        <f>C18+C13</f>
        <v>65087</v>
      </c>
      <c r="D21" s="133">
        <f>D18+D13</f>
        <v>2223</v>
      </c>
      <c r="E21" s="142">
        <f>E13+E18</f>
        <v>67310</v>
      </c>
      <c r="F21" s="1"/>
      <c r="G21" s="1"/>
      <c r="H21" s="1"/>
      <c r="I21" s="1"/>
      <c r="J21" s="1"/>
      <c r="K21" s="47"/>
    </row>
    <row r="22" spans="1:11" x14ac:dyDescent="0.2">
      <c r="K22" s="48"/>
    </row>
    <row r="23" spans="1:11" x14ac:dyDescent="0.2">
      <c r="A23" s="22"/>
    </row>
  </sheetData>
  <mergeCells count="4">
    <mergeCell ref="C9:C10"/>
    <mergeCell ref="D9:D10"/>
    <mergeCell ref="E9:E10"/>
    <mergeCell ref="B9:B1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F23"/>
  <sheetViews>
    <sheetView zoomScaleNormal="100" workbookViewId="0"/>
  </sheetViews>
  <sheetFormatPr baseColWidth="10" defaultRowHeight="15" x14ac:dyDescent="0.2"/>
  <cols>
    <col min="1" max="2" width="11.7109375" style="20" customWidth="1"/>
    <col min="3" max="4" width="23.7109375" style="20" customWidth="1"/>
    <col min="5" max="6" width="22.7109375" style="20" customWidth="1"/>
    <col min="7" max="16384" width="11.42578125" style="20"/>
  </cols>
  <sheetData>
    <row r="1" spans="1:6" ht="18.75" x14ac:dyDescent="0.2">
      <c r="B1" s="2" t="s">
        <v>21</v>
      </c>
      <c r="C1" s="2"/>
      <c r="D1" s="2"/>
      <c r="E1" s="2"/>
    </row>
    <row r="2" spans="1:6" ht="18.75" x14ac:dyDescent="0.2">
      <c r="B2" s="2" t="s">
        <v>44</v>
      </c>
      <c r="C2" s="2"/>
      <c r="D2" s="2"/>
      <c r="E2" s="2"/>
    </row>
    <row r="3" spans="1:6" ht="15" customHeight="1" x14ac:dyDescent="0.2">
      <c r="A3" s="68"/>
    </row>
    <row r="4" spans="1:6" x14ac:dyDescent="0.2">
      <c r="A4" s="4" t="s">
        <v>0</v>
      </c>
      <c r="B4" s="5" t="s">
        <v>62</v>
      </c>
      <c r="C4" s="6"/>
      <c r="D4" s="6"/>
      <c r="E4" s="6"/>
      <c r="F4" s="42"/>
    </row>
    <row r="5" spans="1:6" x14ac:dyDescent="0.2">
      <c r="A5" s="4" t="s">
        <v>2</v>
      </c>
      <c r="B5" s="9" t="s">
        <v>129</v>
      </c>
      <c r="C5" s="10"/>
      <c r="D5" s="10"/>
      <c r="E5" s="10"/>
      <c r="F5" s="42"/>
    </row>
    <row r="6" spans="1:6" x14ac:dyDescent="0.2">
      <c r="A6" s="8" t="s">
        <v>3</v>
      </c>
      <c r="B6" s="9" t="s">
        <v>111</v>
      </c>
      <c r="C6" s="10"/>
      <c r="D6" s="10"/>
      <c r="E6" s="10"/>
      <c r="F6" s="42"/>
    </row>
    <row r="7" spans="1:6" ht="15" customHeight="1" x14ac:dyDescent="0.2">
      <c r="F7" s="61"/>
    </row>
    <row r="8" spans="1:6" ht="15" customHeight="1" x14ac:dyDescent="0.2"/>
    <row r="9" spans="1:6" s="1" customFormat="1" ht="42" customHeight="1" x14ac:dyDescent="0.2">
      <c r="B9" s="281" t="s">
        <v>76</v>
      </c>
      <c r="C9" s="282"/>
      <c r="D9" s="15" t="s">
        <v>77</v>
      </c>
      <c r="E9" s="65" t="s">
        <v>79</v>
      </c>
    </row>
    <row r="10" spans="1:6" s="1" customFormat="1" ht="21" customHeight="1" x14ac:dyDescent="0.2">
      <c r="B10" s="283">
        <f>C20</f>
        <v>2724</v>
      </c>
      <c r="C10" s="284"/>
      <c r="D10" s="64"/>
      <c r="E10" s="62"/>
    </row>
    <row r="11" spans="1:6" s="1" customFormat="1" ht="21" customHeight="1" x14ac:dyDescent="0.2">
      <c r="B11" s="285"/>
      <c r="C11" s="286"/>
      <c r="D11" s="134">
        <v>78363</v>
      </c>
      <c r="E11" s="135">
        <f>B10/D11%</f>
        <v>3.4761303166034989</v>
      </c>
      <c r="F11" s="48"/>
    </row>
    <row r="12" spans="1:6" s="1" customFormat="1" ht="21" customHeight="1" x14ac:dyDescent="0.2">
      <c r="B12" s="287"/>
      <c r="C12" s="288"/>
      <c r="D12" s="71"/>
      <c r="E12" s="63"/>
    </row>
    <row r="13" spans="1:6" s="1" customFormat="1" ht="21" customHeight="1" x14ac:dyDescent="0.2">
      <c r="C13" s="146"/>
      <c r="D13" s="146"/>
      <c r="E13" s="143"/>
      <c r="F13" s="144"/>
    </row>
    <row r="14" spans="1:6" s="1" customFormat="1" ht="21" customHeight="1" x14ac:dyDescent="0.2">
      <c r="C14" s="289" t="s">
        <v>87</v>
      </c>
      <c r="D14" s="290"/>
      <c r="E14" s="143"/>
      <c r="F14" s="144"/>
    </row>
    <row r="15" spans="1:6" s="1" customFormat="1" ht="21" customHeight="1" x14ac:dyDescent="0.2">
      <c r="B15" s="20"/>
      <c r="C15" s="145" t="s">
        <v>42</v>
      </c>
      <c r="D15" s="145" t="s">
        <v>28</v>
      </c>
      <c r="E15" s="20"/>
      <c r="F15" s="20"/>
    </row>
    <row r="16" spans="1:6" s="1" customFormat="1" ht="21" customHeight="1" x14ac:dyDescent="0.2">
      <c r="B16" s="69"/>
      <c r="C16" s="72"/>
      <c r="D16" s="72"/>
      <c r="E16" s="20"/>
      <c r="F16" s="20"/>
    </row>
    <row r="17" spans="2:4" x14ac:dyDescent="0.2">
      <c r="B17" s="70" t="s">
        <v>45</v>
      </c>
      <c r="C17" s="64">
        <v>698</v>
      </c>
      <c r="D17" s="62">
        <f>C17/C20%</f>
        <v>25.624082232011748</v>
      </c>
    </row>
    <row r="18" spans="2:4" x14ac:dyDescent="0.2">
      <c r="B18" s="70" t="s">
        <v>46</v>
      </c>
      <c r="C18" s="64">
        <v>2026</v>
      </c>
      <c r="D18" s="62">
        <f>C18/C20%</f>
        <v>74.375917767988255</v>
      </c>
    </row>
    <row r="19" spans="2:4" x14ac:dyDescent="0.2">
      <c r="B19" s="70"/>
      <c r="C19" s="64"/>
      <c r="D19" s="62"/>
    </row>
    <row r="20" spans="2:4" ht="45" x14ac:dyDescent="0.2">
      <c r="B20" s="136" t="s">
        <v>75</v>
      </c>
      <c r="C20" s="71">
        <f>C17+C18</f>
        <v>2724</v>
      </c>
      <c r="D20" s="63">
        <f>100</f>
        <v>100</v>
      </c>
    </row>
    <row r="22" spans="2:4" x14ac:dyDescent="0.2">
      <c r="B22" s="137"/>
    </row>
    <row r="23" spans="2:4" x14ac:dyDescent="0.2">
      <c r="B23" s="291" t="s">
        <v>68</v>
      </c>
      <c r="C23" s="291"/>
      <c r="D23" s="243">
        <v>501</v>
      </c>
    </row>
  </sheetData>
  <mergeCells count="4">
    <mergeCell ref="B9:C9"/>
    <mergeCell ref="B10:C12"/>
    <mergeCell ref="C14:D14"/>
    <mergeCell ref="B23:C2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41"/>
  <sheetViews>
    <sheetView zoomScaleNormal="100" workbookViewId="0"/>
  </sheetViews>
  <sheetFormatPr baseColWidth="10" defaultRowHeight="15" x14ac:dyDescent="0.2"/>
  <cols>
    <col min="1" max="1" width="12.42578125" style="20" bestFit="1" customWidth="1"/>
    <col min="2" max="2" width="18.42578125" style="20" customWidth="1"/>
    <col min="3" max="3" width="16.7109375" style="20" customWidth="1"/>
    <col min="4" max="4" width="15.85546875" style="20" customWidth="1"/>
    <col min="5" max="5" width="17.85546875" style="20" customWidth="1"/>
    <col min="6" max="6" width="23.7109375" style="20" customWidth="1"/>
    <col min="7" max="16384" width="11.42578125" style="20"/>
  </cols>
  <sheetData>
    <row r="1" spans="1:7" ht="18.75" x14ac:dyDescent="0.2">
      <c r="B1" s="2" t="s">
        <v>81</v>
      </c>
      <c r="C1" s="2"/>
      <c r="D1" s="2"/>
      <c r="E1" s="2"/>
    </row>
    <row r="2" spans="1:7" ht="18.75" x14ac:dyDescent="0.2">
      <c r="B2" s="2" t="s">
        <v>53</v>
      </c>
      <c r="C2" s="2"/>
      <c r="D2" s="2"/>
      <c r="E2" s="2"/>
    </row>
    <row r="3" spans="1:7" ht="9" customHeight="1" x14ac:dyDescent="0.2">
      <c r="B3" s="68"/>
    </row>
    <row r="4" spans="1:7" s="1" customFormat="1" ht="13.5" x14ac:dyDescent="0.2">
      <c r="A4" s="78" t="s">
        <v>0</v>
      </c>
      <c r="B4" s="79" t="s">
        <v>62</v>
      </c>
      <c r="C4" s="83"/>
      <c r="D4" s="83"/>
      <c r="E4" s="83"/>
      <c r="F4" s="83"/>
    </row>
    <row r="5" spans="1:7" s="1" customFormat="1" ht="13.5" x14ac:dyDescent="0.2">
      <c r="A5" s="78" t="s">
        <v>2</v>
      </c>
      <c r="B5" s="80" t="s">
        <v>129</v>
      </c>
      <c r="C5" s="84"/>
      <c r="D5" s="84"/>
      <c r="E5" s="84"/>
      <c r="F5" s="84"/>
    </row>
    <row r="6" spans="1:7" s="1" customFormat="1" ht="13.5" x14ac:dyDescent="0.2">
      <c r="A6" s="81" t="s">
        <v>3</v>
      </c>
      <c r="B6" s="80" t="s">
        <v>111</v>
      </c>
      <c r="C6" s="84"/>
      <c r="D6" s="84"/>
      <c r="E6" s="84"/>
      <c r="F6" s="84"/>
    </row>
    <row r="7" spans="1:7" ht="9" customHeight="1" x14ac:dyDescent="0.2">
      <c r="F7" s="61"/>
    </row>
    <row r="8" spans="1:7" s="1" customFormat="1" ht="25.5" x14ac:dyDescent="0.2">
      <c r="B8" s="15" t="s">
        <v>40</v>
      </c>
      <c r="C8" s="15" t="s">
        <v>45</v>
      </c>
      <c r="D8" s="15" t="s">
        <v>46</v>
      </c>
      <c r="E8" s="15" t="s">
        <v>37</v>
      </c>
      <c r="F8" s="15" t="s">
        <v>41</v>
      </c>
    </row>
    <row r="9" spans="1:7" ht="14.25" customHeight="1" x14ac:dyDescent="0.2">
      <c r="B9" s="85" t="s">
        <v>130</v>
      </c>
      <c r="C9" s="122">
        <v>767</v>
      </c>
      <c r="D9" s="120">
        <v>1788</v>
      </c>
      <c r="E9" s="74">
        <v>2555</v>
      </c>
      <c r="F9" s="244">
        <v>3.1906300484652705E-2</v>
      </c>
      <c r="G9" s="61"/>
    </row>
    <row r="10" spans="1:7" ht="14.25" customHeight="1" x14ac:dyDescent="0.2">
      <c r="B10" s="85" t="s">
        <v>131</v>
      </c>
      <c r="C10" s="122">
        <v>744</v>
      </c>
      <c r="D10" s="120">
        <v>1853</v>
      </c>
      <c r="E10" s="74">
        <v>2597</v>
      </c>
      <c r="F10" s="66">
        <v>1.6438356164383494E-2</v>
      </c>
      <c r="G10" s="61"/>
    </row>
    <row r="11" spans="1:7" ht="14.25" customHeight="1" x14ac:dyDescent="0.2">
      <c r="B11" s="85" t="s">
        <v>132</v>
      </c>
      <c r="C11" s="122">
        <v>785</v>
      </c>
      <c r="D11" s="120">
        <v>1886</v>
      </c>
      <c r="E11" s="74">
        <v>2671</v>
      </c>
      <c r="F11" s="66">
        <v>2.8494416634578412E-2</v>
      </c>
      <c r="G11" s="61"/>
    </row>
    <row r="12" spans="1:7" ht="14.25" customHeight="1" x14ac:dyDescent="0.2">
      <c r="B12" s="85" t="s">
        <v>133</v>
      </c>
      <c r="C12" s="122">
        <v>781</v>
      </c>
      <c r="D12" s="120">
        <v>1842</v>
      </c>
      <c r="E12" s="74">
        <v>2623</v>
      </c>
      <c r="F12" s="66">
        <v>-1.7970797454136989E-2</v>
      </c>
      <c r="G12" s="61"/>
    </row>
    <row r="13" spans="1:7" ht="14.25" customHeight="1" x14ac:dyDescent="0.2">
      <c r="B13" s="85" t="s">
        <v>134</v>
      </c>
      <c r="C13" s="122">
        <v>747</v>
      </c>
      <c r="D13" s="120">
        <v>1941</v>
      </c>
      <c r="E13" s="74">
        <v>2688</v>
      </c>
      <c r="F13" s="66">
        <v>2.4780785360274393E-2</v>
      </c>
      <c r="G13" s="61"/>
    </row>
    <row r="14" spans="1:7" ht="14.25" customHeight="1" x14ac:dyDescent="0.2">
      <c r="B14" s="85" t="s">
        <v>135</v>
      </c>
      <c r="C14" s="122">
        <v>756</v>
      </c>
      <c r="D14" s="120">
        <v>1994</v>
      </c>
      <c r="E14" s="74">
        <v>2750</v>
      </c>
      <c r="F14" s="66">
        <v>2.3065476190476275E-2</v>
      </c>
      <c r="G14" s="61"/>
    </row>
    <row r="15" spans="1:7" ht="14.25" customHeight="1" x14ac:dyDescent="0.2">
      <c r="B15" s="85" t="s">
        <v>136</v>
      </c>
      <c r="C15" s="122">
        <v>776</v>
      </c>
      <c r="D15" s="120">
        <v>2031</v>
      </c>
      <c r="E15" s="74">
        <v>2807</v>
      </c>
      <c r="F15" s="66">
        <v>2.0727272727272705E-2</v>
      </c>
      <c r="G15" s="61"/>
    </row>
    <row r="16" spans="1:7" ht="14.25" customHeight="1" x14ac:dyDescent="0.2">
      <c r="B16" s="85" t="s">
        <v>137</v>
      </c>
      <c r="C16" s="122">
        <v>736</v>
      </c>
      <c r="D16" s="120">
        <v>2038</v>
      </c>
      <c r="E16" s="74">
        <v>2774</v>
      </c>
      <c r="F16" s="66">
        <v>-1.1756323477021713E-2</v>
      </c>
      <c r="G16" s="61"/>
    </row>
    <row r="17" spans="2:7" ht="14.25" customHeight="1" x14ac:dyDescent="0.2">
      <c r="B17" s="85" t="s">
        <v>138</v>
      </c>
      <c r="C17" s="122">
        <v>734</v>
      </c>
      <c r="D17" s="120">
        <v>2041</v>
      </c>
      <c r="E17" s="74">
        <v>2775</v>
      </c>
      <c r="F17" s="66">
        <v>3.6049026676288065E-4</v>
      </c>
      <c r="G17" s="61"/>
    </row>
    <row r="18" spans="2:7" ht="14.25" customHeight="1" x14ac:dyDescent="0.2">
      <c r="B18" s="85" t="s">
        <v>139</v>
      </c>
      <c r="C18" s="122">
        <v>758</v>
      </c>
      <c r="D18" s="120">
        <v>2082</v>
      </c>
      <c r="E18" s="74">
        <v>2840</v>
      </c>
      <c r="F18" s="66">
        <v>2.3423423423423406E-2</v>
      </c>
      <c r="G18" s="61"/>
    </row>
    <row r="19" spans="2:7" ht="14.25" customHeight="1" x14ac:dyDescent="0.2">
      <c r="B19" s="85" t="s">
        <v>140</v>
      </c>
      <c r="C19" s="122">
        <v>722</v>
      </c>
      <c r="D19" s="120">
        <v>2030</v>
      </c>
      <c r="E19" s="74">
        <v>2752</v>
      </c>
      <c r="F19" s="66">
        <v>-3.0985915492957705E-2</v>
      </c>
      <c r="G19" s="61"/>
    </row>
    <row r="20" spans="2:7" ht="14.25" customHeight="1" x14ac:dyDescent="0.2">
      <c r="B20" s="85" t="s">
        <v>141</v>
      </c>
      <c r="C20" s="122">
        <v>679</v>
      </c>
      <c r="D20" s="120">
        <v>2003</v>
      </c>
      <c r="E20" s="74">
        <v>2682</v>
      </c>
      <c r="F20" s="66">
        <v>-2.5436046511627897E-2</v>
      </c>
      <c r="G20" s="61"/>
    </row>
    <row r="21" spans="2:7" ht="14.25" customHeight="1" x14ac:dyDescent="0.2">
      <c r="B21" s="85" t="s">
        <v>142</v>
      </c>
      <c r="C21" s="122">
        <v>689</v>
      </c>
      <c r="D21" s="120">
        <v>2017</v>
      </c>
      <c r="E21" s="74">
        <v>2706</v>
      </c>
      <c r="F21" s="66">
        <v>8.9485458612974522E-3</v>
      </c>
      <c r="G21" s="61"/>
    </row>
    <row r="22" spans="2:7" ht="14.25" customHeight="1" x14ac:dyDescent="0.2">
      <c r="B22" s="85" t="s">
        <v>143</v>
      </c>
      <c r="C22" s="122">
        <v>731</v>
      </c>
      <c r="D22" s="120">
        <v>2028</v>
      </c>
      <c r="E22" s="74">
        <v>2759</v>
      </c>
      <c r="F22" s="66">
        <v>1.9586104951958561E-2</v>
      </c>
      <c r="G22" s="61"/>
    </row>
    <row r="23" spans="2:7" ht="14.25" customHeight="1" x14ac:dyDescent="0.2">
      <c r="B23" s="85" t="s">
        <v>144</v>
      </c>
      <c r="C23" s="122">
        <v>743</v>
      </c>
      <c r="D23" s="120">
        <v>2078</v>
      </c>
      <c r="E23" s="74">
        <v>2821</v>
      </c>
      <c r="F23" s="66">
        <v>2.2471910112359605E-2</v>
      </c>
      <c r="G23" s="61"/>
    </row>
    <row r="24" spans="2:7" ht="14.25" customHeight="1" x14ac:dyDescent="0.2">
      <c r="B24" s="85" t="s">
        <v>145</v>
      </c>
      <c r="C24" s="122">
        <v>708</v>
      </c>
      <c r="D24" s="120">
        <v>2023</v>
      </c>
      <c r="E24" s="74">
        <v>2731</v>
      </c>
      <c r="F24" s="66">
        <v>-3.190358029067708E-2</v>
      </c>
      <c r="G24" s="61"/>
    </row>
    <row r="25" spans="2:7" ht="14.25" customHeight="1" x14ac:dyDescent="0.2">
      <c r="B25" s="85" t="s">
        <v>146</v>
      </c>
      <c r="C25" s="122">
        <v>718</v>
      </c>
      <c r="D25" s="120">
        <v>2022</v>
      </c>
      <c r="E25" s="74">
        <v>2740</v>
      </c>
      <c r="F25" s="66">
        <v>3.2954961552544848E-3</v>
      </c>
      <c r="G25" s="61"/>
    </row>
    <row r="26" spans="2:7" ht="14.25" customHeight="1" x14ac:dyDescent="0.2">
      <c r="B26" s="85" t="s">
        <v>147</v>
      </c>
      <c r="C26" s="122">
        <v>707</v>
      </c>
      <c r="D26" s="120">
        <v>2088</v>
      </c>
      <c r="E26" s="74">
        <v>2795</v>
      </c>
      <c r="F26" s="66">
        <v>2.007299270072993E-2</v>
      </c>
      <c r="G26" s="61"/>
    </row>
    <row r="27" spans="2:7" ht="14.25" customHeight="1" x14ac:dyDescent="0.2">
      <c r="B27" s="85" t="s">
        <v>148</v>
      </c>
      <c r="C27" s="122">
        <v>707</v>
      </c>
      <c r="D27" s="120">
        <v>2085</v>
      </c>
      <c r="E27" s="74">
        <v>2792</v>
      </c>
      <c r="F27" s="66">
        <v>-1.0733452593917336E-3</v>
      </c>
      <c r="G27" s="61"/>
    </row>
    <row r="28" spans="2:7" ht="14.25" customHeight="1" x14ac:dyDescent="0.2">
      <c r="B28" s="85" t="s">
        <v>149</v>
      </c>
      <c r="C28" s="122">
        <v>678</v>
      </c>
      <c r="D28" s="120">
        <v>2123</v>
      </c>
      <c r="E28" s="74">
        <v>2801</v>
      </c>
      <c r="F28" s="66">
        <v>3.223495702005641E-3</v>
      </c>
      <c r="G28" s="61"/>
    </row>
    <row r="29" spans="2:7" ht="14.25" customHeight="1" x14ac:dyDescent="0.2">
      <c r="B29" s="85" t="s">
        <v>150</v>
      </c>
      <c r="C29" s="122">
        <v>682</v>
      </c>
      <c r="D29" s="120">
        <v>2128</v>
      </c>
      <c r="E29" s="74">
        <v>2810</v>
      </c>
      <c r="F29" s="66">
        <v>3.2131381649411761E-3</v>
      </c>
      <c r="G29" s="61"/>
    </row>
    <row r="30" spans="2:7" ht="14.25" customHeight="1" x14ac:dyDescent="0.2">
      <c r="B30" s="85" t="s">
        <v>151</v>
      </c>
      <c r="C30" s="122">
        <v>711</v>
      </c>
      <c r="D30" s="120">
        <v>2149</v>
      </c>
      <c r="E30" s="74">
        <v>2860</v>
      </c>
      <c r="F30" s="66">
        <v>1.7793594306049876E-2</v>
      </c>
      <c r="G30" s="61"/>
    </row>
    <row r="31" spans="2:7" ht="14.25" customHeight="1" x14ac:dyDescent="0.2">
      <c r="B31" s="85" t="s">
        <v>152</v>
      </c>
      <c r="C31" s="122">
        <v>683</v>
      </c>
      <c r="D31" s="120">
        <v>2134</v>
      </c>
      <c r="E31" s="74">
        <v>2817</v>
      </c>
      <c r="F31" s="66">
        <v>-1.5034965034965042E-2</v>
      </c>
      <c r="G31" s="61"/>
    </row>
    <row r="32" spans="2:7" ht="14.25" customHeight="1" x14ac:dyDescent="0.2">
      <c r="B32" s="85" t="s">
        <v>153</v>
      </c>
      <c r="C32" s="122">
        <v>708</v>
      </c>
      <c r="D32" s="120">
        <v>2028</v>
      </c>
      <c r="E32" s="74">
        <v>2736</v>
      </c>
      <c r="F32" s="66">
        <v>-2.8753993610223683E-2</v>
      </c>
      <c r="G32" s="61"/>
    </row>
    <row r="33" spans="2:6" x14ac:dyDescent="0.2">
      <c r="B33" s="96" t="s">
        <v>154</v>
      </c>
      <c r="C33" s="102">
        <v>698</v>
      </c>
      <c r="D33" s="102">
        <v>2026</v>
      </c>
      <c r="E33" s="97">
        <v>2724</v>
      </c>
      <c r="F33" s="98">
        <v>-4.3859649122807154E-3</v>
      </c>
    </row>
    <row r="34" spans="2:6" s="1" customFormat="1" ht="12.75" x14ac:dyDescent="0.2">
      <c r="B34" s="50"/>
      <c r="C34" s="67"/>
      <c r="D34" s="67"/>
      <c r="E34" s="82"/>
      <c r="F34" s="67"/>
    </row>
    <row r="36" spans="2:6" x14ac:dyDescent="0.2">
      <c r="B36"/>
      <c r="C36"/>
      <c r="D36"/>
      <c r="E36"/>
      <c r="F36"/>
    </row>
    <row r="41" spans="2:6" x14ac:dyDescent="0.2">
      <c r="E41" s="6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J7"/>
  <sheetViews>
    <sheetView topLeftCell="A4" zoomScaleNormal="100" workbookViewId="0"/>
  </sheetViews>
  <sheetFormatPr baseColWidth="10" defaultRowHeight="12.75" x14ac:dyDescent="0.2"/>
  <cols>
    <col min="1" max="1" width="12.42578125" style="75" bestFit="1" customWidth="1"/>
    <col min="2" max="6" width="16.7109375" style="75" customWidth="1"/>
    <col min="7" max="16384" width="11.42578125" style="75"/>
  </cols>
  <sheetData>
    <row r="1" spans="1:10" ht="18.75" x14ac:dyDescent="0.2">
      <c r="A1" s="20"/>
      <c r="B1" s="2" t="s">
        <v>82</v>
      </c>
    </row>
    <row r="2" spans="1:10" ht="18.75" x14ac:dyDescent="0.2">
      <c r="A2" s="20"/>
      <c r="B2" s="2" t="s">
        <v>128</v>
      </c>
    </row>
    <row r="3" spans="1:10" ht="15" x14ac:dyDescent="0.2">
      <c r="A3" s="20"/>
      <c r="B3" s="68"/>
    </row>
    <row r="4" spans="1:10" ht="15" x14ac:dyDescent="0.2">
      <c r="A4" s="4" t="s">
        <v>0</v>
      </c>
      <c r="B4" s="5" t="s">
        <v>1</v>
      </c>
      <c r="C4" s="76"/>
      <c r="D4" s="76"/>
      <c r="E4" s="76"/>
      <c r="F4" s="76"/>
      <c r="G4" s="76"/>
      <c r="H4" s="76"/>
    </row>
    <row r="5" spans="1:10" ht="15" x14ac:dyDescent="0.2">
      <c r="A5" s="4" t="s">
        <v>2</v>
      </c>
      <c r="B5" s="9" t="s">
        <v>129</v>
      </c>
      <c r="C5" s="77"/>
      <c r="D5" s="77"/>
      <c r="E5" s="77"/>
      <c r="F5" s="77"/>
      <c r="G5" s="77"/>
      <c r="H5" s="77"/>
      <c r="I5" s="77"/>
      <c r="J5" s="77"/>
    </row>
    <row r="6" spans="1:10" ht="15" x14ac:dyDescent="0.2">
      <c r="A6" s="8" t="s">
        <v>3</v>
      </c>
      <c r="B6" s="9" t="s">
        <v>111</v>
      </c>
      <c r="C6" s="77"/>
      <c r="D6" s="77"/>
      <c r="E6" s="77"/>
      <c r="F6" s="77"/>
      <c r="G6" s="77"/>
      <c r="H6" s="77"/>
      <c r="I6" s="77"/>
      <c r="J6" s="77"/>
    </row>
    <row r="7" spans="1:10" ht="1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H21"/>
  <sheetViews>
    <sheetView zoomScaleNormal="100" workbookViewId="0"/>
  </sheetViews>
  <sheetFormatPr baseColWidth="10" defaultRowHeight="15" x14ac:dyDescent="0.2"/>
  <cols>
    <col min="1" max="1" width="11.5703125" style="20" customWidth="1"/>
    <col min="2" max="2" width="12.42578125" style="20" bestFit="1" customWidth="1"/>
    <col min="3" max="4" width="23.7109375" style="20" customWidth="1"/>
    <col min="5" max="6" width="22.7109375" style="20" customWidth="1"/>
    <col min="7" max="7" width="24.85546875" style="20" customWidth="1"/>
    <col min="8" max="8" width="16.7109375" style="20" customWidth="1"/>
    <col min="9" max="16384" width="11.42578125" style="20"/>
  </cols>
  <sheetData>
    <row r="1" spans="1:8" ht="18.75" x14ac:dyDescent="0.2">
      <c r="B1" s="2" t="s">
        <v>22</v>
      </c>
      <c r="C1" s="2"/>
      <c r="D1" s="2"/>
      <c r="E1" s="2"/>
      <c r="F1" s="2"/>
    </row>
    <row r="2" spans="1:8" ht="18.75" x14ac:dyDescent="0.2">
      <c r="B2" s="2" t="s">
        <v>50</v>
      </c>
      <c r="C2" s="2"/>
      <c r="D2" s="2"/>
      <c r="E2" s="2"/>
      <c r="F2" s="2"/>
    </row>
    <row r="3" spans="1:8" ht="15" customHeight="1" x14ac:dyDescent="0.2">
      <c r="B3" s="68"/>
    </row>
    <row r="4" spans="1:8" ht="15" customHeight="1" x14ac:dyDescent="0.2"/>
    <row r="5" spans="1:8" x14ac:dyDescent="0.2">
      <c r="A5" s="4" t="s">
        <v>0</v>
      </c>
      <c r="B5" s="5" t="s">
        <v>62</v>
      </c>
      <c r="C5" s="6"/>
      <c r="D5" s="6"/>
      <c r="E5" s="6"/>
      <c r="F5" s="42"/>
      <c r="G5" s="42"/>
    </row>
    <row r="6" spans="1:8" x14ac:dyDescent="0.2">
      <c r="A6" s="4" t="s">
        <v>2</v>
      </c>
      <c r="B6" s="9" t="s">
        <v>129</v>
      </c>
      <c r="C6" s="10"/>
      <c r="D6" s="10"/>
      <c r="E6" s="10"/>
      <c r="F6" s="42"/>
      <c r="G6" s="42"/>
    </row>
    <row r="7" spans="1:8" x14ac:dyDescent="0.2">
      <c r="A7" s="8" t="s">
        <v>3</v>
      </c>
      <c r="B7" s="9" t="s">
        <v>111</v>
      </c>
      <c r="C7" s="10"/>
      <c r="D7" s="10"/>
      <c r="E7" s="10"/>
      <c r="F7" s="42"/>
      <c r="G7" s="42"/>
    </row>
    <row r="8" spans="1:8" ht="15" customHeight="1" x14ac:dyDescent="0.2">
      <c r="H8" s="61"/>
    </row>
    <row r="9" spans="1:8" ht="15" customHeight="1" x14ac:dyDescent="0.2"/>
    <row r="10" spans="1:8" s="1" customFormat="1" ht="53.25" customHeight="1" x14ac:dyDescent="0.2">
      <c r="B10" s="281" t="s">
        <v>112</v>
      </c>
      <c r="C10" s="282"/>
      <c r="D10" s="15" t="s">
        <v>78</v>
      </c>
      <c r="E10" s="65" t="s">
        <v>51</v>
      </c>
      <c r="F10" s="20"/>
    </row>
    <row r="11" spans="1:8" s="1" customFormat="1" ht="15" customHeight="1" x14ac:dyDescent="0.2">
      <c r="B11" s="283">
        <f>C21</f>
        <v>696</v>
      </c>
      <c r="C11" s="284"/>
      <c r="D11" s="64"/>
      <c r="E11" s="62"/>
      <c r="F11" s="20"/>
    </row>
    <row r="12" spans="1:8" s="1" customFormat="1" ht="15" customHeight="1" x14ac:dyDescent="0.2">
      <c r="B12" s="285"/>
      <c r="C12" s="286"/>
      <c r="D12" s="134">
        <v>67310</v>
      </c>
      <c r="E12" s="245">
        <f>B11/D12%</f>
        <v>1.0340216906848907</v>
      </c>
      <c r="F12" s="47"/>
    </row>
    <row r="13" spans="1:8" s="1" customFormat="1" ht="15" customHeight="1" x14ac:dyDescent="0.2">
      <c r="B13" s="287"/>
      <c r="C13" s="288"/>
      <c r="D13" s="71"/>
      <c r="E13" s="63"/>
      <c r="F13" s="20"/>
    </row>
    <row r="14" spans="1:8" s="1" customFormat="1" ht="21" customHeight="1" x14ac:dyDescent="0.2">
      <c r="C14" s="146"/>
      <c r="D14" s="146"/>
      <c r="E14" s="143"/>
      <c r="F14" s="20"/>
      <c r="G14" s="20"/>
    </row>
    <row r="15" spans="1:8" s="1" customFormat="1" ht="13.9" customHeight="1" x14ac:dyDescent="0.2">
      <c r="C15" s="289" t="s">
        <v>113</v>
      </c>
      <c r="D15" s="290"/>
      <c r="E15" s="143"/>
      <c r="F15" s="20"/>
      <c r="G15" s="20"/>
    </row>
    <row r="16" spans="1:8" x14ac:dyDescent="0.2">
      <c r="A16" s="1"/>
      <c r="C16" s="145" t="s">
        <v>42</v>
      </c>
      <c r="D16" s="145" t="s">
        <v>28</v>
      </c>
    </row>
    <row r="17" spans="1:4" x14ac:dyDescent="0.2">
      <c r="A17" s="1"/>
      <c r="B17" s="69"/>
      <c r="C17" s="72"/>
      <c r="D17" s="72"/>
    </row>
    <row r="18" spans="1:4" x14ac:dyDescent="0.2">
      <c r="B18" s="70" t="s">
        <v>38</v>
      </c>
      <c r="C18" s="64">
        <v>435</v>
      </c>
      <c r="D18" s="62">
        <f>C18/$C$21%</f>
        <v>62.5</v>
      </c>
    </row>
    <row r="19" spans="1:4" ht="28.9" customHeight="1" x14ac:dyDescent="0.2">
      <c r="B19" s="70" t="s">
        <v>39</v>
      </c>
      <c r="C19" s="64">
        <v>261</v>
      </c>
      <c r="D19" s="62">
        <f>C19/$C$21%</f>
        <v>37.5</v>
      </c>
    </row>
    <row r="20" spans="1:4" x14ac:dyDescent="0.2">
      <c r="B20" s="70"/>
      <c r="C20" s="64"/>
      <c r="D20" s="62"/>
    </row>
    <row r="21" spans="1:4" ht="30" x14ac:dyDescent="0.2">
      <c r="B21" s="136" t="s">
        <v>67</v>
      </c>
      <c r="C21" s="71">
        <f>C18+C19</f>
        <v>696</v>
      </c>
      <c r="D21" s="71">
        <f>D18+D19</f>
        <v>100</v>
      </c>
    </row>
  </sheetData>
  <mergeCells count="3">
    <mergeCell ref="C15:D15"/>
    <mergeCell ref="B10:C10"/>
    <mergeCell ref="B11:C1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G40"/>
  <sheetViews>
    <sheetView zoomScaleNormal="100" workbookViewId="0"/>
  </sheetViews>
  <sheetFormatPr baseColWidth="10" defaultRowHeight="15" x14ac:dyDescent="0.2"/>
  <cols>
    <col min="1" max="1" width="12.42578125" style="20" bestFit="1" customWidth="1"/>
    <col min="2" max="2" width="16.7109375" style="20" customWidth="1"/>
    <col min="3" max="6" width="20.7109375" style="20" customWidth="1"/>
    <col min="7" max="16384" width="11.42578125" style="20"/>
  </cols>
  <sheetData>
    <row r="1" spans="1:7" ht="18.75" x14ac:dyDescent="0.2">
      <c r="B1" s="2" t="s">
        <v>83</v>
      </c>
      <c r="C1" s="2"/>
      <c r="D1" s="2"/>
      <c r="E1" s="2"/>
    </row>
    <row r="2" spans="1:7" ht="18.75" x14ac:dyDescent="0.2">
      <c r="B2" s="2" t="s">
        <v>48</v>
      </c>
      <c r="C2" s="2"/>
      <c r="D2" s="2"/>
      <c r="E2" s="2"/>
    </row>
    <row r="3" spans="1:7" ht="9" customHeight="1" x14ac:dyDescent="0.2">
      <c r="B3" s="68"/>
    </row>
    <row r="4" spans="1:7" s="1" customFormat="1" ht="13.5" x14ac:dyDescent="0.2">
      <c r="A4" s="78" t="s">
        <v>0</v>
      </c>
      <c r="B4" s="79" t="s">
        <v>62</v>
      </c>
      <c r="C4" s="83"/>
      <c r="D4" s="83"/>
      <c r="E4" s="83"/>
      <c r="F4" s="83"/>
    </row>
    <row r="5" spans="1:7" s="1" customFormat="1" ht="13.5" x14ac:dyDescent="0.2">
      <c r="A5" s="78" t="s">
        <v>2</v>
      </c>
      <c r="B5" s="80" t="s">
        <v>129</v>
      </c>
      <c r="C5" s="84"/>
      <c r="D5" s="84"/>
      <c r="E5" s="84"/>
      <c r="F5" s="84"/>
    </row>
    <row r="6" spans="1:7" s="1" customFormat="1" ht="13.5" x14ac:dyDescent="0.2">
      <c r="A6" s="81" t="s">
        <v>3</v>
      </c>
      <c r="B6" s="80" t="s">
        <v>111</v>
      </c>
      <c r="C6" s="84"/>
      <c r="D6" s="84"/>
      <c r="E6" s="84"/>
      <c r="F6" s="84"/>
    </row>
    <row r="7" spans="1:7" ht="9" customHeight="1" x14ac:dyDescent="0.2">
      <c r="F7" s="61"/>
    </row>
    <row r="8" spans="1:7" s="1" customFormat="1" ht="25.5" x14ac:dyDescent="0.2">
      <c r="B8" s="15" t="s">
        <v>40</v>
      </c>
      <c r="C8" s="15" t="s">
        <v>38</v>
      </c>
      <c r="D8" s="15" t="s">
        <v>39</v>
      </c>
      <c r="E8" s="15" t="s">
        <v>37</v>
      </c>
      <c r="F8" s="15" t="s">
        <v>41</v>
      </c>
    </row>
    <row r="9" spans="1:7" x14ac:dyDescent="0.2">
      <c r="B9" s="246" t="s">
        <v>130</v>
      </c>
      <c r="C9" s="247">
        <v>413</v>
      </c>
      <c r="D9" s="247">
        <v>274</v>
      </c>
      <c r="E9" s="247">
        <v>687</v>
      </c>
      <c r="F9" s="66">
        <v>3.9334341906202663E-2</v>
      </c>
      <c r="G9" s="61"/>
    </row>
    <row r="10" spans="1:7" x14ac:dyDescent="0.2">
      <c r="B10" s="85" t="s">
        <v>131</v>
      </c>
      <c r="C10" s="73">
        <v>421</v>
      </c>
      <c r="D10" s="73">
        <v>269</v>
      </c>
      <c r="E10" s="73">
        <v>690</v>
      </c>
      <c r="F10" s="66">
        <v>4.366812227074135E-3</v>
      </c>
      <c r="G10" s="61"/>
    </row>
    <row r="11" spans="1:7" x14ac:dyDescent="0.2">
      <c r="B11" s="85" t="s">
        <v>132</v>
      </c>
      <c r="C11" s="73">
        <v>463</v>
      </c>
      <c r="D11" s="73">
        <v>287</v>
      </c>
      <c r="E11" s="73">
        <v>750</v>
      </c>
      <c r="F11" s="66">
        <v>8.6956521739130377E-2</v>
      </c>
      <c r="G11" s="61"/>
    </row>
    <row r="12" spans="1:7" x14ac:dyDescent="0.2">
      <c r="B12" s="85" t="s">
        <v>133</v>
      </c>
      <c r="C12" s="73">
        <v>417</v>
      </c>
      <c r="D12" s="73">
        <v>295</v>
      </c>
      <c r="E12" s="73">
        <v>712</v>
      </c>
      <c r="F12" s="66">
        <v>-5.0666666666666638E-2</v>
      </c>
      <c r="G12" s="61"/>
    </row>
    <row r="13" spans="1:7" x14ac:dyDescent="0.2">
      <c r="B13" s="85" t="s">
        <v>134</v>
      </c>
      <c r="C13" s="73">
        <v>443</v>
      </c>
      <c r="D13" s="73">
        <v>280</v>
      </c>
      <c r="E13" s="73">
        <v>723</v>
      </c>
      <c r="F13" s="66">
        <v>1.5449438202247201E-2</v>
      </c>
      <c r="G13" s="61"/>
    </row>
    <row r="14" spans="1:7" x14ac:dyDescent="0.2">
      <c r="B14" s="85" t="s">
        <v>135</v>
      </c>
      <c r="C14" s="73">
        <v>431</v>
      </c>
      <c r="D14" s="73">
        <v>284</v>
      </c>
      <c r="E14" s="73">
        <v>715</v>
      </c>
      <c r="F14" s="66">
        <v>-1.1065006915629283E-2</v>
      </c>
      <c r="G14" s="61"/>
    </row>
    <row r="15" spans="1:7" x14ac:dyDescent="0.2">
      <c r="B15" s="85" t="s">
        <v>136</v>
      </c>
      <c r="C15" s="73">
        <v>458</v>
      </c>
      <c r="D15" s="73">
        <v>322</v>
      </c>
      <c r="E15" s="73">
        <v>780</v>
      </c>
      <c r="F15" s="66">
        <v>9.0909090909090828E-2</v>
      </c>
      <c r="G15" s="61"/>
    </row>
    <row r="16" spans="1:7" x14ac:dyDescent="0.2">
      <c r="B16" s="85" t="s">
        <v>137</v>
      </c>
      <c r="C16" s="73">
        <v>460</v>
      </c>
      <c r="D16" s="73">
        <v>343</v>
      </c>
      <c r="E16" s="73">
        <v>803</v>
      </c>
      <c r="F16" s="66">
        <v>2.9487179487179382E-2</v>
      </c>
      <c r="G16" s="61"/>
    </row>
    <row r="17" spans="1:7" x14ac:dyDescent="0.2">
      <c r="B17" s="85" t="s">
        <v>138</v>
      </c>
      <c r="C17" s="73">
        <v>456</v>
      </c>
      <c r="D17" s="73">
        <v>314</v>
      </c>
      <c r="E17" s="73">
        <v>770</v>
      </c>
      <c r="F17" s="66">
        <v>-4.1095890410958957E-2</v>
      </c>
      <c r="G17" s="61"/>
    </row>
    <row r="18" spans="1:7" x14ac:dyDescent="0.2">
      <c r="B18" s="85" t="s">
        <v>139</v>
      </c>
      <c r="C18" s="73">
        <v>493</v>
      </c>
      <c r="D18" s="73">
        <v>317</v>
      </c>
      <c r="E18" s="73">
        <v>810</v>
      </c>
      <c r="F18" s="66">
        <v>5.1948051948051965E-2</v>
      </c>
      <c r="G18" s="61"/>
    </row>
    <row r="19" spans="1:7" x14ac:dyDescent="0.2">
      <c r="B19" s="85" t="s">
        <v>140</v>
      </c>
      <c r="C19" s="73">
        <v>436</v>
      </c>
      <c r="D19" s="73">
        <v>319</v>
      </c>
      <c r="E19" s="73">
        <v>755</v>
      </c>
      <c r="F19" s="66">
        <v>-6.7901234567901203E-2</v>
      </c>
      <c r="G19" s="61"/>
    </row>
    <row r="20" spans="1:7" x14ac:dyDescent="0.2">
      <c r="B20" s="85" t="s">
        <v>141</v>
      </c>
      <c r="C20" s="73">
        <v>395</v>
      </c>
      <c r="D20" s="73">
        <v>285</v>
      </c>
      <c r="E20" s="73">
        <v>680</v>
      </c>
      <c r="F20" s="66">
        <v>-9.9337748344370813E-2</v>
      </c>
      <c r="G20" s="61"/>
    </row>
    <row r="21" spans="1:7" x14ac:dyDescent="0.2">
      <c r="B21" s="85" t="s">
        <v>142</v>
      </c>
      <c r="C21" s="73">
        <v>422</v>
      </c>
      <c r="D21" s="73">
        <v>245</v>
      </c>
      <c r="E21" s="73">
        <v>667</v>
      </c>
      <c r="F21" s="66">
        <v>-1.9117647058823573E-2</v>
      </c>
      <c r="G21" s="61"/>
    </row>
    <row r="22" spans="1:7" x14ac:dyDescent="0.2">
      <c r="B22" s="85" t="s">
        <v>143</v>
      </c>
      <c r="C22" s="73">
        <v>431</v>
      </c>
      <c r="D22" s="73">
        <v>250</v>
      </c>
      <c r="E22" s="73">
        <v>681</v>
      </c>
      <c r="F22" s="66">
        <v>2.0989505247376306E-2</v>
      </c>
      <c r="G22" s="61"/>
    </row>
    <row r="23" spans="1:7" x14ac:dyDescent="0.2">
      <c r="B23" s="85" t="s">
        <v>144</v>
      </c>
      <c r="C23" s="73">
        <v>450</v>
      </c>
      <c r="D23" s="73">
        <v>273</v>
      </c>
      <c r="E23" s="73">
        <v>723</v>
      </c>
      <c r="F23" s="66">
        <v>6.1674008810572722E-2</v>
      </c>
      <c r="G23" s="61"/>
    </row>
    <row r="24" spans="1:7" x14ac:dyDescent="0.2">
      <c r="A24" s="1"/>
      <c r="B24" s="85" t="s">
        <v>145</v>
      </c>
      <c r="C24" s="73">
        <v>439</v>
      </c>
      <c r="D24" s="73">
        <v>285</v>
      </c>
      <c r="E24" s="73">
        <v>724</v>
      </c>
      <c r="F24" s="66">
        <v>1.3831258644536604E-3</v>
      </c>
      <c r="G24" s="61"/>
    </row>
    <row r="25" spans="1:7" x14ac:dyDescent="0.2">
      <c r="A25" s="1"/>
      <c r="B25" s="85" t="s">
        <v>146</v>
      </c>
      <c r="C25" s="73">
        <v>476</v>
      </c>
      <c r="D25" s="73">
        <v>245</v>
      </c>
      <c r="E25" s="73">
        <v>721</v>
      </c>
      <c r="F25" s="66">
        <v>-4.1436464088397962E-3</v>
      </c>
      <c r="G25" s="61"/>
    </row>
    <row r="26" spans="1:7" x14ac:dyDescent="0.2">
      <c r="A26" s="1"/>
      <c r="B26" s="85" t="s">
        <v>147</v>
      </c>
      <c r="C26" s="73">
        <v>486</v>
      </c>
      <c r="D26" s="73">
        <v>243</v>
      </c>
      <c r="E26" s="73">
        <v>729</v>
      </c>
      <c r="F26" s="66">
        <v>1.1095700416088761E-2</v>
      </c>
      <c r="G26" s="61"/>
    </row>
    <row r="27" spans="1:7" x14ac:dyDescent="0.2">
      <c r="A27" s="1"/>
      <c r="B27" s="85" t="s">
        <v>148</v>
      </c>
      <c r="C27" s="73">
        <v>493</v>
      </c>
      <c r="D27" s="73">
        <v>249</v>
      </c>
      <c r="E27" s="73">
        <v>742</v>
      </c>
      <c r="F27" s="66">
        <v>1.7832647462277196E-2</v>
      </c>
      <c r="G27" s="61"/>
    </row>
    <row r="28" spans="1:7" x14ac:dyDescent="0.2">
      <c r="A28" s="1"/>
      <c r="B28" s="85" t="s">
        <v>149</v>
      </c>
      <c r="C28" s="73">
        <v>477</v>
      </c>
      <c r="D28" s="73">
        <v>294</v>
      </c>
      <c r="E28" s="73">
        <v>771</v>
      </c>
      <c r="F28" s="66">
        <v>3.908355795148255E-2</v>
      </c>
      <c r="G28" s="61"/>
    </row>
    <row r="29" spans="1:7" x14ac:dyDescent="0.2">
      <c r="A29" s="1"/>
      <c r="B29" s="85" t="s">
        <v>150</v>
      </c>
      <c r="C29" s="73">
        <v>506</v>
      </c>
      <c r="D29" s="73">
        <v>272</v>
      </c>
      <c r="E29" s="73">
        <v>778</v>
      </c>
      <c r="F29" s="66">
        <v>9.0791180285343387E-3</v>
      </c>
      <c r="G29" s="61"/>
    </row>
    <row r="30" spans="1:7" x14ac:dyDescent="0.2">
      <c r="A30" s="1"/>
      <c r="B30" s="85" t="s">
        <v>151</v>
      </c>
      <c r="C30" s="73">
        <v>509</v>
      </c>
      <c r="D30" s="73">
        <v>290</v>
      </c>
      <c r="E30" s="73">
        <v>799</v>
      </c>
      <c r="F30" s="66">
        <v>2.6992287917737778E-2</v>
      </c>
      <c r="G30" s="61"/>
    </row>
    <row r="31" spans="1:7" x14ac:dyDescent="0.2">
      <c r="A31" s="1"/>
      <c r="B31" s="85" t="s">
        <v>152</v>
      </c>
      <c r="C31" s="73">
        <v>494</v>
      </c>
      <c r="D31" s="73">
        <v>287</v>
      </c>
      <c r="E31" s="73">
        <v>781</v>
      </c>
      <c r="F31" s="66">
        <v>-2.252816020025028E-2</v>
      </c>
      <c r="G31" s="61"/>
    </row>
    <row r="32" spans="1:7" x14ac:dyDescent="0.2">
      <c r="A32" s="1"/>
      <c r="B32" s="85" t="s">
        <v>153</v>
      </c>
      <c r="C32" s="73">
        <v>444</v>
      </c>
      <c r="D32" s="73">
        <v>271</v>
      </c>
      <c r="E32" s="73">
        <v>715</v>
      </c>
      <c r="F32" s="66">
        <v>-8.4507042253521125E-2</v>
      </c>
      <c r="G32" s="61"/>
    </row>
    <row r="33" spans="1:6" s="1" customFormat="1" x14ac:dyDescent="0.2">
      <c r="A33" s="20"/>
      <c r="B33" s="96" t="s">
        <v>154</v>
      </c>
      <c r="C33" s="97">
        <v>435</v>
      </c>
      <c r="D33" s="97">
        <v>261</v>
      </c>
      <c r="E33" s="97">
        <v>696</v>
      </c>
      <c r="F33" s="98">
        <v>-2.657342657342654E-2</v>
      </c>
    </row>
    <row r="36" spans="1:6" x14ac:dyDescent="0.2">
      <c r="F36" s="148"/>
    </row>
    <row r="37" spans="1:6" x14ac:dyDescent="0.2">
      <c r="B37"/>
      <c r="C37"/>
      <c r="D37"/>
      <c r="E37"/>
      <c r="F37"/>
    </row>
    <row r="40" spans="1:6" x14ac:dyDescent="0.2">
      <c r="E40" s="6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7"/>
  <sheetViews>
    <sheetView zoomScaleNormal="100" workbookViewId="0"/>
  </sheetViews>
  <sheetFormatPr baseColWidth="10" defaultRowHeight="12.75" x14ac:dyDescent="0.2"/>
  <cols>
    <col min="1" max="1" width="12.42578125" style="75" bestFit="1" customWidth="1"/>
    <col min="2" max="6" width="16.7109375" style="75" customWidth="1"/>
    <col min="7" max="16384" width="11.42578125" style="75"/>
  </cols>
  <sheetData>
    <row r="1" spans="1:8" ht="18.75" x14ac:dyDescent="0.2">
      <c r="A1" s="20"/>
      <c r="B1" s="2" t="s">
        <v>84</v>
      </c>
    </row>
    <row r="2" spans="1:8" ht="18.75" x14ac:dyDescent="0.2">
      <c r="A2" s="20"/>
      <c r="B2" s="2" t="s">
        <v>93</v>
      </c>
    </row>
    <row r="3" spans="1:8" ht="15" x14ac:dyDescent="0.2">
      <c r="A3" s="238" t="s">
        <v>155</v>
      </c>
      <c r="B3" s="68"/>
    </row>
    <row r="4" spans="1:8" ht="15" x14ac:dyDescent="0.2">
      <c r="A4" s="4" t="s">
        <v>0</v>
      </c>
      <c r="B4" s="5" t="s">
        <v>62</v>
      </c>
      <c r="C4" s="76"/>
      <c r="D4" s="76"/>
      <c r="E4" s="76"/>
      <c r="F4" s="76"/>
      <c r="G4" s="76"/>
      <c r="H4" s="76"/>
    </row>
    <row r="5" spans="1:8" ht="15" x14ac:dyDescent="0.2">
      <c r="A5" s="4" t="s">
        <v>2</v>
      </c>
      <c r="B5" s="9" t="s">
        <v>129</v>
      </c>
      <c r="C5" s="77"/>
      <c r="D5" s="77"/>
      <c r="E5" s="77"/>
      <c r="F5" s="77"/>
      <c r="G5" s="77"/>
      <c r="H5" s="77"/>
    </row>
    <row r="6" spans="1:8" ht="15" x14ac:dyDescent="0.2">
      <c r="A6" s="8" t="s">
        <v>3</v>
      </c>
      <c r="B6" s="9" t="s">
        <v>111</v>
      </c>
      <c r="C6" s="77"/>
      <c r="D6" s="77"/>
      <c r="E6" s="77"/>
      <c r="F6" s="77"/>
      <c r="G6" s="77"/>
      <c r="H6" s="77"/>
    </row>
    <row r="7" spans="1:8" ht="1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35"/>
  <sheetViews>
    <sheetView zoomScaleNormal="100" workbookViewId="0"/>
  </sheetViews>
  <sheetFormatPr baseColWidth="10" defaultColWidth="6.28515625" defaultRowHeight="12.75" x14ac:dyDescent="0.2"/>
  <cols>
    <col min="1" max="1" width="6.28515625" style="1" customWidth="1"/>
    <col min="2" max="2" width="18.42578125" style="34" customWidth="1"/>
    <col min="3" max="3" width="59.7109375" style="34" customWidth="1"/>
    <col min="4" max="16384" width="6.28515625" style="1"/>
  </cols>
  <sheetData>
    <row r="1" spans="1:9" s="117" customFormat="1" ht="20.25" x14ac:dyDescent="0.2">
      <c r="A1" s="33" t="s">
        <v>15</v>
      </c>
      <c r="B1" s="114"/>
      <c r="C1" s="114"/>
      <c r="D1" s="115"/>
      <c r="E1" s="115"/>
      <c r="F1" s="115"/>
      <c r="G1" s="116"/>
      <c r="H1" s="116"/>
      <c r="I1" s="116"/>
    </row>
    <row r="2" spans="1:9" s="111" customFormat="1" ht="18.75" x14ac:dyDescent="0.2">
      <c r="A2" s="107"/>
      <c r="B2" s="108"/>
      <c r="C2" s="108"/>
      <c r="D2" s="109"/>
      <c r="E2" s="109"/>
      <c r="F2" s="109"/>
      <c r="G2" s="110"/>
      <c r="H2" s="110"/>
      <c r="I2" s="110"/>
    </row>
    <row r="3" spans="1:9" s="106" customFormat="1" ht="15.75" x14ac:dyDescent="0.2">
      <c r="A3" s="112"/>
      <c r="B3" s="103"/>
      <c r="C3" s="103" t="s">
        <v>16</v>
      </c>
      <c r="D3" s="105"/>
      <c r="E3" s="112"/>
      <c r="F3" s="112"/>
      <c r="G3" s="105"/>
      <c r="H3" s="105"/>
      <c r="I3" s="105"/>
    </row>
    <row r="4" spans="1:9" s="106" customFormat="1" ht="15.75" x14ac:dyDescent="0.2">
      <c r="A4" s="112"/>
      <c r="B4" s="103" t="s">
        <v>6</v>
      </c>
      <c r="C4" s="103" t="s">
        <v>17</v>
      </c>
      <c r="D4" s="105"/>
      <c r="E4" s="112"/>
      <c r="F4" s="112"/>
      <c r="G4" s="105"/>
      <c r="H4" s="105"/>
      <c r="I4" s="105"/>
    </row>
    <row r="5" spans="1:9" s="106" customFormat="1" ht="15.75" x14ac:dyDescent="0.2">
      <c r="A5" s="105"/>
      <c r="B5" s="103" t="s">
        <v>7</v>
      </c>
      <c r="C5" s="103" t="s">
        <v>52</v>
      </c>
      <c r="D5" s="105"/>
      <c r="E5" s="104"/>
      <c r="F5" s="104"/>
      <c r="G5" s="105"/>
      <c r="H5" s="105"/>
      <c r="I5" s="105"/>
    </row>
    <row r="6" spans="1:9" s="106" customFormat="1" ht="15.75" x14ac:dyDescent="0.2">
      <c r="A6" s="105"/>
      <c r="B6" s="103" t="s">
        <v>57</v>
      </c>
      <c r="C6" s="103" t="s">
        <v>58</v>
      </c>
      <c r="D6" s="105"/>
      <c r="E6" s="104"/>
      <c r="F6" s="104"/>
      <c r="G6" s="105"/>
      <c r="H6" s="105"/>
      <c r="I6" s="105"/>
    </row>
    <row r="7" spans="1:9" s="106" customFormat="1" ht="15.75" x14ac:dyDescent="0.2">
      <c r="A7" s="105"/>
      <c r="B7" s="103" t="s">
        <v>18</v>
      </c>
      <c r="C7" s="103" t="s">
        <v>69</v>
      </c>
      <c r="D7" s="105"/>
      <c r="E7" s="104"/>
      <c r="F7" s="104"/>
      <c r="G7" s="105"/>
      <c r="H7" s="105"/>
      <c r="I7" s="105"/>
    </row>
    <row r="8" spans="1:9" s="106" customFormat="1" ht="15.75" x14ac:dyDescent="0.2">
      <c r="A8" s="105"/>
      <c r="B8" s="103" t="s">
        <v>80</v>
      </c>
      <c r="C8" s="103" t="s">
        <v>59</v>
      </c>
      <c r="D8" s="105"/>
      <c r="E8" s="104"/>
      <c r="F8" s="104"/>
      <c r="G8" s="105"/>
      <c r="H8" s="105"/>
      <c r="I8" s="105"/>
    </row>
    <row r="9" spans="1:9" s="106" customFormat="1" ht="15.75" x14ac:dyDescent="0.2">
      <c r="A9" s="105"/>
      <c r="B9" s="103" t="s">
        <v>19</v>
      </c>
      <c r="C9" s="103" t="s">
        <v>20</v>
      </c>
      <c r="D9" s="105"/>
      <c r="E9" s="104"/>
      <c r="F9" s="104"/>
      <c r="G9" s="105"/>
      <c r="H9" s="105"/>
      <c r="I9" s="105"/>
    </row>
    <row r="10" spans="1:9" s="106" customFormat="1" ht="15.75" x14ac:dyDescent="0.2">
      <c r="A10" s="105"/>
      <c r="B10" s="103" t="s">
        <v>21</v>
      </c>
      <c r="C10" s="103" t="s">
        <v>44</v>
      </c>
      <c r="D10" s="105"/>
      <c r="E10" s="104"/>
      <c r="F10" s="104"/>
      <c r="G10" s="105"/>
      <c r="H10" s="105"/>
      <c r="I10" s="105"/>
    </row>
    <row r="11" spans="1:9" s="106" customFormat="1" ht="15.75" x14ac:dyDescent="0.2">
      <c r="A11" s="105"/>
      <c r="B11" s="103" t="s">
        <v>81</v>
      </c>
      <c r="C11" s="103" t="s">
        <v>70</v>
      </c>
      <c r="D11" s="105"/>
      <c r="E11" s="104"/>
      <c r="F11" s="104"/>
      <c r="G11" s="105"/>
      <c r="H11" s="105"/>
      <c r="I11" s="105"/>
    </row>
    <row r="12" spans="1:9" s="106" customFormat="1" ht="15.75" x14ac:dyDescent="0.2">
      <c r="A12" s="105"/>
      <c r="B12" s="103" t="s">
        <v>82</v>
      </c>
      <c r="C12" s="103" t="s">
        <v>71</v>
      </c>
      <c r="D12" s="105"/>
      <c r="E12" s="104"/>
      <c r="F12" s="104"/>
      <c r="G12" s="105"/>
      <c r="H12" s="105"/>
      <c r="I12" s="105"/>
    </row>
    <row r="13" spans="1:9" s="106" customFormat="1" ht="15.75" x14ac:dyDescent="0.2">
      <c r="A13" s="105"/>
      <c r="B13" s="103" t="s">
        <v>22</v>
      </c>
      <c r="C13" s="103" t="s">
        <v>50</v>
      </c>
      <c r="D13" s="105"/>
      <c r="E13" s="104"/>
      <c r="F13" s="104"/>
      <c r="G13" s="105"/>
      <c r="H13" s="105"/>
      <c r="I13" s="105"/>
    </row>
    <row r="14" spans="1:9" s="106" customFormat="1" ht="15.75" x14ac:dyDescent="0.2">
      <c r="A14" s="105"/>
      <c r="B14" s="103" t="s">
        <v>83</v>
      </c>
      <c r="C14" s="103" t="s">
        <v>72</v>
      </c>
      <c r="D14" s="105"/>
      <c r="E14" s="104"/>
      <c r="F14" s="104"/>
      <c r="G14" s="105"/>
      <c r="H14" s="105"/>
      <c r="I14" s="105"/>
    </row>
    <row r="15" spans="1:9" s="106" customFormat="1" ht="15.75" x14ac:dyDescent="0.2">
      <c r="A15" s="105"/>
      <c r="B15" s="103" t="s">
        <v>84</v>
      </c>
      <c r="C15" s="103" t="s">
        <v>73</v>
      </c>
      <c r="D15" s="105"/>
      <c r="E15" s="104"/>
      <c r="F15" s="104"/>
      <c r="G15" s="105"/>
      <c r="H15" s="105"/>
      <c r="I15" s="105"/>
    </row>
    <row r="16" spans="1:9" s="106" customFormat="1" ht="15.75" x14ac:dyDescent="0.2">
      <c r="A16" s="104"/>
      <c r="B16" s="103"/>
      <c r="C16" s="103"/>
      <c r="D16" s="105"/>
      <c r="E16" s="104"/>
      <c r="F16" s="104"/>
      <c r="G16" s="105"/>
      <c r="H16" s="105"/>
      <c r="I16" s="105"/>
    </row>
    <row r="17" spans="1:9" s="106" customFormat="1" ht="15.75" x14ac:dyDescent="0.2">
      <c r="A17" s="104"/>
      <c r="B17" s="103"/>
      <c r="C17" s="103"/>
      <c r="D17" s="105"/>
      <c r="E17" s="104"/>
      <c r="F17" s="104"/>
      <c r="G17" s="105"/>
      <c r="H17" s="105"/>
      <c r="I17" s="105"/>
    </row>
    <row r="18" spans="1:9" s="106" customFormat="1" ht="15.75" x14ac:dyDescent="0.2">
      <c r="A18" s="104"/>
      <c r="B18" s="103"/>
      <c r="C18" s="103"/>
      <c r="D18" s="105"/>
      <c r="E18" s="104"/>
      <c r="F18" s="104"/>
      <c r="G18" s="105"/>
      <c r="H18" s="105"/>
      <c r="I18" s="105"/>
    </row>
    <row r="19" spans="1:9" s="106" customFormat="1" ht="15.75" x14ac:dyDescent="0.2">
      <c r="A19" s="104"/>
      <c r="B19" s="103"/>
      <c r="C19" s="103"/>
      <c r="D19" s="105"/>
      <c r="E19" s="104"/>
      <c r="F19" s="104"/>
      <c r="G19" s="105"/>
      <c r="H19" s="105"/>
      <c r="I19" s="105"/>
    </row>
    <row r="20" spans="1:9" s="106" customFormat="1" ht="15.75" x14ac:dyDescent="0.2">
      <c r="A20" s="105"/>
      <c r="B20" s="103"/>
      <c r="C20" s="103"/>
      <c r="D20" s="105"/>
      <c r="E20" s="105"/>
      <c r="F20" s="105"/>
      <c r="G20" s="105"/>
      <c r="H20" s="105"/>
      <c r="I20" s="105"/>
    </row>
    <row r="21" spans="1:9" s="106" customFormat="1" ht="15.75" x14ac:dyDescent="0.2">
      <c r="A21" s="105"/>
      <c r="B21" s="103"/>
      <c r="C21" s="103"/>
      <c r="D21" s="105"/>
      <c r="E21" s="105"/>
      <c r="F21" s="105"/>
      <c r="G21" s="105"/>
      <c r="H21" s="105"/>
      <c r="I21" s="105"/>
    </row>
    <row r="22" spans="1:9" s="106" customFormat="1" ht="15.75" x14ac:dyDescent="0.2">
      <c r="B22" s="103"/>
      <c r="C22" s="103"/>
    </row>
    <row r="23" spans="1:9" s="106" customFormat="1" ht="15.75" x14ac:dyDescent="0.2">
      <c r="B23" s="103"/>
      <c r="C23" s="103"/>
    </row>
    <row r="24" spans="1:9" s="106" customFormat="1" ht="15.75" x14ac:dyDescent="0.2">
      <c r="B24" s="103"/>
      <c r="C24" s="103"/>
    </row>
    <row r="25" spans="1:9" s="106" customFormat="1" ht="15.75" x14ac:dyDescent="0.2">
      <c r="B25" s="103"/>
      <c r="C25" s="113"/>
    </row>
    <row r="26" spans="1:9" s="106" customFormat="1" ht="15.75" x14ac:dyDescent="0.2">
      <c r="B26" s="103"/>
      <c r="C26" s="113"/>
    </row>
    <row r="27" spans="1:9" s="106" customFormat="1" ht="15.75" x14ac:dyDescent="0.2">
      <c r="B27" s="103"/>
      <c r="C27" s="113"/>
    </row>
    <row r="28" spans="1:9" s="106" customFormat="1" ht="15.75" x14ac:dyDescent="0.2">
      <c r="B28" s="103"/>
      <c r="C28" s="113"/>
    </row>
    <row r="29" spans="1:9" s="106" customFormat="1" ht="15.75" x14ac:dyDescent="0.2">
      <c r="B29" s="113"/>
      <c r="C29" s="113"/>
    </row>
    <row r="30" spans="1:9" s="106" customFormat="1" ht="15.75" x14ac:dyDescent="0.2">
      <c r="B30" s="113"/>
      <c r="C30" s="113"/>
    </row>
    <row r="31" spans="1:9" s="106" customFormat="1" ht="15.75" x14ac:dyDescent="0.2">
      <c r="B31" s="113"/>
      <c r="C31" s="113"/>
    </row>
    <row r="32" spans="1:9" s="106" customFormat="1" ht="15.75" x14ac:dyDescent="0.2">
      <c r="B32" s="113"/>
      <c r="C32" s="113"/>
    </row>
    <row r="33" spans="2:3" s="106" customFormat="1" ht="15.75" x14ac:dyDescent="0.2">
      <c r="B33" s="113"/>
      <c r="C33" s="113"/>
    </row>
    <row r="34" spans="2:3" s="106" customFormat="1" ht="15.75" x14ac:dyDescent="0.2">
      <c r="B34" s="113"/>
      <c r="C34" s="113"/>
    </row>
    <row r="35" spans="2:3" s="106" customFormat="1" ht="15.75" x14ac:dyDescent="0.2">
      <c r="B35" s="113"/>
      <c r="C35" s="1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29"/>
  <sheetViews>
    <sheetView zoomScaleNormal="100" workbookViewId="0"/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166" t="s">
        <v>16</v>
      </c>
      <c r="G1" s="166"/>
      <c r="K1" s="167" t="str">
        <f>couverture!D15</f>
        <v xml:space="preserve">1er octobre 2013 </v>
      </c>
    </row>
    <row r="4" spans="1:11" x14ac:dyDescent="0.2">
      <c r="A4" s="168" t="s">
        <v>94</v>
      </c>
      <c r="G4" s="168" t="s">
        <v>95</v>
      </c>
    </row>
    <row r="6" spans="1:11" ht="25.5" customHeight="1" x14ac:dyDescent="0.2">
      <c r="C6" s="169">
        <v>41548</v>
      </c>
      <c r="D6" s="169">
        <v>41183</v>
      </c>
      <c r="E6" s="170" t="s">
        <v>96</v>
      </c>
      <c r="I6" s="169">
        <v>41548</v>
      </c>
      <c r="J6" s="169">
        <v>41183</v>
      </c>
      <c r="K6" s="170" t="s">
        <v>96</v>
      </c>
    </row>
    <row r="7" spans="1:11" ht="25.5" customHeight="1" x14ac:dyDescent="0.2">
      <c r="A7" s="266" t="s">
        <v>97</v>
      </c>
      <c r="B7" s="266"/>
      <c r="C7" s="171">
        <v>78363</v>
      </c>
      <c r="D7" s="172">
        <v>76407</v>
      </c>
      <c r="E7" s="184">
        <f>IF(D7&gt;0,(C7/D7)-1,"-")</f>
        <v>2.5599748714123072E-2</v>
      </c>
      <c r="G7" s="267" t="s">
        <v>97</v>
      </c>
      <c r="H7" s="267"/>
      <c r="I7" s="171">
        <f>I9+I10+I11</f>
        <v>12727</v>
      </c>
      <c r="J7" s="172">
        <f>J9+J10+J11</f>
        <v>11399</v>
      </c>
      <c r="K7" s="173">
        <f>(I7/J7)-1</f>
        <v>0.11650144749539426</v>
      </c>
    </row>
    <row r="8" spans="1:11" ht="15.75" x14ac:dyDescent="0.2">
      <c r="A8" s="174"/>
      <c r="B8" s="174"/>
      <c r="C8" s="175"/>
      <c r="D8" s="176"/>
      <c r="E8" s="177"/>
      <c r="I8" s="175"/>
      <c r="J8" s="176"/>
      <c r="K8" s="177"/>
    </row>
    <row r="9" spans="1:11" ht="25.5" customHeight="1" x14ac:dyDescent="0.2">
      <c r="A9" s="264" t="s">
        <v>98</v>
      </c>
      <c r="B9" s="264"/>
      <c r="C9" s="178">
        <v>11053</v>
      </c>
      <c r="D9" s="179">
        <v>9703</v>
      </c>
      <c r="E9" s="184">
        <f>IF(D9&gt;0,(C9/D9)-1,"-")</f>
        <v>0.1391322271462434</v>
      </c>
      <c r="G9" s="268" t="s">
        <v>99</v>
      </c>
      <c r="H9" s="268"/>
      <c r="I9" s="181">
        <f>C16</f>
        <v>1860</v>
      </c>
      <c r="J9" s="179">
        <f>D16</f>
        <v>1834</v>
      </c>
      <c r="K9" s="180">
        <f>(I9/J9)-1</f>
        <v>1.4176663031624903E-2</v>
      </c>
    </row>
    <row r="10" spans="1:11" ht="42" customHeight="1" x14ac:dyDescent="0.2">
      <c r="A10" s="265" t="s">
        <v>119</v>
      </c>
      <c r="B10" s="269"/>
      <c r="C10" s="182">
        <v>9874</v>
      </c>
      <c r="D10" s="183">
        <v>8577</v>
      </c>
      <c r="E10" s="184">
        <f>IF(D10&gt;0,(C10/D10)-1,"-")</f>
        <v>0.15121837472309663</v>
      </c>
      <c r="G10" s="270" t="s">
        <v>119</v>
      </c>
      <c r="H10" s="271"/>
      <c r="I10" s="182">
        <f>C10</f>
        <v>9874</v>
      </c>
      <c r="J10" s="183">
        <f>D10</f>
        <v>8577</v>
      </c>
      <c r="K10" s="184">
        <f>(I10/J10)-1</f>
        <v>0.15121837472309663</v>
      </c>
    </row>
    <row r="11" spans="1:11" ht="42" customHeight="1" x14ac:dyDescent="0.2">
      <c r="A11" s="265" t="s">
        <v>120</v>
      </c>
      <c r="B11" s="265"/>
      <c r="C11" s="182">
        <v>577</v>
      </c>
      <c r="D11" s="183">
        <v>528</v>
      </c>
      <c r="E11" s="184">
        <f>IF(D11&gt;0,(C11/D11)-1,"-")</f>
        <v>9.2803030303030276E-2</v>
      </c>
      <c r="G11" s="265" t="s">
        <v>101</v>
      </c>
      <c r="H11" s="265"/>
      <c r="I11" s="182">
        <f>C12+C17</f>
        <v>993</v>
      </c>
      <c r="J11" s="183">
        <f>D12+D17</f>
        <v>988</v>
      </c>
      <c r="K11" s="184">
        <f>(I11/J11)-1</f>
        <v>5.0607287449393468E-3</v>
      </c>
    </row>
    <row r="12" spans="1:11" ht="25.5" customHeight="1" x14ac:dyDescent="0.2">
      <c r="A12" s="265" t="s">
        <v>100</v>
      </c>
      <c r="B12" s="265"/>
      <c r="C12" s="182">
        <v>602</v>
      </c>
      <c r="D12" s="183">
        <v>598</v>
      </c>
      <c r="E12" s="184">
        <f>(C12/D12)-1</f>
        <v>6.6889632107023367E-3</v>
      </c>
      <c r="G12" s="185"/>
      <c r="H12" s="185"/>
      <c r="I12" s="186"/>
      <c r="J12" s="186"/>
      <c r="K12" s="187"/>
    </row>
    <row r="13" spans="1:11" ht="15.75" x14ac:dyDescent="0.2">
      <c r="A13" s="174"/>
      <c r="B13" s="174"/>
      <c r="C13" s="175"/>
      <c r="D13" s="176"/>
      <c r="E13" s="177"/>
      <c r="G13" s="272" t="s">
        <v>103</v>
      </c>
      <c r="H13" s="272"/>
      <c r="I13" s="262">
        <f>(I7*100)/(C18+C17+C16+C12+C10+C11)</f>
        <v>20.671452702702702</v>
      </c>
      <c r="J13" s="262">
        <f>(J7*100)/(D18+D17+D16+D12+D10+D11)</f>
        <v>19.160559402944934</v>
      </c>
      <c r="K13" s="188"/>
    </row>
    <row r="14" spans="1:11" ht="24.75" customHeight="1" x14ac:dyDescent="0.2">
      <c r="A14" s="264" t="s">
        <v>102</v>
      </c>
      <c r="B14" s="264"/>
      <c r="C14" s="178">
        <v>67310</v>
      </c>
      <c r="D14" s="179">
        <v>66704</v>
      </c>
      <c r="E14" s="180">
        <f>(C14/D14)-1</f>
        <v>9.0849124490286481E-3</v>
      </c>
      <c r="G14" s="273"/>
      <c r="H14" s="273"/>
      <c r="I14" s="263"/>
      <c r="J14" s="263"/>
      <c r="K14" s="188"/>
    </row>
    <row r="15" spans="1:11" ht="25.5" customHeight="1" x14ac:dyDescent="0.2">
      <c r="A15" s="265" t="s">
        <v>104</v>
      </c>
      <c r="B15" s="265"/>
      <c r="C15" s="182">
        <v>16795</v>
      </c>
      <c r="D15" s="183">
        <v>16915</v>
      </c>
      <c r="E15" s="184">
        <f>(C15/D15)-1</f>
        <v>-7.0942950044339259E-3</v>
      </c>
    </row>
    <row r="16" spans="1:11" ht="25.5" customHeight="1" x14ac:dyDescent="0.2">
      <c r="A16" s="265" t="s">
        <v>99</v>
      </c>
      <c r="B16" s="265"/>
      <c r="C16" s="182">
        <v>1860</v>
      </c>
      <c r="D16" s="183">
        <v>1834</v>
      </c>
      <c r="E16" s="184">
        <f>(C16/D16)-1</f>
        <v>1.4176663031624903E-2</v>
      </c>
    </row>
    <row r="17" spans="1:5" ht="25.5" customHeight="1" x14ac:dyDescent="0.2">
      <c r="A17" s="265" t="s">
        <v>105</v>
      </c>
      <c r="B17" s="265"/>
      <c r="C17" s="182">
        <v>391</v>
      </c>
      <c r="D17" s="183">
        <v>390</v>
      </c>
      <c r="E17" s="184">
        <f>(C17/D17)-1</f>
        <v>2.564102564102555E-3</v>
      </c>
    </row>
    <row r="18" spans="1:5" ht="25.5" customHeight="1" x14ac:dyDescent="0.2">
      <c r="A18" s="265" t="s">
        <v>106</v>
      </c>
      <c r="B18" s="265"/>
      <c r="C18" s="182">
        <f>C14-C15-C16-C17</f>
        <v>48264</v>
      </c>
      <c r="D18" s="182">
        <f>D14-D15-D16-D17</f>
        <v>47565</v>
      </c>
      <c r="E18" s="184">
        <f>(C18/D18)-1</f>
        <v>1.4695679596341771E-2</v>
      </c>
    </row>
    <row r="21" spans="1:5" x14ac:dyDescent="0.2">
      <c r="A21" s="168" t="s">
        <v>107</v>
      </c>
    </row>
    <row r="23" spans="1:5" x14ac:dyDescent="0.2">
      <c r="B23" s="123" t="s">
        <v>160</v>
      </c>
    </row>
    <row r="24" spans="1:5" x14ac:dyDescent="0.2">
      <c r="B24" s="233" t="s">
        <v>161</v>
      </c>
    </row>
    <row r="25" spans="1:5" x14ac:dyDescent="0.2">
      <c r="B25" s="123" t="s">
        <v>162</v>
      </c>
    </row>
    <row r="26" spans="1:5" x14ac:dyDescent="0.2">
      <c r="B26" s="123" t="s">
        <v>163</v>
      </c>
    </row>
    <row r="27" spans="1:5" x14ac:dyDescent="0.2">
      <c r="B27" s="123" t="s">
        <v>164</v>
      </c>
    </row>
    <row r="29" spans="1:5" x14ac:dyDescent="0.2">
      <c r="A29" s="189" t="s">
        <v>108</v>
      </c>
      <c r="B29" s="189"/>
      <c r="C29" s="189"/>
      <c r="D29" s="248">
        <v>57435</v>
      </c>
      <c r="E29" s="190"/>
    </row>
  </sheetData>
  <mergeCells count="17">
    <mergeCell ref="A18:B18"/>
    <mergeCell ref="A15:B15"/>
    <mergeCell ref="A16:B16"/>
    <mergeCell ref="A17:B17"/>
    <mergeCell ref="G13:H14"/>
    <mergeCell ref="J13:J14"/>
    <mergeCell ref="A14:B14"/>
    <mergeCell ref="A12:B12"/>
    <mergeCell ref="A7:B7"/>
    <mergeCell ref="G7:H7"/>
    <mergeCell ref="A9:B9"/>
    <mergeCell ref="G9:H9"/>
    <mergeCell ref="A10:B10"/>
    <mergeCell ref="I13:I14"/>
    <mergeCell ref="A11:B11"/>
    <mergeCell ref="G11:H11"/>
    <mergeCell ref="G10:H1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41"/>
  <sheetViews>
    <sheetView zoomScaleNormal="100" workbookViewId="0"/>
  </sheetViews>
  <sheetFormatPr baseColWidth="10" defaultColWidth="8.28515625" defaultRowHeight="15.75" x14ac:dyDescent="0.25"/>
  <cols>
    <col min="1" max="1" width="8.7109375" style="35" customWidth="1"/>
    <col min="2" max="3" width="1.85546875" style="35" customWidth="1"/>
    <col min="4" max="4" width="9.28515625" style="35" customWidth="1"/>
    <col min="5" max="5" width="8.28515625" style="35" customWidth="1"/>
    <col min="6" max="6" width="19.28515625" style="35" customWidth="1"/>
    <col min="7" max="7" width="9.28515625" style="35" customWidth="1"/>
    <col min="8" max="8" width="15.7109375" style="35" customWidth="1"/>
    <col min="9" max="9" width="8.5703125" style="35" customWidth="1"/>
    <col min="10" max="10" width="10.85546875" style="35" customWidth="1"/>
    <col min="11" max="11" width="5.7109375" style="35" customWidth="1"/>
    <col min="12" max="12" width="5.85546875" style="35" customWidth="1"/>
    <col min="13" max="16384" width="8.28515625" style="35"/>
  </cols>
  <sheetData>
    <row r="1" spans="1:16" ht="18.75" x14ac:dyDescent="0.3">
      <c r="A1" s="222"/>
      <c r="B1" s="223" t="s">
        <v>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20.25" x14ac:dyDescent="0.3">
      <c r="A2" s="222"/>
      <c r="B2" s="224" t="s">
        <v>16</v>
      </c>
      <c r="C2" s="224"/>
      <c r="D2" s="222"/>
      <c r="E2" s="225"/>
      <c r="F2" s="225"/>
      <c r="G2" s="222"/>
      <c r="H2" s="222"/>
      <c r="I2" s="222"/>
      <c r="J2" s="225"/>
      <c r="K2" s="226"/>
      <c r="L2" s="225"/>
      <c r="M2" s="225"/>
      <c r="N2" s="227"/>
      <c r="O2" s="222"/>
      <c r="P2" s="222"/>
    </row>
    <row r="3" spans="1:16" x14ac:dyDescent="0.25">
      <c r="A3" s="222"/>
      <c r="B3" s="225"/>
      <c r="C3" s="225"/>
      <c r="D3" s="228" t="s">
        <v>88</v>
      </c>
      <c r="E3" s="225"/>
      <c r="F3" s="222"/>
      <c r="G3" s="222"/>
      <c r="H3" s="222"/>
      <c r="I3" s="229"/>
      <c r="J3" s="225"/>
      <c r="K3" s="225"/>
      <c r="L3" s="225"/>
      <c r="M3" s="225"/>
      <c r="N3" s="227"/>
      <c r="O3" s="222"/>
      <c r="P3" s="222"/>
    </row>
    <row r="4" spans="1:16" x14ac:dyDescent="0.25">
      <c r="A4" s="222"/>
      <c r="B4" s="222"/>
      <c r="C4" s="230"/>
      <c r="D4" s="228" t="s">
        <v>23</v>
      </c>
      <c r="E4" s="196"/>
      <c r="F4" s="194"/>
      <c r="G4" s="195"/>
      <c r="H4" s="231"/>
      <c r="I4" s="231"/>
      <c r="J4" s="194"/>
      <c r="K4" s="231"/>
      <c r="L4" s="231"/>
      <c r="M4" s="231"/>
      <c r="N4" s="231"/>
      <c r="O4" s="222"/>
      <c r="P4" s="222"/>
    </row>
    <row r="5" spans="1:16" s="38" customFormat="1" ht="15" customHeight="1" x14ac:dyDescent="0.25">
      <c r="A5" s="196"/>
      <c r="B5" s="196"/>
      <c r="C5" s="196"/>
      <c r="D5" s="228" t="s">
        <v>24</v>
      </c>
      <c r="E5" s="196"/>
      <c r="F5" s="194"/>
      <c r="G5" s="195"/>
      <c r="H5" s="196"/>
      <c r="I5" s="196"/>
      <c r="J5" s="196"/>
      <c r="K5" s="196"/>
      <c r="L5" s="194"/>
      <c r="M5" s="214"/>
      <c r="N5" s="196"/>
      <c r="O5" s="196"/>
      <c r="P5" s="196"/>
    </row>
    <row r="6" spans="1:16" s="38" customFormat="1" ht="15" customHeight="1" x14ac:dyDescent="0.25">
      <c r="A6" s="196"/>
      <c r="B6" s="196"/>
      <c r="C6" s="196"/>
      <c r="D6" s="228" t="s">
        <v>25</v>
      </c>
      <c r="E6" s="196"/>
      <c r="F6" s="194"/>
      <c r="G6" s="195"/>
      <c r="H6" s="196"/>
      <c r="I6" s="196"/>
      <c r="J6" s="196"/>
      <c r="K6" s="196"/>
      <c r="L6" s="196"/>
      <c r="M6" s="196"/>
      <c r="N6" s="196"/>
      <c r="O6" s="196"/>
      <c r="P6" s="196"/>
    </row>
    <row r="7" spans="1:16" s="38" customFormat="1" ht="15" customHeight="1" x14ac:dyDescent="0.25">
      <c r="A7" s="196"/>
      <c r="B7" s="196"/>
      <c r="C7" s="196"/>
      <c r="D7" s="232"/>
      <c r="E7" s="196"/>
      <c r="F7" s="194"/>
      <c r="G7" s="195"/>
      <c r="H7" s="196"/>
      <c r="I7" s="196"/>
      <c r="J7" s="196"/>
      <c r="K7" s="196"/>
      <c r="L7" s="196"/>
      <c r="M7" s="196"/>
      <c r="N7" s="196"/>
      <c r="O7" s="196"/>
      <c r="P7" s="196"/>
    </row>
    <row r="8" spans="1:16" s="38" customFormat="1" ht="15" customHeight="1" x14ac:dyDescent="0.25">
      <c r="A8" s="196"/>
      <c r="B8" s="196"/>
      <c r="C8" s="196"/>
      <c r="D8" s="232"/>
      <c r="E8" s="196"/>
      <c r="F8" s="194"/>
      <c r="G8" s="195"/>
      <c r="H8" s="196"/>
      <c r="I8" s="196"/>
      <c r="J8" s="196"/>
      <c r="K8" s="196"/>
      <c r="L8" s="196"/>
      <c r="M8" s="196"/>
      <c r="N8" s="196"/>
      <c r="O8" s="196"/>
      <c r="P8" s="196"/>
    </row>
    <row r="9" spans="1:16" s="38" customFormat="1" ht="15" customHeight="1" x14ac:dyDescent="0.25">
      <c r="A9" s="196"/>
      <c r="B9" s="196"/>
      <c r="C9" s="196"/>
      <c r="D9" s="192" t="s">
        <v>60</v>
      </c>
      <c r="E9" s="193" t="str">
        <f>couverture!D15</f>
        <v xml:space="preserve">1er octobre 2013 </v>
      </c>
      <c r="F9" s="194"/>
      <c r="G9" s="195"/>
      <c r="H9" s="196"/>
      <c r="I9" s="196"/>
      <c r="J9" s="196"/>
      <c r="K9" s="196"/>
      <c r="L9" s="196"/>
      <c r="M9" s="196"/>
      <c r="N9" s="196"/>
      <c r="O9" s="196"/>
      <c r="P9" s="196"/>
    </row>
    <row r="10" spans="1:16" s="38" customFormat="1" ht="15" customHeight="1" x14ac:dyDescent="0.25">
      <c r="A10" s="196"/>
      <c r="B10" s="196"/>
      <c r="C10" s="196"/>
      <c r="D10" s="192"/>
      <c r="E10" s="194"/>
      <c r="F10" s="196"/>
      <c r="G10" s="194"/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6" s="38" customFormat="1" ht="15" customHeight="1" x14ac:dyDescent="0.25">
      <c r="A11" s="196"/>
      <c r="B11" s="196"/>
      <c r="C11" s="196"/>
      <c r="D11" s="192">
        <v>60544</v>
      </c>
      <c r="E11" s="194" t="s">
        <v>26</v>
      </c>
      <c r="F11" s="194"/>
      <c r="G11" s="194"/>
      <c r="H11" s="194"/>
      <c r="I11" s="197"/>
      <c r="J11" s="194"/>
      <c r="K11" s="194"/>
      <c r="L11" s="198"/>
      <c r="M11" s="194"/>
      <c r="N11" s="196"/>
      <c r="O11" s="196"/>
      <c r="P11" s="196"/>
    </row>
    <row r="12" spans="1:16" s="38" customFormat="1" ht="15" customHeight="1" x14ac:dyDescent="0.25">
      <c r="A12" s="196"/>
      <c r="B12" s="196"/>
      <c r="C12" s="196" t="s">
        <v>27</v>
      </c>
      <c r="D12" s="199" t="s">
        <v>109</v>
      </c>
      <c r="E12" s="194"/>
      <c r="F12" s="194"/>
      <c r="G12" s="200"/>
      <c r="H12" s="200">
        <v>25.934857293868923</v>
      </c>
      <c r="I12" s="194" t="s">
        <v>28</v>
      </c>
      <c r="J12" s="194"/>
      <c r="K12" s="194"/>
      <c r="L12" s="198"/>
      <c r="M12" s="194"/>
      <c r="N12" s="196"/>
      <c r="O12" s="196"/>
      <c r="P12" s="196"/>
    </row>
    <row r="13" spans="1:16" s="38" customFormat="1" ht="15" customHeight="1" x14ac:dyDescent="0.25">
      <c r="A13" s="196"/>
      <c r="B13" s="196"/>
      <c r="C13" s="196" t="s">
        <v>27</v>
      </c>
      <c r="D13" s="199" t="s">
        <v>47</v>
      </c>
      <c r="E13" s="194"/>
      <c r="F13" s="194"/>
      <c r="G13" s="201"/>
      <c r="H13" s="201">
        <v>1944</v>
      </c>
      <c r="I13" s="202" t="s">
        <v>86</v>
      </c>
      <c r="J13" s="200">
        <f>H13/D11%</f>
        <v>3.2108879492600422</v>
      </c>
      <c r="K13" s="194" t="s">
        <v>28</v>
      </c>
      <c r="L13" s="198"/>
      <c r="M13" s="194"/>
      <c r="N13" s="196"/>
      <c r="O13" s="196"/>
      <c r="P13" s="196"/>
    </row>
    <row r="14" spans="1:16" s="38" customFormat="1" ht="15" customHeight="1" x14ac:dyDescent="0.25">
      <c r="A14" s="196"/>
      <c r="B14" s="196"/>
      <c r="C14" s="196" t="s">
        <v>27</v>
      </c>
      <c r="D14" s="199" t="s">
        <v>110</v>
      </c>
      <c r="E14" s="194"/>
      <c r="F14" s="194"/>
      <c r="G14" s="194"/>
      <c r="H14" s="194">
        <v>688</v>
      </c>
      <c r="I14" s="202" t="s">
        <v>86</v>
      </c>
      <c r="J14" s="200">
        <f>H14/D11%</f>
        <v>1.1363636363636362</v>
      </c>
      <c r="K14" s="194" t="s">
        <v>28</v>
      </c>
      <c r="L14" s="198"/>
      <c r="M14" s="194"/>
      <c r="N14" s="196"/>
      <c r="O14" s="196"/>
      <c r="P14" s="196"/>
    </row>
    <row r="15" spans="1:16" s="38" customFormat="1" ht="10.15" customHeight="1" x14ac:dyDescent="0.25">
      <c r="A15" s="196"/>
      <c r="B15" s="196"/>
      <c r="C15" s="196"/>
      <c r="D15" s="199"/>
      <c r="E15" s="194"/>
      <c r="F15" s="194"/>
      <c r="G15" s="194"/>
      <c r="H15" s="194"/>
      <c r="I15" s="197"/>
      <c r="J15" s="194"/>
      <c r="K15" s="194"/>
      <c r="L15" s="198"/>
      <c r="M15" s="194"/>
      <c r="N15" s="196"/>
      <c r="O15" s="196"/>
      <c r="P15" s="196"/>
    </row>
    <row r="16" spans="1:16" s="38" customFormat="1" ht="15" customHeight="1" x14ac:dyDescent="0.25">
      <c r="A16" s="196"/>
      <c r="B16" s="196"/>
      <c r="C16" s="196" t="s">
        <v>29</v>
      </c>
      <c r="D16" s="199" t="s">
        <v>30</v>
      </c>
      <c r="E16" s="194"/>
      <c r="F16" s="194"/>
      <c r="G16" s="194"/>
      <c r="H16" s="203">
        <v>56358</v>
      </c>
      <c r="I16" s="197"/>
      <c r="J16" s="194"/>
      <c r="K16" s="194"/>
      <c r="L16" s="198"/>
      <c r="M16" s="194"/>
      <c r="N16" s="196"/>
      <c r="O16" s="196"/>
      <c r="P16" s="196"/>
    </row>
    <row r="17" spans="1:16" s="38" customFormat="1" ht="10.15" customHeight="1" x14ac:dyDescent="0.25">
      <c r="A17" s="196"/>
      <c r="B17" s="196"/>
      <c r="C17" s="196"/>
      <c r="D17" s="199"/>
      <c r="E17" s="194"/>
      <c r="F17" s="194"/>
      <c r="G17" s="194"/>
      <c r="H17" s="203"/>
      <c r="I17" s="197"/>
      <c r="J17" s="194"/>
      <c r="K17" s="194"/>
      <c r="L17" s="198"/>
      <c r="M17" s="194"/>
      <c r="N17" s="196"/>
      <c r="O17" s="196"/>
      <c r="P17" s="196"/>
    </row>
    <row r="18" spans="1:16" s="38" customFormat="1" ht="14.45" customHeight="1" x14ac:dyDescent="0.25">
      <c r="A18" s="196"/>
      <c r="B18" s="196"/>
      <c r="C18" s="196" t="s">
        <v>27</v>
      </c>
      <c r="D18" s="274" t="s">
        <v>61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196"/>
      <c r="P18" s="196"/>
    </row>
    <row r="19" spans="1:16" s="38" customFormat="1" ht="15" hidden="1" customHeight="1" x14ac:dyDescent="0.25">
      <c r="A19" s="196"/>
      <c r="B19" s="196"/>
      <c r="C19" s="196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196"/>
      <c r="P19" s="196"/>
    </row>
    <row r="20" spans="1:16" s="38" customFormat="1" ht="15" customHeight="1" x14ac:dyDescent="0.25">
      <c r="A20" s="196"/>
      <c r="B20" s="196"/>
      <c r="C20" s="196"/>
      <c r="D20" s="199"/>
      <c r="E20" s="194"/>
      <c r="F20" s="194"/>
      <c r="G20" s="194"/>
      <c r="H20" s="194"/>
      <c r="I20" s="197"/>
      <c r="J20" s="204"/>
      <c r="K20" s="194"/>
      <c r="L20" s="198"/>
      <c r="M20" s="194"/>
      <c r="N20" s="196"/>
      <c r="O20" s="196"/>
      <c r="P20" s="196"/>
    </row>
    <row r="21" spans="1:16" s="38" customFormat="1" ht="15" customHeight="1" x14ac:dyDescent="0.25">
      <c r="A21" s="196"/>
      <c r="B21" s="196"/>
      <c r="C21" s="196"/>
      <c r="D21" s="205"/>
      <c r="E21" s="206" t="s">
        <v>114</v>
      </c>
      <c r="F21" s="194"/>
      <c r="G21" s="194"/>
      <c r="H21" s="196"/>
      <c r="I21" s="194"/>
      <c r="J21" s="207"/>
      <c r="K21" s="212"/>
      <c r="L21" s="208"/>
      <c r="M21" s="194"/>
      <c r="N21" s="196"/>
      <c r="O21" s="196"/>
      <c r="P21" s="196"/>
    </row>
    <row r="22" spans="1:16" s="38" customFormat="1" ht="15" customHeight="1" x14ac:dyDescent="0.25">
      <c r="A22" s="196"/>
      <c r="B22" s="196"/>
      <c r="C22" s="196"/>
      <c r="D22" s="205"/>
      <c r="E22" s="206" t="s">
        <v>115</v>
      </c>
      <c r="F22" s="194"/>
      <c r="G22" s="194"/>
      <c r="H22" s="194"/>
      <c r="I22" s="194"/>
      <c r="J22" s="209"/>
      <c r="K22" s="210"/>
      <c r="L22" s="211"/>
      <c r="M22" s="194"/>
      <c r="N22" s="196"/>
      <c r="O22" s="196"/>
      <c r="P22" s="196"/>
    </row>
    <row r="23" spans="1:16" s="38" customFormat="1" ht="15" customHeight="1" x14ac:dyDescent="0.25">
      <c r="A23" s="196"/>
      <c r="B23" s="196"/>
      <c r="C23" s="196"/>
      <c r="D23" s="205"/>
      <c r="E23" s="206" t="s">
        <v>116</v>
      </c>
      <c r="F23" s="194"/>
      <c r="G23" s="194"/>
      <c r="H23" s="194"/>
      <c r="I23" s="194"/>
      <c r="J23" s="209"/>
      <c r="K23" s="210"/>
      <c r="L23" s="211"/>
      <c r="M23" s="194"/>
      <c r="N23" s="196"/>
      <c r="O23" s="196"/>
      <c r="P23" s="196"/>
    </row>
    <row r="24" spans="1:16" s="38" customFormat="1" ht="15" customHeight="1" x14ac:dyDescent="0.25">
      <c r="A24" s="196"/>
      <c r="B24" s="196"/>
      <c r="C24" s="196"/>
      <c r="D24" s="205"/>
      <c r="E24" s="206" t="s">
        <v>117</v>
      </c>
      <c r="F24" s="194"/>
      <c r="G24" s="194"/>
      <c r="H24" s="196"/>
      <c r="I24" s="196"/>
      <c r="J24" s="207"/>
      <c r="K24" s="212"/>
      <c r="L24" s="213"/>
      <c r="M24" s="214"/>
      <c r="N24" s="196"/>
      <c r="O24" s="196"/>
      <c r="P24" s="196"/>
    </row>
    <row r="25" spans="1:16" s="38" customFormat="1" ht="15" customHeight="1" x14ac:dyDescent="0.25">
      <c r="A25" s="196"/>
      <c r="B25" s="196"/>
      <c r="C25" s="196"/>
      <c r="D25" s="215"/>
      <c r="E25" s="206" t="s">
        <v>118</v>
      </c>
      <c r="F25" s="194"/>
      <c r="G25" s="194"/>
      <c r="H25" s="194"/>
      <c r="I25" s="194"/>
      <c r="J25" s="209"/>
      <c r="K25" s="216"/>
      <c r="L25" s="217"/>
      <c r="M25" s="194"/>
      <c r="N25" s="196"/>
      <c r="O25" s="196"/>
      <c r="P25" s="196"/>
    </row>
    <row r="26" spans="1:16" s="38" customFormat="1" ht="15" customHeight="1" x14ac:dyDescent="0.25">
      <c r="A26" s="196"/>
      <c r="B26" s="196"/>
      <c r="C26" s="196"/>
      <c r="D26" s="205"/>
      <c r="E26" s="218"/>
      <c r="F26" s="194"/>
      <c r="G26" s="194"/>
      <c r="H26" s="194"/>
      <c r="I26" s="194"/>
      <c r="J26" s="209"/>
      <c r="K26" s="216"/>
      <c r="L26" s="217"/>
      <c r="M26" s="194"/>
      <c r="N26" s="196"/>
      <c r="O26" s="196"/>
      <c r="P26" s="196"/>
    </row>
    <row r="27" spans="1:16" s="38" customFormat="1" ht="15" customHeight="1" x14ac:dyDescent="0.25">
      <c r="A27" s="196"/>
      <c r="B27" s="196"/>
      <c r="C27" s="196"/>
      <c r="D27" s="196"/>
      <c r="E27" s="219"/>
      <c r="F27" s="194"/>
      <c r="G27" s="194"/>
      <c r="H27" s="194"/>
      <c r="I27" s="194"/>
      <c r="J27" s="194"/>
      <c r="K27" s="220"/>
      <c r="L27" s="194"/>
      <c r="M27" s="194"/>
      <c r="N27" s="196"/>
      <c r="O27" s="196"/>
      <c r="P27" s="196"/>
    </row>
    <row r="28" spans="1:16" s="38" customFormat="1" ht="15" customHeight="1" x14ac:dyDescent="0.25">
      <c r="A28" s="196"/>
      <c r="B28" s="196"/>
      <c r="C28" s="196"/>
      <c r="D28" s="221">
        <f>J29+J30</f>
        <v>6431</v>
      </c>
      <c r="E28" s="194" t="s">
        <v>31</v>
      </c>
      <c r="F28" s="194"/>
      <c r="G28" s="194"/>
      <c r="H28" s="194"/>
      <c r="I28" s="197"/>
      <c r="J28" s="194"/>
      <c r="K28" s="194"/>
      <c r="L28" s="198"/>
      <c r="M28" s="194"/>
      <c r="N28" s="196"/>
      <c r="O28" s="196"/>
      <c r="P28" s="196"/>
    </row>
    <row r="29" spans="1:16" s="38" customFormat="1" ht="15" customHeight="1" x14ac:dyDescent="0.25">
      <c r="A29" s="196"/>
      <c r="B29" s="196"/>
      <c r="C29" s="196" t="s">
        <v>27</v>
      </c>
      <c r="D29" s="199" t="s">
        <v>32</v>
      </c>
      <c r="E29" s="194"/>
      <c r="F29" s="194"/>
      <c r="G29" s="194"/>
      <c r="H29" s="194"/>
      <c r="I29" s="197"/>
      <c r="J29" s="221">
        <v>5767</v>
      </c>
      <c r="K29" s="196"/>
      <c r="L29" s="198"/>
      <c r="M29" s="194"/>
      <c r="N29" s="196"/>
      <c r="O29" s="196"/>
      <c r="P29" s="196"/>
    </row>
    <row r="30" spans="1:16" s="38" customFormat="1" ht="15" customHeight="1" x14ac:dyDescent="0.25">
      <c r="A30" s="196"/>
      <c r="B30" s="196"/>
      <c r="C30" s="196" t="s">
        <v>27</v>
      </c>
      <c r="D30" s="199" t="s">
        <v>33</v>
      </c>
      <c r="E30" s="194"/>
      <c r="F30" s="194"/>
      <c r="G30" s="194"/>
      <c r="H30" s="194"/>
      <c r="I30" s="197"/>
      <c r="J30" s="221">
        <v>664</v>
      </c>
      <c r="K30" s="196"/>
      <c r="L30" s="198"/>
      <c r="M30" s="194"/>
      <c r="N30" s="196"/>
      <c r="O30" s="196"/>
      <c r="P30" s="196"/>
    </row>
    <row r="31" spans="1:16" s="38" customFormat="1" ht="15" customHeight="1" x14ac:dyDescent="0.25">
      <c r="A31" s="196"/>
      <c r="B31" s="196"/>
      <c r="C31" s="196"/>
      <c r="D31" s="199"/>
      <c r="E31" s="194"/>
      <c r="F31" s="194"/>
      <c r="G31" s="194"/>
      <c r="H31" s="194"/>
      <c r="I31" s="197"/>
      <c r="J31" s="221"/>
      <c r="K31" s="196"/>
      <c r="L31" s="198"/>
      <c r="M31" s="194"/>
      <c r="N31" s="196"/>
      <c r="O31" s="196"/>
      <c r="P31" s="196"/>
    </row>
    <row r="32" spans="1:16" s="38" customFormat="1" ht="15" customHeight="1" x14ac:dyDescent="0.25">
      <c r="A32" s="196"/>
      <c r="B32" s="196"/>
      <c r="C32" s="196"/>
      <c r="D32" s="199"/>
      <c r="E32" s="194"/>
      <c r="F32" s="194"/>
      <c r="G32" s="194"/>
      <c r="H32" s="194"/>
      <c r="I32" s="197"/>
      <c r="J32" s="192"/>
      <c r="K32" s="196"/>
      <c r="L32" s="198"/>
      <c r="M32" s="194"/>
      <c r="N32" s="196"/>
      <c r="O32" s="196"/>
      <c r="P32" s="196"/>
    </row>
    <row r="33" spans="1:16" s="38" customFormat="1" ht="15" customHeight="1" x14ac:dyDescent="0.25">
      <c r="A33" s="196"/>
      <c r="B33" s="196"/>
      <c r="C33" s="196"/>
      <c r="D33" s="221" t="s">
        <v>89</v>
      </c>
      <c r="E33" s="192">
        <f>D11+D28</f>
        <v>66975</v>
      </c>
      <c r="F33" s="221" t="s">
        <v>90</v>
      </c>
      <c r="G33" s="194"/>
      <c r="H33" s="194"/>
      <c r="I33" s="197"/>
      <c r="J33" s="221"/>
      <c r="K33" s="196"/>
      <c r="L33" s="198"/>
      <c r="M33" s="194"/>
      <c r="N33" s="196"/>
      <c r="O33" s="196"/>
      <c r="P33" s="196"/>
    </row>
    <row r="34" spans="1:16" ht="15" customHeight="1" x14ac:dyDescent="0.25">
      <c r="A34" s="222"/>
      <c r="B34" s="222"/>
      <c r="C34" s="222"/>
      <c r="D34" s="231"/>
      <c r="E34" s="231"/>
      <c r="F34" s="231"/>
      <c r="G34" s="231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x14ac:dyDescent="0.25">
      <c r="B35" s="36"/>
      <c r="C35" s="3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6" x14ac:dyDescent="0.25">
      <c r="B36" s="36"/>
      <c r="C36" s="3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6" x14ac:dyDescent="0.25">
      <c r="B37" s="36"/>
      <c r="C37" s="36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6" x14ac:dyDescent="0.25">
      <c r="B38" s="36"/>
      <c r="C38" s="3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6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6" x14ac:dyDescent="0.25">
      <c r="D40" s="39"/>
      <c r="E40" s="39"/>
      <c r="F40" s="39"/>
      <c r="G40" s="39"/>
      <c r="H40" s="37"/>
    </row>
    <row r="41" spans="1:16" x14ac:dyDescent="0.25">
      <c r="D41" s="39"/>
      <c r="E41" s="39"/>
      <c r="F41" s="39"/>
      <c r="G41" s="39"/>
    </row>
  </sheetData>
  <mergeCells count="1">
    <mergeCell ref="D18:N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/>
  </sheetViews>
  <sheetFormatPr baseColWidth="10" defaultRowHeight="12.75" x14ac:dyDescent="0.2"/>
  <cols>
    <col min="1" max="1" width="14.5703125" style="1" bestFit="1" customWidth="1"/>
    <col min="2" max="2" width="40.42578125" style="1" customWidth="1"/>
    <col min="3" max="4" width="23.7109375" style="1" customWidth="1"/>
    <col min="5" max="5" width="21.28515625" style="1" customWidth="1"/>
    <col min="6" max="6" width="15.42578125" style="1" customWidth="1"/>
    <col min="7" max="16384" width="11.42578125" style="1"/>
  </cols>
  <sheetData>
    <row r="1" spans="1:6" ht="18.75" x14ac:dyDescent="0.2">
      <c r="B1" s="2" t="s">
        <v>74</v>
      </c>
      <c r="C1" s="3"/>
      <c r="D1" s="3"/>
      <c r="E1" s="3"/>
    </row>
    <row r="2" spans="1:6" ht="18.75" x14ac:dyDescent="0.2">
      <c r="B2" s="2" t="s">
        <v>4</v>
      </c>
      <c r="C2" s="3"/>
      <c r="D2" s="3"/>
      <c r="E2" s="3"/>
    </row>
    <row r="3" spans="1:6" ht="19.5" x14ac:dyDescent="0.2">
      <c r="B3" s="23" t="s">
        <v>8</v>
      </c>
      <c r="C3" s="3"/>
      <c r="D3" s="3"/>
      <c r="E3" s="3"/>
    </row>
    <row r="5" spans="1:6" ht="15" x14ac:dyDescent="0.2">
      <c r="A5" s="4" t="s">
        <v>0</v>
      </c>
      <c r="B5" s="5" t="s">
        <v>62</v>
      </c>
      <c r="C5" s="6"/>
      <c r="D5" s="6"/>
      <c r="E5" s="6"/>
      <c r="F5" s="7"/>
    </row>
    <row r="6" spans="1:6" ht="15" x14ac:dyDescent="0.2">
      <c r="A6" s="8" t="s">
        <v>2</v>
      </c>
      <c r="B6" s="9" t="s">
        <v>129</v>
      </c>
      <c r="C6" s="10"/>
      <c r="D6" s="10"/>
      <c r="E6" s="10"/>
      <c r="F6" s="11"/>
    </row>
    <row r="7" spans="1:6" ht="15" x14ac:dyDescent="0.2">
      <c r="A7" s="8" t="s">
        <v>3</v>
      </c>
      <c r="B7" s="9" t="s">
        <v>111</v>
      </c>
      <c r="C7" s="10"/>
      <c r="D7" s="10"/>
      <c r="E7" s="10"/>
      <c r="F7" s="11"/>
    </row>
    <row r="8" spans="1:6" ht="13.5" x14ac:dyDescent="0.2">
      <c r="A8" s="12"/>
      <c r="B8" s="13"/>
      <c r="C8" s="13"/>
      <c r="D8" s="13"/>
      <c r="E8" s="13"/>
    </row>
    <row r="9" spans="1:6" ht="13.5" x14ac:dyDescent="0.2">
      <c r="A9" s="12"/>
      <c r="B9" s="13"/>
      <c r="C9" s="13"/>
      <c r="D9" s="13"/>
      <c r="E9" s="13"/>
    </row>
    <row r="11" spans="1:6" s="14" customFormat="1" ht="13.5" x14ac:dyDescent="0.2">
      <c r="C11" s="130" t="s">
        <v>66</v>
      </c>
      <c r="D11" s="124" t="s">
        <v>129</v>
      </c>
      <c r="E11" s="15" t="s">
        <v>64</v>
      </c>
    </row>
    <row r="12" spans="1:6" ht="15" x14ac:dyDescent="0.2">
      <c r="B12" s="191" t="s">
        <v>5</v>
      </c>
      <c r="C12" s="249">
        <f>'les chiffres du mois'!D14</f>
        <v>66704</v>
      </c>
      <c r="D12" s="250">
        <f>'les chiffres du mois'!C14</f>
        <v>67310</v>
      </c>
      <c r="E12" s="126">
        <f>(D12/C12%)-100</f>
        <v>0.90849124490286215</v>
      </c>
    </row>
    <row r="13" spans="1:6" ht="15" x14ac:dyDescent="0.2">
      <c r="B13" s="89"/>
      <c r="C13" s="16"/>
      <c r="D13" s="24"/>
      <c r="E13" s="127"/>
    </row>
    <row r="14" spans="1:6" ht="15" x14ac:dyDescent="0.2">
      <c r="B14" s="89" t="s">
        <v>9</v>
      </c>
      <c r="C14" s="251">
        <f>'les chiffres du mois'!D9</f>
        <v>9703</v>
      </c>
      <c r="D14" s="252">
        <f>'les chiffres du mois'!C9</f>
        <v>11053</v>
      </c>
      <c r="E14" s="126">
        <f>(D14/C14%)-100</f>
        <v>13.913222714624339</v>
      </c>
    </row>
    <row r="15" spans="1:6" ht="15" x14ac:dyDescent="0.2">
      <c r="B15" s="87"/>
      <c r="C15" s="16"/>
      <c r="D15" s="24"/>
      <c r="E15" s="127"/>
    </row>
    <row r="16" spans="1:6" ht="15.75" x14ac:dyDescent="0.2">
      <c r="B16" s="88" t="s">
        <v>63</v>
      </c>
      <c r="C16" s="261">
        <f>C12+C14</f>
        <v>76407</v>
      </c>
      <c r="D16" s="125">
        <f>D12+D14</f>
        <v>78363</v>
      </c>
      <c r="E16" s="128">
        <f>(D16/C16%)-100</f>
        <v>2.5599748714122939</v>
      </c>
    </row>
    <row r="17" spans="2:6" ht="13.5" x14ac:dyDescent="0.2">
      <c r="B17" s="17"/>
      <c r="C17" s="18"/>
      <c r="D17" s="18"/>
      <c r="E17" s="18"/>
    </row>
    <row r="18" spans="2:6" x14ac:dyDescent="0.2">
      <c r="B18" s="129" t="s">
        <v>65</v>
      </c>
    </row>
    <row r="19" spans="2:6" ht="13.5" x14ac:dyDescent="0.2">
      <c r="B19" s="19"/>
      <c r="C19" s="19"/>
      <c r="D19" s="19"/>
      <c r="E19" s="19"/>
      <c r="F19" s="19"/>
    </row>
    <row r="20" spans="2:6" ht="13.5" x14ac:dyDescent="0.2">
      <c r="B20" s="19"/>
      <c r="C20" s="19"/>
      <c r="D20" s="19"/>
      <c r="E20" s="19"/>
      <c r="F20" s="19"/>
    </row>
    <row r="21" spans="2:6" ht="13.5" x14ac:dyDescent="0.2">
      <c r="B21" s="19"/>
      <c r="C21" s="19"/>
      <c r="D21" s="19"/>
      <c r="E21" s="19"/>
      <c r="F21" s="19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37"/>
  <sheetViews>
    <sheetView zoomScaleNormal="100" workbookViewId="0"/>
  </sheetViews>
  <sheetFormatPr baseColWidth="10" defaultRowHeight="15" x14ac:dyDescent="0.25"/>
  <cols>
    <col min="1" max="1" width="12.42578125" style="49" bestFit="1" customWidth="1"/>
    <col min="2" max="2" width="20.7109375" style="49" customWidth="1"/>
    <col min="3" max="3" width="19.28515625" style="49" customWidth="1"/>
    <col min="4" max="4" width="19.5703125" style="49" customWidth="1"/>
    <col min="5" max="5" width="19.140625" style="49" customWidth="1"/>
    <col min="6" max="6" width="18.28515625" style="49" customWidth="1"/>
    <col min="7" max="7" width="21.85546875" style="49" customWidth="1"/>
    <col min="8" max="16384" width="11.42578125" style="49"/>
  </cols>
  <sheetData>
    <row r="1" spans="1:7" ht="18.75" x14ac:dyDescent="0.25">
      <c r="A1" s="20"/>
      <c r="B1" s="2" t="s">
        <v>7</v>
      </c>
      <c r="C1" s="2"/>
      <c r="D1" s="2"/>
      <c r="E1" s="2"/>
      <c r="F1" s="2"/>
      <c r="G1" s="20"/>
    </row>
    <row r="2" spans="1:7" ht="18.75" x14ac:dyDescent="0.25">
      <c r="A2" s="20"/>
      <c r="B2" s="2" t="s">
        <v>49</v>
      </c>
      <c r="C2" s="2"/>
      <c r="D2" s="2"/>
      <c r="E2" s="2"/>
      <c r="F2" s="2"/>
      <c r="G2" s="20"/>
    </row>
    <row r="3" spans="1:7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4" t="s">
        <v>0</v>
      </c>
      <c r="B4" s="5" t="s">
        <v>62</v>
      </c>
      <c r="C4" s="6"/>
      <c r="D4" s="6"/>
      <c r="E4" s="6"/>
      <c r="F4" s="6"/>
      <c r="G4" s="42"/>
    </row>
    <row r="5" spans="1:7" x14ac:dyDescent="0.25">
      <c r="A5" s="8" t="s">
        <v>2</v>
      </c>
      <c r="B5" s="9" t="s">
        <v>129</v>
      </c>
      <c r="C5" s="10"/>
      <c r="D5" s="10"/>
      <c r="E5" s="10"/>
      <c r="F5" s="10"/>
      <c r="G5" s="42"/>
    </row>
    <row r="6" spans="1:7" x14ac:dyDescent="0.25">
      <c r="A6" s="8" t="s">
        <v>3</v>
      </c>
      <c r="B6" s="9" t="s">
        <v>111</v>
      </c>
      <c r="C6" s="10"/>
      <c r="D6" s="10"/>
      <c r="E6" s="10"/>
      <c r="F6" s="10"/>
      <c r="G6" s="42"/>
    </row>
    <row r="7" spans="1:7" x14ac:dyDescent="0.25">
      <c r="A7" s="41"/>
      <c r="B7" s="42"/>
      <c r="C7" s="6"/>
      <c r="D7" s="6"/>
      <c r="E7" s="6"/>
      <c r="F7" s="6"/>
      <c r="G7" s="42"/>
    </row>
    <row r="8" spans="1:7" s="50" customFormat="1" ht="25.5" x14ac:dyDescent="0.2">
      <c r="B8" s="51" t="s">
        <v>40</v>
      </c>
      <c r="C8" s="65" t="s">
        <v>38</v>
      </c>
      <c r="D8" s="65" t="s">
        <v>39</v>
      </c>
      <c r="E8" s="65" t="s">
        <v>37</v>
      </c>
      <c r="F8" s="52" t="s">
        <v>41</v>
      </c>
      <c r="G8" s="53"/>
    </row>
    <row r="9" spans="1:7" s="50" customFormat="1" ht="12.75" x14ac:dyDescent="0.2">
      <c r="B9" s="234" t="s">
        <v>130</v>
      </c>
      <c r="C9" s="235">
        <v>16457</v>
      </c>
      <c r="D9" s="235">
        <v>47690</v>
      </c>
      <c r="E9" s="235">
        <v>64147</v>
      </c>
      <c r="F9" s="86">
        <v>0.85689129272663589</v>
      </c>
      <c r="G9" s="54"/>
    </row>
    <row r="10" spans="1:7" s="50" customFormat="1" ht="12.75" x14ac:dyDescent="0.2">
      <c r="B10" s="234" t="s">
        <v>131</v>
      </c>
      <c r="C10" s="235">
        <v>16456</v>
      </c>
      <c r="D10" s="235">
        <v>48255</v>
      </c>
      <c r="E10" s="235">
        <v>64711</v>
      </c>
      <c r="F10" s="86">
        <v>0.87923051740532721</v>
      </c>
      <c r="G10" s="54"/>
    </row>
    <row r="11" spans="1:7" s="50" customFormat="1" ht="12.75" x14ac:dyDescent="0.2">
      <c r="B11" s="234" t="s">
        <v>132</v>
      </c>
      <c r="C11" s="235">
        <v>16587</v>
      </c>
      <c r="D11" s="235">
        <v>48675</v>
      </c>
      <c r="E11" s="235">
        <v>65262</v>
      </c>
      <c r="F11" s="86">
        <v>0.85147811036763166</v>
      </c>
      <c r="G11" s="54"/>
    </row>
    <row r="12" spans="1:7" s="50" customFormat="1" ht="12.75" x14ac:dyDescent="0.2">
      <c r="B12" s="234" t="s">
        <v>133</v>
      </c>
      <c r="C12" s="235">
        <v>16279</v>
      </c>
      <c r="D12" s="235">
        <v>48508</v>
      </c>
      <c r="E12" s="235">
        <v>64787</v>
      </c>
      <c r="F12" s="86">
        <v>-0.72783549385553314</v>
      </c>
      <c r="G12" s="54"/>
    </row>
    <row r="13" spans="1:7" s="50" customFormat="1" ht="12.75" x14ac:dyDescent="0.2">
      <c r="B13" s="234" t="s">
        <v>134</v>
      </c>
      <c r="C13" s="235">
        <v>16463</v>
      </c>
      <c r="D13" s="235">
        <v>49236</v>
      </c>
      <c r="E13" s="235">
        <v>65699</v>
      </c>
      <c r="F13" s="86">
        <v>1.4076898143146055</v>
      </c>
      <c r="G13" s="54"/>
    </row>
    <row r="14" spans="1:7" s="50" customFormat="1" ht="12.75" x14ac:dyDescent="0.2">
      <c r="B14" s="234" t="s">
        <v>135</v>
      </c>
      <c r="C14" s="235">
        <v>16512</v>
      </c>
      <c r="D14" s="235">
        <v>49933</v>
      </c>
      <c r="E14" s="235">
        <v>66445</v>
      </c>
      <c r="F14" s="86">
        <v>1.1354815141783048</v>
      </c>
      <c r="G14" s="54"/>
    </row>
    <row r="15" spans="1:7" s="50" customFormat="1" ht="12.75" x14ac:dyDescent="0.2">
      <c r="B15" s="234" t="s">
        <v>136</v>
      </c>
      <c r="C15" s="235">
        <v>17027</v>
      </c>
      <c r="D15" s="235">
        <v>50134</v>
      </c>
      <c r="E15" s="235">
        <v>67161</v>
      </c>
      <c r="F15" s="86">
        <v>1.0775829633531409</v>
      </c>
      <c r="G15" s="54"/>
    </row>
    <row r="16" spans="1:7" s="50" customFormat="1" ht="12.75" x14ac:dyDescent="0.2">
      <c r="B16" s="234" t="s">
        <v>137</v>
      </c>
      <c r="C16" s="235">
        <v>16773</v>
      </c>
      <c r="D16" s="235">
        <v>50300</v>
      </c>
      <c r="E16" s="235">
        <v>67073</v>
      </c>
      <c r="F16" s="86">
        <v>-0.13102842423430294</v>
      </c>
      <c r="G16" s="54"/>
    </row>
    <row r="17" spans="2:7" s="50" customFormat="1" ht="12.75" x14ac:dyDescent="0.2">
      <c r="B17" s="234" t="s">
        <v>138</v>
      </c>
      <c r="C17" s="235">
        <v>16756</v>
      </c>
      <c r="D17" s="235">
        <v>50159</v>
      </c>
      <c r="E17" s="235">
        <v>66915</v>
      </c>
      <c r="F17" s="86">
        <v>-0.23556423598168896</v>
      </c>
      <c r="G17" s="54"/>
    </row>
    <row r="18" spans="2:7" s="50" customFormat="1" ht="12.75" x14ac:dyDescent="0.2">
      <c r="B18" s="234" t="s">
        <v>139</v>
      </c>
      <c r="C18" s="235">
        <v>17138</v>
      </c>
      <c r="D18" s="235">
        <v>50235</v>
      </c>
      <c r="E18" s="235">
        <v>67373</v>
      </c>
      <c r="F18" s="86">
        <v>0.68445042217739616</v>
      </c>
      <c r="G18" s="54"/>
    </row>
    <row r="19" spans="2:7" s="50" customFormat="1" ht="12.75" x14ac:dyDescent="0.2">
      <c r="B19" s="234" t="s">
        <v>140</v>
      </c>
      <c r="C19" s="235">
        <v>16467</v>
      </c>
      <c r="D19" s="235">
        <v>50281</v>
      </c>
      <c r="E19" s="235">
        <v>66748</v>
      </c>
      <c r="F19" s="86">
        <v>-0.92767132233980698</v>
      </c>
      <c r="G19" s="54"/>
    </row>
    <row r="20" spans="2:7" s="50" customFormat="1" ht="12.75" x14ac:dyDescent="0.2">
      <c r="B20" s="234" t="s">
        <v>141</v>
      </c>
      <c r="C20" s="235">
        <v>16266</v>
      </c>
      <c r="D20" s="235">
        <v>49860</v>
      </c>
      <c r="E20" s="235">
        <v>66126</v>
      </c>
      <c r="F20" s="86">
        <v>-0.93186312698507745</v>
      </c>
      <c r="G20" s="54"/>
    </row>
    <row r="21" spans="2:7" s="50" customFormat="1" ht="12.75" x14ac:dyDescent="0.2">
      <c r="B21" s="234" t="s">
        <v>142</v>
      </c>
      <c r="C21" s="235">
        <v>16915</v>
      </c>
      <c r="D21" s="235">
        <v>49759</v>
      </c>
      <c r="E21" s="235">
        <v>66704</v>
      </c>
      <c r="F21" s="86">
        <v>0.87408886065996061</v>
      </c>
      <c r="G21" s="54"/>
    </row>
    <row r="22" spans="2:7" s="50" customFormat="1" ht="12.75" x14ac:dyDescent="0.2">
      <c r="B22" s="234" t="s">
        <v>143</v>
      </c>
      <c r="C22" s="235">
        <v>16821</v>
      </c>
      <c r="D22" s="235">
        <v>50376</v>
      </c>
      <c r="E22" s="235">
        <v>67225</v>
      </c>
      <c r="F22" s="86">
        <v>0.78106260494124058</v>
      </c>
      <c r="G22" s="54"/>
    </row>
    <row r="23" spans="2:7" s="50" customFormat="1" ht="12.75" x14ac:dyDescent="0.2">
      <c r="B23" s="234" t="s">
        <v>144</v>
      </c>
      <c r="C23" s="235">
        <v>16945</v>
      </c>
      <c r="D23" s="235">
        <v>50697</v>
      </c>
      <c r="E23" s="235">
        <v>67674</v>
      </c>
      <c r="F23" s="86">
        <v>0.6679062848642614</v>
      </c>
      <c r="G23" s="54"/>
    </row>
    <row r="24" spans="2:7" s="50" customFormat="1" ht="12.75" x14ac:dyDescent="0.2">
      <c r="B24" s="234" t="s">
        <v>145</v>
      </c>
      <c r="C24" s="235">
        <v>16454</v>
      </c>
      <c r="D24" s="235">
        <v>50118</v>
      </c>
      <c r="E24" s="235">
        <v>66572</v>
      </c>
      <c r="F24" s="86">
        <v>-1.6283949522711838</v>
      </c>
      <c r="G24" s="54"/>
    </row>
    <row r="25" spans="2:7" s="50" customFormat="1" ht="12.75" x14ac:dyDescent="0.2">
      <c r="B25" s="234" t="s">
        <v>146</v>
      </c>
      <c r="C25" s="235">
        <v>16754</v>
      </c>
      <c r="D25" s="235">
        <v>49957</v>
      </c>
      <c r="E25" s="235">
        <v>66746</v>
      </c>
      <c r="F25" s="86">
        <v>0.26137114702877717</v>
      </c>
      <c r="G25" s="54"/>
    </row>
    <row r="26" spans="2:7" s="50" customFormat="1" ht="12.75" x14ac:dyDescent="0.2">
      <c r="B26" s="234" t="s">
        <v>147</v>
      </c>
      <c r="C26" s="235">
        <v>16799</v>
      </c>
      <c r="D26" s="235">
        <v>50168</v>
      </c>
      <c r="E26" s="235">
        <v>66995</v>
      </c>
      <c r="F26" s="86">
        <v>0.37305606328468244</v>
      </c>
      <c r="G26" s="54"/>
    </row>
    <row r="27" spans="2:7" s="50" customFormat="1" ht="12.75" x14ac:dyDescent="0.2">
      <c r="B27" s="234" t="s">
        <v>148</v>
      </c>
      <c r="C27" s="235">
        <v>17166</v>
      </c>
      <c r="D27" s="235">
        <v>50297</v>
      </c>
      <c r="E27" s="235">
        <v>67493</v>
      </c>
      <c r="F27" s="86">
        <v>0.74333905515338028</v>
      </c>
      <c r="G27" s="54"/>
    </row>
    <row r="28" spans="2:7" s="50" customFormat="1" ht="12.75" x14ac:dyDescent="0.2">
      <c r="B28" s="234" t="s">
        <v>149</v>
      </c>
      <c r="C28" s="235">
        <v>16987</v>
      </c>
      <c r="D28" s="235">
        <v>50852</v>
      </c>
      <c r="E28" s="235">
        <v>67839</v>
      </c>
      <c r="F28" s="86">
        <v>0.51264575585616701</v>
      </c>
      <c r="G28" s="54"/>
    </row>
    <row r="29" spans="2:7" s="50" customFormat="1" ht="12.75" x14ac:dyDescent="0.2">
      <c r="B29" s="234" t="s">
        <v>150</v>
      </c>
      <c r="C29" s="235">
        <v>17195</v>
      </c>
      <c r="D29" s="235">
        <v>50782</v>
      </c>
      <c r="E29" s="235">
        <v>67977</v>
      </c>
      <c r="F29" s="86">
        <v>0.20342280988812078</v>
      </c>
      <c r="G29" s="54"/>
    </row>
    <row r="30" spans="2:7" s="50" customFormat="1" ht="12.75" x14ac:dyDescent="0.2">
      <c r="B30" s="234" t="s">
        <v>151</v>
      </c>
      <c r="C30" s="235">
        <v>17318</v>
      </c>
      <c r="D30" s="235">
        <v>51251</v>
      </c>
      <c r="E30" s="235">
        <v>68569</v>
      </c>
      <c r="F30" s="86">
        <v>0.87088279859364182</v>
      </c>
      <c r="G30" s="54"/>
    </row>
    <row r="31" spans="2:7" s="50" customFormat="1" ht="12.75" x14ac:dyDescent="0.2">
      <c r="B31" s="234" t="s">
        <v>152</v>
      </c>
      <c r="C31" s="235">
        <v>16454</v>
      </c>
      <c r="D31" s="235">
        <v>51229</v>
      </c>
      <c r="E31" s="235">
        <v>67683</v>
      </c>
      <c r="F31" s="86">
        <v>-1.2921290962388254</v>
      </c>
      <c r="G31" s="54"/>
    </row>
    <row r="32" spans="2:7" s="50" customFormat="1" ht="12.75" x14ac:dyDescent="0.2">
      <c r="B32" s="234" t="s">
        <v>153</v>
      </c>
      <c r="C32" s="235">
        <v>16604</v>
      </c>
      <c r="D32" s="235">
        <v>50484</v>
      </c>
      <c r="E32" s="235">
        <v>67088</v>
      </c>
      <c r="F32" s="86">
        <v>-0.8790981487227234</v>
      </c>
      <c r="G32" s="54"/>
    </row>
    <row r="33" spans="2:7" s="54" customFormat="1" ht="12.75" x14ac:dyDescent="0.2">
      <c r="B33" s="236" t="s">
        <v>154</v>
      </c>
      <c r="C33" s="237">
        <v>16795</v>
      </c>
      <c r="D33" s="237">
        <v>50515</v>
      </c>
      <c r="E33" s="90">
        <v>67310</v>
      </c>
      <c r="F33" s="99">
        <v>0.33090865728595542</v>
      </c>
    </row>
    <row r="34" spans="2:7" s="50" customFormat="1" ht="12.75" x14ac:dyDescent="0.2">
      <c r="B34" s="57"/>
      <c r="C34" s="55"/>
      <c r="D34" s="56"/>
      <c r="E34" s="55"/>
      <c r="F34" s="55"/>
    </row>
    <row r="35" spans="2:7" x14ac:dyDescent="0.25">
      <c r="D35" s="58"/>
      <c r="F35" s="58"/>
      <c r="G35" s="55"/>
    </row>
    <row r="36" spans="2:7" x14ac:dyDescent="0.25">
      <c r="B36"/>
      <c r="C36"/>
      <c r="D36"/>
      <c r="E36"/>
      <c r="F36"/>
      <c r="G36" s="55"/>
    </row>
    <row r="37" spans="2:7" x14ac:dyDescent="0.25">
      <c r="B37"/>
      <c r="C37"/>
      <c r="D37"/>
      <c r="E37"/>
      <c r="F3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I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9" ht="18.75" x14ac:dyDescent="0.2">
      <c r="A1" s="20"/>
      <c r="B1" s="2" t="s">
        <v>54</v>
      </c>
    </row>
    <row r="2" spans="1:9" ht="18.75" x14ac:dyDescent="0.2">
      <c r="A2" s="20"/>
      <c r="B2" s="2" t="s">
        <v>91</v>
      </c>
    </row>
    <row r="3" spans="1:9" ht="15" x14ac:dyDescent="0.2">
      <c r="A3" s="20"/>
      <c r="B3" s="20"/>
    </row>
    <row r="4" spans="1:9" ht="15" x14ac:dyDescent="0.2">
      <c r="A4" s="4" t="s">
        <v>0</v>
      </c>
      <c r="B4" s="5" t="s">
        <v>1</v>
      </c>
      <c r="C4" s="59"/>
      <c r="D4" s="59"/>
      <c r="E4" s="59"/>
      <c r="F4" s="59"/>
      <c r="G4" s="59"/>
      <c r="H4" s="59"/>
    </row>
    <row r="5" spans="1:9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</row>
    <row r="6" spans="1:9" ht="15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B1:M6"/>
  <sheetViews>
    <sheetView zoomScaleNormal="100" workbookViewId="0"/>
  </sheetViews>
  <sheetFormatPr baseColWidth="10" defaultRowHeight="12.75" x14ac:dyDescent="0.2"/>
  <sheetData>
    <row r="1" spans="2:13" ht="18.75" x14ac:dyDescent="0.2">
      <c r="B1" s="20"/>
      <c r="C1" s="2" t="s">
        <v>55</v>
      </c>
    </row>
    <row r="2" spans="2:13" ht="18.75" x14ac:dyDescent="0.2">
      <c r="B2" s="20"/>
      <c r="C2" s="2" t="s">
        <v>125</v>
      </c>
    </row>
    <row r="3" spans="2:13" ht="15" x14ac:dyDescent="0.2">
      <c r="B3" s="238" t="s">
        <v>157</v>
      </c>
      <c r="C3" s="20"/>
    </row>
    <row r="4" spans="2:13" ht="15" x14ac:dyDescent="0.2">
      <c r="B4" s="4" t="s">
        <v>0</v>
      </c>
      <c r="C4" s="5" t="s">
        <v>62</v>
      </c>
      <c r="D4" s="59"/>
      <c r="E4" s="59"/>
      <c r="F4" s="59"/>
      <c r="G4" s="59"/>
      <c r="H4" s="59"/>
      <c r="I4" s="59"/>
    </row>
    <row r="5" spans="2:13" ht="15" x14ac:dyDescent="0.2">
      <c r="B5" s="8" t="s">
        <v>2</v>
      </c>
      <c r="C5" s="9" t="s">
        <v>129</v>
      </c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2:13" ht="15" x14ac:dyDescent="0.2">
      <c r="B6" s="8" t="s">
        <v>3</v>
      </c>
      <c r="C6" s="9" t="s">
        <v>111</v>
      </c>
      <c r="D6" s="60"/>
      <c r="E6" s="60"/>
      <c r="F6" s="60"/>
      <c r="G6" s="60"/>
      <c r="H6" s="60"/>
      <c r="I6" s="60"/>
      <c r="J6" s="60"/>
      <c r="K6" s="60"/>
      <c r="L6" s="60"/>
      <c r="M6" s="6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K25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11" ht="18.75" x14ac:dyDescent="0.2">
      <c r="A1" s="20"/>
      <c r="B1" s="2" t="s">
        <v>56</v>
      </c>
    </row>
    <row r="2" spans="1:11" ht="18.75" x14ac:dyDescent="0.2">
      <c r="A2" s="20"/>
      <c r="B2" s="2" t="s">
        <v>126</v>
      </c>
    </row>
    <row r="3" spans="1:11" ht="15" x14ac:dyDescent="0.2">
      <c r="A3" s="20"/>
      <c r="B3" s="20"/>
    </row>
    <row r="4" spans="1:11" ht="15" x14ac:dyDescent="0.2">
      <c r="A4" s="4" t="s">
        <v>0</v>
      </c>
      <c r="B4" s="5" t="s">
        <v>62</v>
      </c>
      <c r="C4" s="59"/>
      <c r="D4" s="59"/>
      <c r="E4" s="59"/>
      <c r="F4" s="59"/>
      <c r="G4" s="59"/>
      <c r="H4" s="59"/>
    </row>
    <row r="5" spans="1:11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  <c r="J5" s="60"/>
      <c r="K5" s="60"/>
    </row>
    <row r="6" spans="1:11" ht="15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  <c r="J6" s="60"/>
      <c r="K6" s="60"/>
    </row>
    <row r="7" spans="1:11" x14ac:dyDescent="0.2">
      <c r="A7" s="239" t="s">
        <v>158</v>
      </c>
      <c r="F7" s="239" t="s">
        <v>159</v>
      </c>
    </row>
    <row r="25" ht="9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7</vt:i4>
      </vt:variant>
    </vt:vector>
  </HeadingPairs>
  <TitlesOfParts>
    <vt:vector size="25" baseType="lpstr">
      <vt:lpstr>couverture</vt:lpstr>
      <vt:lpstr>sommaire</vt:lpstr>
      <vt:lpstr>les chiffres du mois</vt:lpstr>
      <vt:lpstr> </vt:lpstr>
      <vt:lpstr>tab1bis_écrouées</vt:lpstr>
      <vt:lpstr>tab2évol</vt:lpstr>
      <vt:lpstr>tab3 courbeA</vt:lpstr>
      <vt:lpstr>tab3 courbeB</vt:lpstr>
      <vt:lpstr>tab3 courbeC</vt:lpstr>
      <vt:lpstr>tab4évolnheb</vt:lpstr>
      <vt:lpstr>tab4-1 courbévol</vt:lpstr>
      <vt:lpstr>tab5_catpénale</vt:lpstr>
      <vt:lpstr>tab6_femmes</vt:lpstr>
      <vt:lpstr>tab6-2_évolfem</vt:lpstr>
      <vt:lpstr>tab6-3_courbévolfem</vt:lpstr>
      <vt:lpstr>tab7_mineurs</vt:lpstr>
      <vt:lpstr>tab7-1_mineurs.évol</vt:lpstr>
      <vt:lpstr>tab7-2_courbe</vt:lpstr>
      <vt:lpstr>couverture!Zone_d_impression</vt:lpstr>
      <vt:lpstr>sommaire!Zone_d_impression</vt:lpstr>
      <vt:lpstr>tab1bis_écrouées!Zone_d_impression</vt:lpstr>
      <vt:lpstr>'tab3 courbeA'!Zone_d_impression</vt:lpstr>
      <vt:lpstr>'tab3 courbeC'!Zone_d_impression</vt:lpstr>
      <vt:lpstr>tab4évolnheb!Zone_d_impression</vt:lpstr>
      <vt:lpstr>'tab7-2_courbe'!Zone_d_impression</vt:lpstr>
    </vt:vector>
  </TitlesOfParts>
  <Company>MINISTERE DE LA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GUILLONNEAU</dc:creator>
  <cp:lastModifiedBy>AFFA Moise</cp:lastModifiedBy>
  <cp:lastPrinted>2011-03-14T14:05:07Z</cp:lastPrinted>
  <dcterms:created xsi:type="dcterms:W3CDTF">2004-03-02T10:50:55Z</dcterms:created>
  <dcterms:modified xsi:type="dcterms:W3CDTF">2013-10-09T14:58:28Z</dcterms:modified>
</cp:coreProperties>
</file>