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4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courbeC'!#REF!</definedName>
    <definedName name="_xlnm.Print_Area" localSheetId="9">'tab4évolnheb'!$A$1:$G$34</definedName>
    <definedName name="_xlnm.Print_Area" localSheetId="17">'tab7-2_courbe'!#REF!</definedName>
  </definedNames>
  <calcPr fullCalcOnLoad="1"/>
</workbook>
</file>

<file path=xl/sharedStrings.xml><?xml version="1.0" encoding="utf-8"?>
<sst xmlns="http://schemas.openxmlformats.org/spreadsheetml/2006/main" count="364" uniqueCount="167">
  <si>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</si>
  <si>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</si>
  <si>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</si>
  <si>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</si>
  <si>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</si>
  <si>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</si>
  <si>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</si>
  <si>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</si>
  <si>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</si>
  <si>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</si>
  <si>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</si>
  <si>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</si>
  <si>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</si>
  <si>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</si>
  <si>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</si>
  <si>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</si>
  <si>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</si>
  <si>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</si>
  <si>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</si>
  <si>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</si>
  <si>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</si>
  <si>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</si>
  <si>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</si>
  <si>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</si>
  <si>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</si>
  <si>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</si>
  <si>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</si>
  <si>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</si>
  <si>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</si>
  <si>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</si>
  <si>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</si>
  <si>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</si>
  <si>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</si>
  <si>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</si>
  <si>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</si>
  <si>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</si>
  <si>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</si>
  <si>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</si>
  <si>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</si>
  <si>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</si>
  <si>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</si>
  <si>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</si>
  <si>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</si>
  <si>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</si>
  <si>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</si>
  <si>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</si>
  <si>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</si>
  <si>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</si>
  <si>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</si>
  <si>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</si>
  <si>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</si>
  <si>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</si>
  <si>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</si>
  <si>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</si>
  <si>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</si>
  <si>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</si>
  <si>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</si>
  <si>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</si>
  <si>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</si>
  <si>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</si>
  <si>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</si>
  <si>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</si>
  <si>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</si>
  <si>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</si>
  <si>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</si>
  <si>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</si>
  <si>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</si>
  <si>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</si>
  <si>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</si>
  <si>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</si>
  <si>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</si>
  <si>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</si>
  <si>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</si>
  <si>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</si>
  <si>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</si>
  <si>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</si>
  <si>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</si>
  <si>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</si>
  <si>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</si>
  <si>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</si>
  <si>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</si>
  <si>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</si>
  <si>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</si>
  <si>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</si>
  <si>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</si>
  <si>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</si>
  <si>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</si>
  <si>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</si>
  <si>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</si>
  <si>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</si>
  <si>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</si>
  <si>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</si>
  <si>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</si>
  <si>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</si>
  <si>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</si>
  <si>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</si>
  <si>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</si>
  <si>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</si>
  <si>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</si>
  <si>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</si>
  <si>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</si>
  <si>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</si>
  <si>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</si>
  <si>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</si>
  <si>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</si>
  <si>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</si>
  <si>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</si>
  <si>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</si>
  <si>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</si>
  <si>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</si>
  <si>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</si>
  <si>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</si>
  <si>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</si>
  <si>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</si>
  <si>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</si>
  <si>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</si>
  <si>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</si>
  <si>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</si>
  <si>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</si>
  <si>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</si>
  <si>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</si>
  <si>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</si>
  <si>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</si>
  <si>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</si>
  <si>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</si>
  <si>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février 2012 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</si>
  <si>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</si>
  <si>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</si>
  <si>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</si>
  <si>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</si>
  <si>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</si>
  <si>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</si>
  <si>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</si>
  <si>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</si>
  <si>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</si>
  <si>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</si>
  <si>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</si>
  <si>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</si>
  <si>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</si>
  <si>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</si>
  <si>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</si>
  <si>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</si>
  <si>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</si>
  <si>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</si>
  <si>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</si>
  <si>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</si>
  <si>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</si>
  <si>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</si>
  <si>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</si>
  <si>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</si>
  <si>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</si>
  <si>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</si>
  <si>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</si>
  <si>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</si>
  <si>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</si>
  <si>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>- 10 établissements ou quartiers ont une densité supérieure ou égale à 200 %,</t>
  </si>
  <si>
    <t>- 27 établissements ou quartiers ont une densité supérieure ou égale à 150 et inférieure à 200 %,</t>
  </si>
  <si>
    <t>- 64 établissements ou quartiers ont une densité supérieure ou égale à 120 et inférieure à 150 %,</t>
  </si>
  <si>
    <t>- 26 établissements ou quartiers ont une densité supérieure ou égale à 100 et inférieure à 120 %,</t>
  </si>
  <si>
    <t>- 118 établissements ou quartiers ont une densité inférieure à 100 %</t>
  </si>
  <si>
    <t>-*</t>
  </si>
  <si>
    <t>* Expérimentation Sefip au 1er février 2011</t>
  </si>
  <si>
    <t>Evolution mensuelle du nombre de femmes écrouées depuis le 1er janvier 2009</t>
  </si>
  <si>
    <t>Courbe d'évolution mensuelle de la population écrouée non hébergée depuis le 1er janvier 2009</t>
  </si>
  <si>
    <t>Courbe d'évolution mensuelle de la population écrouée détenue depuis le 1er janvier 2009</t>
  </si>
  <si>
    <t xml:space="preserve"> Courbe d'évolution mensuelle de la population écrouée détenue selon la catégorie pénale depuis le 1er janvier 2009</t>
  </si>
  <si>
    <t xml:space="preserve"> Evolution mensuelle du nombre de condamnés,
 depuis le 1er janvier 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</si>
</sst>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204" formatCode="&quot;1er&quot;\ mmmm"/>
    <numFmt numFmtId="214" formatCode="&quot;1er &quot;mmmm"/>
    <numFmt numFmtId="219" formatCode="&quot;1er &quot;\ mmmm"/>
    <numFmt numFmtId="227" formatCode="0;0;&quot;-&quot;"/>
  </numFmts>
  <fonts count="9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9.5"/>
      <name val="Times New Roman"/>
      <family val="1"/>
    </font>
    <font>
      <sz val="8"/>
      <color indexed="9"/>
      <name val="Times New Roman"/>
      <family val="1"/>
    </font>
    <font>
      <sz val="8.75"/>
      <color indexed="8"/>
      <name val="Times New Roman"/>
      <family val="1"/>
    </font>
    <font>
      <b/>
      <sz val="9.25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.75"/>
      <color indexed="8"/>
      <name val="Times New Roman"/>
      <family val="1"/>
    </font>
    <font>
      <b/>
      <sz val="8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4" fontId="35" fillId="0" borderId="28" xfId="53" applyNumberFormat="1" applyFont="1" applyBorder="1" applyAlignment="1" quotePrefix="1">
      <alignment horizontal="center"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91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00831"/>
        <c:axId val="53107480"/>
      </c:lineChart>
      <c:catAx>
        <c:axId val="590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7480"/>
        <c:crosses val="autoZero"/>
        <c:auto val="1"/>
        <c:lblOffset val="100"/>
        <c:tickLblSkip val="1"/>
        <c:noMultiLvlLbl val="0"/>
      </c:catAx>
      <c:valAx>
        <c:axId val="5310748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</c:numLit>
          </c:val>
          <c:smooth val="0"/>
        </c:ser>
        <c:marker val="1"/>
        <c:axId val="56063529"/>
        <c:axId val="34809714"/>
      </c:lineChart>
      <c:catAx>
        <c:axId val="5606352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09714"/>
        <c:crossesAt val="0"/>
        <c:auto val="1"/>
        <c:lblOffset val="100"/>
        <c:noMultiLvlLbl val="0"/>
      </c:catAx>
      <c:valAx>
        <c:axId val="3480971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63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35"/>
          <c:y val="0.098"/>
          <c:w val="0.9385"/>
          <c:h val="0.873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</c:numLit>
          </c:val>
          <c:smooth val="0"/>
        </c:ser>
        <c:marker val="1"/>
        <c:axId val="44851971"/>
        <c:axId val="1014556"/>
      </c:lineChart>
      <c:catAx>
        <c:axId val="4485197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4556"/>
        <c:crosses val="autoZero"/>
        <c:auto val="1"/>
        <c:lblOffset val="100"/>
        <c:noMultiLvlLbl val="0"/>
      </c:catAx>
      <c:valAx>
        <c:axId val="101455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519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685"/>
          <c:w val="0.8215"/>
          <c:h val="0.031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>
        <c:manualLayout>
          <c:xMode val="factor"/>
          <c:yMode val="factor"/>
          <c:x val="0.07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09475"/>
          <c:w val="0.965"/>
          <c:h val="0.880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</c:numLit>
          </c:val>
          <c:smooth val="0"/>
        </c:ser>
        <c:marker val="1"/>
        <c:axId val="9131005"/>
        <c:axId val="15070182"/>
      </c:lineChart>
      <c:catAx>
        <c:axId val="913100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0182"/>
        <c:crossesAt val="0"/>
        <c:auto val="1"/>
        <c:lblOffset val="100"/>
        <c:noMultiLvlLbl val="0"/>
      </c:catAx>
      <c:valAx>
        <c:axId val="15070182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1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96825"/>
          <c:w val="0.83975"/>
          <c:h val="0.031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1413911"/>
        <c:axId val="12725200"/>
      </c:lineChart>
      <c:catAx>
        <c:axId val="141391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5200"/>
        <c:crosses val="autoZero"/>
        <c:auto val="1"/>
        <c:lblOffset val="100"/>
        <c:noMultiLvlLbl val="0"/>
      </c:catAx>
      <c:valAx>
        <c:axId val="12725200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91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</c:numLit>
          </c:val>
          <c:smooth val="0"/>
        </c:ser>
        <c:marker val="1"/>
        <c:axId val="47417937"/>
        <c:axId val="24108250"/>
      </c:lineChart>
      <c:catAx>
        <c:axId val="4741793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250"/>
        <c:crosses val="autoZero"/>
        <c:auto val="1"/>
        <c:lblOffset val="100"/>
        <c:noMultiLvlLbl val="0"/>
      </c:catAx>
      <c:valAx>
        <c:axId val="24108250"/>
        <c:scaling>
          <c:orientation val="minMax"/>
          <c:max val="10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93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525"/>
          <c:w val="0.91775"/>
          <c:h val="0.8277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</c:numLit>
          </c:val>
          <c:smooth val="0"/>
        </c:ser>
        <c:marker val="1"/>
        <c:axId val="15647659"/>
        <c:axId val="6611204"/>
      </c:lineChart>
      <c:catAx>
        <c:axId val="1564765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04"/>
        <c:crosses val="autoZero"/>
        <c:auto val="1"/>
        <c:lblOffset val="100"/>
        <c:noMultiLvlLbl val="0"/>
      </c:catAx>
      <c:valAx>
        <c:axId val="6611204"/>
        <c:scaling>
          <c:orientation val="minMax"/>
          <c:max val="10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65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435"/>
          <c:w val="0.327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525"/>
          <c:w val="0.91775"/>
          <c:h val="0.8277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</c:numLit>
          </c:val>
          <c:smooth val="0"/>
        </c:ser>
        <c:marker val="1"/>
        <c:axId val="59500837"/>
        <c:axId val="65745486"/>
      </c:lineChart>
      <c:catAx>
        <c:axId val="5950083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5486"/>
        <c:crosses val="autoZero"/>
        <c:auto val="1"/>
        <c:lblOffset val="100"/>
        <c:noMultiLvlLbl val="0"/>
      </c:catAx>
      <c:valAx>
        <c:axId val="65745486"/>
        <c:scaling>
          <c:orientation val="minMax"/>
          <c:max val="10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083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435"/>
          <c:w val="0.327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4838463"/>
        <c:axId val="23784120"/>
      </c:lineChart>
      <c:catAx>
        <c:axId val="54838463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84120"/>
        <c:crosses val="autoZero"/>
        <c:auto val="1"/>
        <c:lblOffset val="100"/>
        <c:noMultiLvlLbl val="0"/>
      </c:catAx>
      <c:valAx>
        <c:axId val="23784120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846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12730489"/>
        <c:axId val="47465538"/>
      </c:lineChart>
      <c:catAx>
        <c:axId val="1273048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5538"/>
        <c:crosses val="autoZero"/>
        <c:auto val="1"/>
        <c:lblOffset val="100"/>
        <c:noMultiLvlLbl val="0"/>
      </c:catAx>
      <c:valAx>
        <c:axId val="47465538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3048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24536659"/>
        <c:axId val="19503340"/>
      </c:lineChart>
      <c:catAx>
        <c:axId val="2453665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03340"/>
        <c:crosses val="autoZero"/>
        <c:auto val="1"/>
        <c:lblOffset val="100"/>
        <c:noMultiLvlLbl val="0"/>
      </c:catAx>
      <c:valAx>
        <c:axId val="19503340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3665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8205273"/>
        <c:axId val="6738594"/>
      </c:lineChart>
      <c:catAx>
        <c:axId val="82052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38594"/>
        <c:crosses val="autoZero"/>
        <c:auto val="1"/>
        <c:lblOffset val="100"/>
        <c:noMultiLvlLbl val="0"/>
      </c:catAx>
      <c:valAx>
        <c:axId val="673859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205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925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41312333"/>
        <c:axId val="36266678"/>
      </c:lineChart>
      <c:catAx>
        <c:axId val="41312333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6678"/>
        <c:crosses val="autoZero"/>
        <c:auto val="1"/>
        <c:lblOffset val="100"/>
        <c:noMultiLvlLbl val="0"/>
      </c:catAx>
      <c:valAx>
        <c:axId val="36266678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233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7964647"/>
        <c:axId val="51919776"/>
      </c:lineChart>
      <c:catAx>
        <c:axId val="57964647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9776"/>
        <c:crosses val="autoZero"/>
        <c:auto val="1"/>
        <c:lblOffset val="100"/>
        <c:noMultiLvlLbl val="0"/>
      </c:catAx>
      <c:valAx>
        <c:axId val="51919776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464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64624801"/>
        <c:axId val="44752298"/>
      </c:lineChart>
      <c:catAx>
        <c:axId val="6462480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2298"/>
        <c:crosses val="autoZero"/>
        <c:auto val="1"/>
        <c:lblOffset val="100"/>
        <c:noMultiLvlLbl val="0"/>
      </c:catAx>
      <c:valAx>
        <c:axId val="44752298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480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4"/>
          <c:w val="0.91975"/>
          <c:h val="0.832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117499"/>
        <c:axId val="1057492"/>
      </c:lineChart>
      <c:catAx>
        <c:axId val="11749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7492"/>
        <c:crosses val="autoZero"/>
        <c:auto val="1"/>
        <c:lblOffset val="100"/>
        <c:noMultiLvlLbl val="0"/>
      </c:catAx>
      <c:valAx>
        <c:axId val="1057492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9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9517429"/>
        <c:axId val="18547998"/>
      </c:lineChart>
      <c:catAx>
        <c:axId val="951742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7998"/>
        <c:crosses val="autoZero"/>
        <c:auto val="1"/>
        <c:lblOffset val="100"/>
        <c:noMultiLvlLbl val="0"/>
      </c:catAx>
      <c:valAx>
        <c:axId val="18547998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742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4"/>
          <c:w val="0.91975"/>
          <c:h val="0.832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32714255"/>
        <c:axId val="25992840"/>
      </c:lineChart>
      <c:catAx>
        <c:axId val="3271425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2840"/>
        <c:crosses val="autoZero"/>
        <c:auto val="1"/>
        <c:lblOffset val="100"/>
        <c:noMultiLvlLbl val="0"/>
      </c:catAx>
      <c:valAx>
        <c:axId val="25992840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425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32608969"/>
        <c:axId val="25045266"/>
      </c:lineChart>
      <c:catAx>
        <c:axId val="3260896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045266"/>
        <c:crosses val="autoZero"/>
        <c:auto val="1"/>
        <c:lblOffset val="100"/>
        <c:noMultiLvlLbl val="0"/>
      </c:catAx>
      <c:valAx>
        <c:axId val="2504526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6089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'[1]tab30 courbe'!$A$3</c:f>
        </c:strRef>
      </c:tx>
      <c:layout>
        <c:manualLayout>
          <c:xMode val="factor"/>
          <c:yMode val="factor"/>
          <c:x val="0.01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75"/>
          <c:y val="0.07125"/>
          <c:w val="0.91325"/>
          <c:h val="0.836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</c:numLit>
          </c:val>
          <c:smooth val="0"/>
        </c:ser>
        <c:marker val="1"/>
        <c:axId val="24080803"/>
        <c:axId val="15400636"/>
      </c:lineChart>
      <c:catAx>
        <c:axId val="2408080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400636"/>
        <c:crosses val="autoZero"/>
        <c:auto val="1"/>
        <c:lblOffset val="100"/>
        <c:noMultiLvlLbl val="0"/>
      </c:catAx>
      <c:valAx>
        <c:axId val="1540063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080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"/>
          <c:y val="0.91875"/>
          <c:w val="0.62425"/>
          <c:h val="0.06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</c:numLit>
          </c:val>
          <c:smooth val="0"/>
        </c:ser>
        <c:marker val="1"/>
        <c:axId val="60647347"/>
        <c:axId val="8955212"/>
      </c:lineChart>
      <c:catAx>
        <c:axId val="6064734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5212"/>
        <c:crosses val="autoZero"/>
        <c:auto val="1"/>
        <c:lblOffset val="100"/>
        <c:noMultiLvlLbl val="0"/>
      </c:catAx>
      <c:valAx>
        <c:axId val="8955212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73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25"/>
          <c:y val="0.11425"/>
          <c:w val="0.88"/>
          <c:h val="0.796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</c:numLit>
          </c:val>
          <c:smooth val="0"/>
        </c:ser>
        <c:marker val="1"/>
        <c:axId val="13488045"/>
        <c:axId val="54283542"/>
      </c:lineChart>
      <c:catAx>
        <c:axId val="1348804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3542"/>
        <c:crosses val="autoZero"/>
        <c:auto val="1"/>
        <c:lblOffset val="100"/>
        <c:noMultiLvlLbl val="0"/>
      </c:catAx>
      <c:valAx>
        <c:axId val="54283542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80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165"/>
          <c:w val="0.534"/>
          <c:h val="0.066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</c:numLit>
          </c:val>
          <c:smooth val="0"/>
        </c:ser>
        <c:marker val="1"/>
        <c:axId val="18789831"/>
        <c:axId val="34890752"/>
      </c:lineChart>
      <c:catAx>
        <c:axId val="1878983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90752"/>
        <c:crosses val="autoZero"/>
        <c:auto val="1"/>
        <c:lblOffset val="100"/>
        <c:noMultiLvlLbl val="0"/>
      </c:catAx>
      <c:valAx>
        <c:axId val="3489075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98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</c:numLit>
          </c:val>
          <c:smooth val="0"/>
        </c:ser>
        <c:marker val="1"/>
        <c:axId val="45581313"/>
        <c:axId val="7578634"/>
      </c:lineChart>
      <c:catAx>
        <c:axId val="4558131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8634"/>
        <c:crossesAt val="0"/>
        <c:auto val="1"/>
        <c:lblOffset val="100"/>
        <c:noMultiLvlLbl val="0"/>
      </c:catAx>
      <c:valAx>
        <c:axId val="757863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13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</c:numLit>
          </c:val>
          <c:smooth val="0"/>
        </c:ser>
        <c:marker val="1"/>
        <c:axId val="1098843"/>
        <c:axId val="9889588"/>
      </c:lineChart>
      <c:catAx>
        <c:axId val="109884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89588"/>
        <c:crosses val="autoZero"/>
        <c:auto val="1"/>
        <c:lblOffset val="100"/>
        <c:noMultiLvlLbl val="0"/>
      </c:catAx>
      <c:valAx>
        <c:axId val="988958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88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</c:numLit>
          </c:val>
          <c:smooth val="0"/>
        </c:ser>
        <c:marker val="1"/>
        <c:axId val="21897429"/>
        <c:axId val="62859134"/>
      </c:lineChart>
      <c:catAx>
        <c:axId val="2189742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59134"/>
        <c:crossesAt val="0"/>
        <c:auto val="1"/>
        <c:lblOffset val="100"/>
        <c:noMultiLvlLbl val="0"/>
      </c:catAx>
      <c:valAx>
        <c:axId val="6285913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97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</c:numLit>
          </c:val>
          <c:smooth val="0"/>
        </c:ser>
        <c:marker val="1"/>
        <c:axId val="28861295"/>
        <c:axId val="58425064"/>
      </c:lineChart>
      <c:catAx>
        <c:axId val="2886129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25064"/>
        <c:crosses val="autoZero"/>
        <c:auto val="1"/>
        <c:lblOffset val="100"/>
        <c:noMultiLvlLbl val="0"/>
      </c:catAx>
      <c:valAx>
        <c:axId val="5842506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61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0.13425</cdr:y>
    </cdr:from>
    <cdr:to>
      <cdr:x>0.95775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36766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0.02175</cdr:x>
      <cdr:y>0.13425</cdr:y>
    </cdr:from>
    <cdr:to>
      <cdr:x>0.0995</cdr:x>
      <cdr:y>0.18925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" y="0"/>
          <a:ext cx="390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0.18175</cdr:y>
    </cdr:from>
    <cdr:to>
      <cdr:x>1</cdr:x>
      <cdr:y>0.30725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0.12425</cdr:y>
    </cdr:from>
    <cdr:to>
      <cdr:x>0.96275</cdr:x>
      <cdr:y>0.181</cdr:y>
    </cdr:to>
    <cdr:sp>
      <cdr:nvSpPr>
        <cdr:cNvPr id="3" name="Text Box 4"/>
        <cdr:cNvSpPr txBox="1">
          <a:spLocks noChangeArrowheads="1"/>
        </cdr:cNvSpPr>
      </cdr:nvSpPr>
      <cdr:spPr>
        <a:xfrm>
          <a:off x="353377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0.13425</cdr:y>
    </cdr:from>
    <cdr:to>
      <cdr:x>0.95775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36766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0.02175</cdr:x>
      <cdr:y>0.13425</cdr:y>
    </cdr:from>
    <cdr:to>
      <cdr:x>0.0995</cdr:x>
      <cdr:y>0.18925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" y="0"/>
          <a:ext cx="390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0.18175</cdr:y>
    </cdr:from>
    <cdr:to>
      <cdr:x>1</cdr:x>
      <cdr:y>0.30725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0.12425</cdr:y>
    </cdr:from>
    <cdr:to>
      <cdr:x>0.96275</cdr:x>
      <cdr:y>0.181</cdr:y>
    </cdr:to>
    <cdr:sp>
      <cdr:nvSpPr>
        <cdr:cNvPr id="3" name="Text Box 4"/>
        <cdr:cNvSpPr txBox="1">
          <a:spLocks noChangeArrowheads="1"/>
        </cdr:cNvSpPr>
      </cdr:nvSpPr>
      <cdr:spPr>
        <a:xfrm>
          <a:off x="353377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0.13425</cdr:y>
    </cdr:from>
    <cdr:to>
      <cdr:x>0.95775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3676650" y="73342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0.02175</cdr:x>
      <cdr:y>0.13425</cdr:y>
    </cdr:from>
    <cdr:to>
      <cdr:x>0.0995</cdr:x>
      <cdr:y>0.18925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" y="7334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0.18175</cdr:y>
    </cdr:from>
    <cdr:to>
      <cdr:x>1</cdr:x>
      <cdr:y>0.30725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981075"/>
          <a:ext cx="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542925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0.12425</cdr:y>
    </cdr:from>
    <cdr:to>
      <cdr:x>0.96275</cdr:x>
      <cdr:y>0.181</cdr:y>
    </cdr:to>
    <cdr:sp>
      <cdr:nvSpPr>
        <cdr:cNvPr id="3" name="Text Box 4"/>
        <cdr:cNvSpPr txBox="1">
          <a:spLocks noChangeArrowheads="1"/>
        </cdr:cNvSpPr>
      </cdr:nvSpPr>
      <cdr:spPr>
        <a:xfrm>
          <a:off x="3533775" y="66675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3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4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6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7" name="Chart 1"/>
        <xdr:cNvGraphicFramePr/>
      </xdr:nvGraphicFramePr>
      <xdr:xfrm>
        <a:off x="19050" y="1257300"/>
        <a:ext cx="5010150" cy="546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>
      <xdr:nvGraphicFramePr>
        <xdr:cNvPr id="8" name="Chart 2"/>
        <xdr:cNvGraphicFramePr/>
      </xdr:nvGraphicFramePr>
      <xdr:xfrm>
        <a:off x="4905375" y="1314450"/>
        <a:ext cx="4838700" cy="542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>
      <xdr:nvGraphicFramePr>
        <xdr:cNvPr id="3" name="Chart 1"/>
        <xdr:cNvGraphicFramePr/>
      </xdr:nvGraphicFramePr>
      <xdr:xfrm>
        <a:off x="238125" y="1352550"/>
        <a:ext cx="90773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>
      <xdr:nvGraphicFramePr>
        <xdr:cNvPr id="4" name="Chart 1"/>
        <xdr:cNvGraphicFramePr/>
      </xdr:nvGraphicFramePr>
      <xdr:xfrm>
        <a:off x="238125" y="1352550"/>
        <a:ext cx="9077325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0.36225</cdr:y>
    </cdr:from>
    <cdr:to>
      <cdr:x>0.44825</cdr:x>
      <cdr:y>0.36725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33550" y="0"/>
          <a:ext cx="2486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0"/>
          <a:ext cx="2562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0"/>
          <a:ext cx="2562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41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graphicFrame>
      <xdr:nvGraphicFramePr>
        <xdr:cNvPr id="3" name="Chart 1"/>
        <xdr:cNvGraphicFramePr/>
      </xdr:nvGraphicFramePr>
      <xdr:xfrm>
        <a:off x="0" y="0"/>
        <a:ext cx="939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0" y="0"/>
        <a:ext cx="939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7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8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9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836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>
      <xdr:nvGraphicFramePr>
        <xdr:cNvPr id="2" name="Chart 1"/>
        <xdr:cNvGraphicFramePr/>
      </xdr:nvGraphicFramePr>
      <xdr:xfrm>
        <a:off x="0" y="1181100"/>
        <a:ext cx="78581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0.63725</cdr:y>
    </cdr:from>
    <cdr:to>
      <cdr:x>0.403</cdr:x>
      <cdr:y>0.67475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933575" y="3429000"/>
          <a:ext cx="1714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239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>
      <xdr:nvGraphicFramePr>
        <xdr:cNvPr id="2" name="Chart 1"/>
        <xdr:cNvGraphicFramePr/>
      </xdr:nvGraphicFramePr>
      <xdr:xfrm>
        <a:off x="0" y="1276350"/>
        <a:ext cx="905827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0.34</cdr:y>
    </cdr:from>
    <cdr:to>
      <cdr:x>0.9185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0.02925</cdr:x>
      <cdr:y>0.34</cdr:y>
    </cdr:from>
    <cdr:to>
      <cdr:x>0.1405</cdr:x>
      <cdr:y>0.347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0.347</cdr:y>
    </cdr:from>
    <cdr:to>
      <cdr:x>1</cdr:x>
      <cdr:y>0.36375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0.98125</cdr:y>
    </cdr:from>
    <cdr:to>
      <cdr:x>0.881</cdr:x>
      <cdr:y>0.99825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28587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0.33925</cdr:y>
    </cdr:from>
    <cdr:to>
      <cdr:x>0.98425</cdr:x>
      <cdr:y>0.344</cdr:y>
    </cdr:to>
    <cdr:sp>
      <cdr:nvSpPr>
        <cdr:cNvPr id="4" name="Text Box 4"/>
        <cdr:cNvSpPr txBox="1">
          <a:spLocks noChangeArrowheads="1"/>
        </cdr:cNvSpPr>
      </cdr:nvSpPr>
      <cdr:spPr>
        <a:xfrm>
          <a:off x="394335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f&#233;vrier%20201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f&#233;vrier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1écrouées"/>
      <sheetName val="tab2évol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3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125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123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février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126</v>
      </c>
      <c r="C9" s="240">
        <v>4710</v>
      </c>
      <c r="D9" s="254">
        <v>0</v>
      </c>
      <c r="E9" s="240">
        <v>637</v>
      </c>
      <c r="F9" s="241">
        <f>C9+E9</f>
        <v>5347</v>
      </c>
      <c r="G9" s="118">
        <v>4.617491684601838</v>
      </c>
      <c r="H9" s="53"/>
    </row>
    <row r="10" spans="2:8" s="50" customFormat="1" ht="14.25" customHeight="1">
      <c r="B10" s="234" t="s">
        <v>127</v>
      </c>
      <c r="C10" s="240">
        <v>4921</v>
      </c>
      <c r="D10" s="254">
        <v>0</v>
      </c>
      <c r="E10" s="240">
        <v>627</v>
      </c>
      <c r="F10" s="241">
        <f aca="true" t="shared" si="0" ref="F10:F33">C10+E10</f>
        <v>5548</v>
      </c>
      <c r="G10" s="118">
        <v>3.759117262016076</v>
      </c>
      <c r="H10" s="53"/>
    </row>
    <row r="11" spans="2:8" s="50" customFormat="1" ht="14.25" customHeight="1">
      <c r="B11" s="234" t="s">
        <v>128</v>
      </c>
      <c r="C11" s="101">
        <v>5373</v>
      </c>
      <c r="D11" s="255">
        <v>0</v>
      </c>
      <c r="E11" s="101">
        <v>678</v>
      </c>
      <c r="F11" s="241">
        <f t="shared" si="0"/>
        <v>6051</v>
      </c>
      <c r="G11" s="118">
        <v>9.066330209084361</v>
      </c>
      <c r="H11" s="53"/>
    </row>
    <row r="12" spans="2:8" s="50" customFormat="1" ht="14.25" customHeight="1">
      <c r="B12" s="234" t="s">
        <v>129</v>
      </c>
      <c r="C12" s="101">
        <v>5611</v>
      </c>
      <c r="D12" s="255">
        <v>0</v>
      </c>
      <c r="E12" s="101">
        <v>636</v>
      </c>
      <c r="F12" s="241">
        <f t="shared" si="0"/>
        <v>6247</v>
      </c>
      <c r="G12" s="118">
        <v>3.239134027433477</v>
      </c>
      <c r="H12" s="53"/>
    </row>
    <row r="13" spans="2:8" s="50" customFormat="1" ht="14.25" customHeight="1">
      <c r="B13" s="234" t="s">
        <v>130</v>
      </c>
      <c r="C13" s="101">
        <v>5685</v>
      </c>
      <c r="D13" s="255">
        <v>0</v>
      </c>
      <c r="E13" s="101">
        <v>640</v>
      </c>
      <c r="F13" s="241">
        <f t="shared" si="0"/>
        <v>6325</v>
      </c>
      <c r="G13" s="118">
        <v>1.248599327677291</v>
      </c>
      <c r="H13" s="53"/>
    </row>
    <row r="14" spans="2:8" s="50" customFormat="1" ht="14.25" customHeight="1">
      <c r="B14" s="234" t="s">
        <v>131</v>
      </c>
      <c r="C14" s="101">
        <v>5864</v>
      </c>
      <c r="D14" s="255">
        <v>0</v>
      </c>
      <c r="E14" s="101">
        <v>682</v>
      </c>
      <c r="F14" s="241">
        <f t="shared" si="0"/>
        <v>6546</v>
      </c>
      <c r="G14" s="118">
        <v>3.49407114624507</v>
      </c>
      <c r="H14" s="53"/>
    </row>
    <row r="15" spans="2:8" s="50" customFormat="1" ht="14.25" customHeight="1">
      <c r="B15" s="234" t="s">
        <v>132</v>
      </c>
      <c r="C15" s="101">
        <v>5718</v>
      </c>
      <c r="D15" s="255">
        <v>0</v>
      </c>
      <c r="E15" s="101">
        <v>663</v>
      </c>
      <c r="F15" s="241">
        <f t="shared" si="0"/>
        <v>6381</v>
      </c>
      <c r="G15" s="118">
        <v>-2.5206232813932195</v>
      </c>
      <c r="H15" s="53"/>
    </row>
    <row r="16" spans="2:8" s="50" customFormat="1" ht="14.25" customHeight="1">
      <c r="B16" s="234" t="s">
        <v>133</v>
      </c>
      <c r="C16" s="101">
        <v>5237</v>
      </c>
      <c r="D16" s="255">
        <v>0</v>
      </c>
      <c r="E16" s="101">
        <v>603</v>
      </c>
      <c r="F16" s="241">
        <f t="shared" si="0"/>
        <v>5840</v>
      </c>
      <c r="G16" s="118">
        <v>-8.478294938097475</v>
      </c>
      <c r="H16" s="53"/>
    </row>
    <row r="17" spans="2:8" s="50" customFormat="1" ht="14.25" customHeight="1">
      <c r="B17" s="234" t="s">
        <v>134</v>
      </c>
      <c r="C17" s="101">
        <v>5104</v>
      </c>
      <c r="D17" s="255">
        <v>0</v>
      </c>
      <c r="E17" s="101">
        <v>679</v>
      </c>
      <c r="F17" s="241">
        <f t="shared" si="0"/>
        <v>5783</v>
      </c>
      <c r="G17" s="118">
        <v>-0.9760273972602707</v>
      </c>
      <c r="H17" s="53"/>
    </row>
    <row r="18" spans="2:8" s="50" customFormat="1" ht="14.25" customHeight="1">
      <c r="B18" s="234" t="s">
        <v>135</v>
      </c>
      <c r="C18" s="101">
        <v>5050</v>
      </c>
      <c r="D18" s="255">
        <v>0</v>
      </c>
      <c r="E18" s="101">
        <v>687</v>
      </c>
      <c r="F18" s="241">
        <f t="shared" si="0"/>
        <v>5737</v>
      </c>
      <c r="G18" s="118">
        <v>-0.7954348953830181</v>
      </c>
      <c r="H18" s="53"/>
    </row>
    <row r="19" spans="2:8" s="50" customFormat="1" ht="14.25" customHeight="1">
      <c r="B19" s="234" t="s">
        <v>136</v>
      </c>
      <c r="C19" s="101">
        <v>5689</v>
      </c>
      <c r="D19" s="255">
        <v>0</v>
      </c>
      <c r="E19" s="101">
        <v>716</v>
      </c>
      <c r="F19" s="241">
        <f t="shared" si="0"/>
        <v>6405</v>
      </c>
      <c r="G19" s="118">
        <v>11.643716227993718</v>
      </c>
      <c r="H19" s="53"/>
    </row>
    <row r="20" spans="2:8" s="50" customFormat="1" ht="14.25" customHeight="1">
      <c r="B20" s="234" t="s">
        <v>137</v>
      </c>
      <c r="C20" s="101">
        <v>5767</v>
      </c>
      <c r="D20" s="255">
        <v>0</v>
      </c>
      <c r="E20" s="101">
        <v>664</v>
      </c>
      <c r="F20" s="241">
        <f t="shared" si="0"/>
        <v>6431</v>
      </c>
      <c r="G20" s="118">
        <v>0.4059328649492544</v>
      </c>
      <c r="H20" s="53"/>
    </row>
    <row r="21" spans="2:8" s="50" customFormat="1" ht="14.25" customHeight="1">
      <c r="B21" s="234" t="s">
        <v>138</v>
      </c>
      <c r="C21" s="101">
        <v>6439</v>
      </c>
      <c r="D21" s="255">
        <v>108</v>
      </c>
      <c r="E21" s="101">
        <v>654</v>
      </c>
      <c r="F21" s="241">
        <f t="shared" si="0"/>
        <v>7093</v>
      </c>
      <c r="G21" s="118">
        <v>10.293888975276012</v>
      </c>
      <c r="H21" s="53"/>
    </row>
    <row r="22" spans="2:8" s="50" customFormat="1" ht="14.25" customHeight="1">
      <c r="B22" s="234" t="s">
        <v>139</v>
      </c>
      <c r="C22" s="101">
        <v>6877</v>
      </c>
      <c r="D22" s="255">
        <v>213</v>
      </c>
      <c r="E22" s="101">
        <v>636</v>
      </c>
      <c r="F22" s="241">
        <f t="shared" si="0"/>
        <v>7513</v>
      </c>
      <c r="G22" s="118">
        <v>5.921330889609466</v>
      </c>
      <c r="H22" s="53"/>
    </row>
    <row r="23" spans="2:8" s="50" customFormat="1" ht="14.25" customHeight="1">
      <c r="B23" s="234" t="s">
        <v>140</v>
      </c>
      <c r="C23" s="101">
        <v>7147</v>
      </c>
      <c r="D23" s="255">
        <v>302</v>
      </c>
      <c r="E23" s="101">
        <v>618</v>
      </c>
      <c r="F23" s="241">
        <f t="shared" si="0"/>
        <v>7765</v>
      </c>
      <c r="G23" s="118">
        <v>3.354186077465715</v>
      </c>
      <c r="H23" s="53"/>
    </row>
    <row r="24" spans="2:8" s="50" customFormat="1" ht="14.25" customHeight="1">
      <c r="B24" s="234" t="s">
        <v>141</v>
      </c>
      <c r="C24" s="101">
        <v>7341</v>
      </c>
      <c r="D24" s="255">
        <v>344</v>
      </c>
      <c r="E24" s="101">
        <v>650</v>
      </c>
      <c r="F24" s="241">
        <f t="shared" si="0"/>
        <v>7991</v>
      </c>
      <c r="G24" s="118">
        <v>2.9104958145524717</v>
      </c>
      <c r="H24" s="53"/>
    </row>
    <row r="25" spans="2:8" s="50" customFormat="1" ht="14.25" customHeight="1">
      <c r="B25" s="234" t="s">
        <v>142</v>
      </c>
      <c r="C25" s="101">
        <v>7645</v>
      </c>
      <c r="D25" s="255">
        <v>406</v>
      </c>
      <c r="E25" s="101">
        <v>661</v>
      </c>
      <c r="F25" s="241">
        <f t="shared" si="0"/>
        <v>8306</v>
      </c>
      <c r="G25" s="118">
        <v>3.941934676511072</v>
      </c>
      <c r="H25" s="53"/>
    </row>
    <row r="26" spans="2:8" s="50" customFormat="1" ht="14.25" customHeight="1">
      <c r="B26" s="234" t="s">
        <v>143</v>
      </c>
      <c r="C26" s="101">
        <v>7971</v>
      </c>
      <c r="D26" s="255">
        <v>460</v>
      </c>
      <c r="E26" s="101">
        <v>623</v>
      </c>
      <c r="F26" s="241">
        <f t="shared" si="0"/>
        <v>8594</v>
      </c>
      <c r="G26" s="118">
        <v>3.4673729833855083</v>
      </c>
      <c r="H26" s="53"/>
    </row>
    <row r="27" spans="2:8" s="50" customFormat="1" ht="14.25" customHeight="1">
      <c r="B27" s="234" t="s">
        <v>144</v>
      </c>
      <c r="C27" s="101">
        <v>7945</v>
      </c>
      <c r="D27" s="255">
        <v>473</v>
      </c>
      <c r="E27" s="101">
        <v>616</v>
      </c>
      <c r="F27" s="241">
        <f t="shared" si="0"/>
        <v>8561</v>
      </c>
      <c r="G27" s="118">
        <v>-0.3839888294158711</v>
      </c>
      <c r="H27" s="53"/>
    </row>
    <row r="28" spans="2:8" s="50" customFormat="1" ht="14.25" customHeight="1">
      <c r="B28" s="234" t="s">
        <v>145</v>
      </c>
      <c r="C28" s="101">
        <v>7564</v>
      </c>
      <c r="D28" s="255">
        <v>513</v>
      </c>
      <c r="E28" s="101">
        <v>576</v>
      </c>
      <c r="F28" s="241">
        <f t="shared" si="0"/>
        <v>8140</v>
      </c>
      <c r="G28" s="118">
        <v>-4.917649807265512</v>
      </c>
      <c r="H28" s="53"/>
    </row>
    <row r="29" spans="2:8" s="50" customFormat="1" ht="14.25" customHeight="1">
      <c r="B29" s="234" t="s">
        <v>146</v>
      </c>
      <c r="C29" s="101">
        <v>7605</v>
      </c>
      <c r="D29" s="255">
        <v>494</v>
      </c>
      <c r="E29" s="101">
        <v>574</v>
      </c>
      <c r="F29" s="241">
        <f t="shared" si="0"/>
        <v>8179</v>
      </c>
      <c r="G29" s="118">
        <v>0.47911547911547725</v>
      </c>
      <c r="H29" s="53"/>
    </row>
    <row r="30" spans="2:8" s="50" customFormat="1" ht="14.25" customHeight="1">
      <c r="B30" s="234" t="s">
        <v>147</v>
      </c>
      <c r="C30" s="101">
        <v>7886</v>
      </c>
      <c r="D30" s="255">
        <v>500</v>
      </c>
      <c r="E30" s="101">
        <v>552</v>
      </c>
      <c r="F30" s="241">
        <f t="shared" si="0"/>
        <v>8438</v>
      </c>
      <c r="G30" s="118">
        <v>3.1666462892774083</v>
      </c>
      <c r="H30" s="53"/>
    </row>
    <row r="31" spans="2:8" s="50" customFormat="1" ht="14.25" customHeight="1">
      <c r="B31" s="234" t="s">
        <v>148</v>
      </c>
      <c r="C31" s="101">
        <v>8267</v>
      </c>
      <c r="D31" s="255">
        <v>466</v>
      </c>
      <c r="E31" s="101">
        <v>579</v>
      </c>
      <c r="F31" s="241">
        <f t="shared" si="0"/>
        <v>8846</v>
      </c>
      <c r="G31" s="118">
        <v>4.835269021095057</v>
      </c>
      <c r="H31" s="53"/>
    </row>
    <row r="32" spans="2:8" s="50" customFormat="1" ht="14.25" customHeight="1">
      <c r="B32" s="234" t="s">
        <v>149</v>
      </c>
      <c r="C32" s="101">
        <v>8417</v>
      </c>
      <c r="D32" s="255">
        <v>528</v>
      </c>
      <c r="E32" s="101">
        <v>576</v>
      </c>
      <c r="F32" s="241">
        <f t="shared" si="0"/>
        <v>8993</v>
      </c>
      <c r="G32" s="118">
        <v>1.6617680307483562</v>
      </c>
      <c r="H32" s="53"/>
    </row>
    <row r="33" spans="2:8" ht="14.25" customHeight="1">
      <c r="B33" s="236" t="s">
        <v>150</v>
      </c>
      <c r="C33" s="100">
        <v>8924</v>
      </c>
      <c r="D33" s="256">
        <v>500</v>
      </c>
      <c r="E33" s="100">
        <v>599</v>
      </c>
      <c r="F33" s="257">
        <f t="shared" si="0"/>
        <v>9523</v>
      </c>
      <c r="G33" s="121">
        <v>5.893472700989655</v>
      </c>
      <c r="H33" s="258"/>
    </row>
    <row r="34" spans="2:8" ht="13.5">
      <c r="B34" s="253" t="s">
        <v>121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7"/>
  <sheetViews>
    <sheetView zoomScalePageLayoutView="0" workbookViewId="0" topLeftCell="A28">
      <selection activeCell="B2" sqref="B2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163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février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ht="12.75" customHeight="1">
      <c r="A7" s="242" t="s">
        <v>152</v>
      </c>
    </row>
    <row r="8" ht="12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80" t="s">
        <v>34</v>
      </c>
      <c r="C9" s="276" t="s">
        <v>35</v>
      </c>
      <c r="D9" s="276" t="s">
        <v>36</v>
      </c>
      <c r="E9" s="278" t="s">
        <v>37</v>
      </c>
      <c r="F9" s="1"/>
      <c r="G9" s="1"/>
      <c r="H9" s="1"/>
      <c r="I9" s="48"/>
      <c r="J9" s="1"/>
    </row>
    <row r="10" spans="2:10" s="20" customFormat="1" ht="13.5">
      <c r="B10" s="281"/>
      <c r="C10" s="277"/>
      <c r="D10" s="277"/>
      <c r="E10" s="279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15716</v>
      </c>
      <c r="D13" s="132">
        <v>747</v>
      </c>
      <c r="E13" s="140">
        <f>C13+D13</f>
        <v>16463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47741</v>
      </c>
      <c r="D18" s="132">
        <v>1495</v>
      </c>
      <c r="E18" s="140">
        <f>C18+D18</f>
        <v>49236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63457</v>
      </c>
      <c r="D21" s="133">
        <f>D18+D13</f>
        <v>2242</v>
      </c>
      <c r="E21" s="142">
        <f>E13+E18</f>
        <v>65699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125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2" t="s">
        <v>76</v>
      </c>
      <c r="C9" s="283"/>
      <c r="D9" s="15" t="s">
        <v>77</v>
      </c>
      <c r="E9" s="65" t="s">
        <v>79</v>
      </c>
    </row>
    <row r="10" spans="2:5" s="1" customFormat="1" ht="21" customHeight="1">
      <c r="B10" s="284">
        <f>C20</f>
        <v>2688</v>
      </c>
      <c r="C10" s="285"/>
      <c r="D10" s="64"/>
      <c r="E10" s="62"/>
    </row>
    <row r="11" spans="2:6" s="1" customFormat="1" ht="21" customHeight="1">
      <c r="B11" s="286"/>
      <c r="C11" s="287"/>
      <c r="D11" s="134">
        <v>75222</v>
      </c>
      <c r="E11" s="135">
        <f>B10/D11%</f>
        <v>3.5734226689000557</v>
      </c>
      <c r="F11" s="48"/>
    </row>
    <row r="12" spans="2:5" s="1" customFormat="1" ht="21" customHeight="1">
      <c r="B12" s="288"/>
      <c r="C12" s="289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90" t="s">
        <v>87</v>
      </c>
      <c r="D14" s="291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747</v>
      </c>
      <c r="D17" s="62">
        <f>C17/C20%</f>
        <v>27.790178571428573</v>
      </c>
    </row>
    <row r="18" spans="2:4" ht="13.5">
      <c r="B18" s="70" t="s">
        <v>46</v>
      </c>
      <c r="C18" s="64">
        <v>1941</v>
      </c>
      <c r="D18" s="62">
        <f>C18/C20%</f>
        <v>72.20982142857143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2688</v>
      </c>
      <c r="D20" s="63">
        <f>100</f>
        <v>100</v>
      </c>
    </row>
    <row r="22" ht="13.5">
      <c r="B22" s="137"/>
    </row>
    <row r="23" spans="2:4" ht="13.5">
      <c r="B23" s="292" t="s">
        <v>68</v>
      </c>
      <c r="C23" s="292"/>
      <c r="D23" s="243">
        <v>446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126</v>
      </c>
      <c r="C9" s="122">
        <v>708</v>
      </c>
      <c r="D9" s="120">
        <v>1600</v>
      </c>
      <c r="E9" s="74">
        <v>2308</v>
      </c>
      <c r="F9" s="244">
        <v>0.014505494505494543</v>
      </c>
      <c r="G9" s="61"/>
    </row>
    <row r="10" spans="2:7" ht="14.25" customHeight="1">
      <c r="B10" s="85" t="s">
        <v>127</v>
      </c>
      <c r="C10" s="122">
        <v>684</v>
      </c>
      <c r="D10" s="120">
        <v>1613</v>
      </c>
      <c r="E10" s="74">
        <v>2297</v>
      </c>
      <c r="F10" s="66">
        <v>-0.004766031195840514</v>
      </c>
      <c r="G10" s="61"/>
    </row>
    <row r="11" spans="2:7" ht="14.25" customHeight="1">
      <c r="B11" s="85" t="s">
        <v>128</v>
      </c>
      <c r="C11" s="122">
        <v>697</v>
      </c>
      <c r="D11" s="120">
        <v>1629</v>
      </c>
      <c r="E11" s="74">
        <v>2326</v>
      </c>
      <c r="F11" s="66">
        <v>0.012625163256421379</v>
      </c>
      <c r="G11" s="61"/>
    </row>
    <row r="12" spans="2:7" ht="14.25" customHeight="1">
      <c r="B12" s="85" t="s">
        <v>129</v>
      </c>
      <c r="C12" s="122">
        <v>681</v>
      </c>
      <c r="D12" s="120">
        <v>1622</v>
      </c>
      <c r="E12" s="74">
        <v>2303</v>
      </c>
      <c r="F12" s="66">
        <v>-0.009888220120378377</v>
      </c>
      <c r="G12" s="61"/>
    </row>
    <row r="13" spans="2:7" ht="14.25" customHeight="1">
      <c r="B13" s="85" t="s">
        <v>130</v>
      </c>
      <c r="C13" s="122">
        <v>698</v>
      </c>
      <c r="D13" s="120">
        <v>1604</v>
      </c>
      <c r="E13" s="74">
        <v>2302</v>
      </c>
      <c r="F13" s="66">
        <v>-0.0004342162396873128</v>
      </c>
      <c r="G13" s="61"/>
    </row>
    <row r="14" spans="2:7" ht="14.25" customHeight="1">
      <c r="B14" s="85" t="s">
        <v>131</v>
      </c>
      <c r="C14" s="122">
        <v>711</v>
      </c>
      <c r="D14" s="120">
        <v>1620</v>
      </c>
      <c r="E14" s="74">
        <v>2331</v>
      </c>
      <c r="F14" s="66">
        <v>0.012597741094700243</v>
      </c>
      <c r="G14" s="61"/>
    </row>
    <row r="15" spans="2:7" ht="14.25" customHeight="1">
      <c r="B15" s="85" t="s">
        <v>132</v>
      </c>
      <c r="C15" s="122">
        <v>641</v>
      </c>
      <c r="D15" s="120">
        <v>1626</v>
      </c>
      <c r="E15" s="74">
        <v>2267</v>
      </c>
      <c r="F15" s="66">
        <v>-0.027456027456027488</v>
      </c>
      <c r="G15" s="61"/>
    </row>
    <row r="16" spans="2:7" ht="14.25" customHeight="1">
      <c r="B16" s="85" t="s">
        <v>133</v>
      </c>
      <c r="C16" s="122">
        <v>684</v>
      </c>
      <c r="D16" s="120">
        <v>1601</v>
      </c>
      <c r="E16" s="74">
        <v>2285</v>
      </c>
      <c r="F16" s="66">
        <v>0.007940008822232114</v>
      </c>
      <c r="G16" s="61"/>
    </row>
    <row r="17" spans="2:7" ht="14.25" customHeight="1">
      <c r="B17" s="85" t="s">
        <v>134</v>
      </c>
      <c r="C17" s="122">
        <v>717</v>
      </c>
      <c r="D17" s="120">
        <v>1619</v>
      </c>
      <c r="E17" s="74">
        <v>2336</v>
      </c>
      <c r="F17" s="66">
        <v>0.022319474835886144</v>
      </c>
      <c r="G17" s="61"/>
    </row>
    <row r="18" spans="2:7" ht="14.25" customHeight="1">
      <c r="B18" s="85" t="s">
        <v>135</v>
      </c>
      <c r="C18" s="122">
        <v>713</v>
      </c>
      <c r="D18" s="120">
        <v>1633</v>
      </c>
      <c r="E18" s="74">
        <v>2346</v>
      </c>
      <c r="F18" s="66">
        <v>0.0042808219178083196</v>
      </c>
      <c r="G18" s="61"/>
    </row>
    <row r="19" spans="2:7" ht="14.25" customHeight="1">
      <c r="B19" s="85" t="s">
        <v>136</v>
      </c>
      <c r="C19" s="122">
        <v>679</v>
      </c>
      <c r="D19" s="120">
        <v>1625</v>
      </c>
      <c r="E19" s="74">
        <v>2304</v>
      </c>
      <c r="F19" s="66">
        <v>-0.01790281329923271</v>
      </c>
      <c r="G19" s="61"/>
    </row>
    <row r="20" spans="2:7" ht="14.25" customHeight="1">
      <c r="B20" s="85" t="s">
        <v>137</v>
      </c>
      <c r="C20" s="122">
        <v>697</v>
      </c>
      <c r="D20" s="120">
        <v>1566</v>
      </c>
      <c r="E20" s="74">
        <v>2263</v>
      </c>
      <c r="F20" s="66">
        <v>-0.01779513888888884</v>
      </c>
      <c r="G20" s="61"/>
    </row>
    <row r="21" spans="2:7" ht="14.25" customHeight="1">
      <c r="B21" s="85" t="s">
        <v>138</v>
      </c>
      <c r="C21" s="122">
        <v>716</v>
      </c>
      <c r="D21" s="120">
        <v>1780</v>
      </c>
      <c r="E21" s="74">
        <v>2496</v>
      </c>
      <c r="F21" s="66">
        <v>0.10296067167476797</v>
      </c>
      <c r="G21" s="61"/>
    </row>
    <row r="22" spans="2:7" ht="14.25" customHeight="1">
      <c r="B22" s="85" t="s">
        <v>139</v>
      </c>
      <c r="C22" s="122">
        <v>725</v>
      </c>
      <c r="D22" s="120">
        <v>1678</v>
      </c>
      <c r="E22" s="74">
        <v>2403</v>
      </c>
      <c r="F22" s="66">
        <v>-0.03725961538461542</v>
      </c>
      <c r="G22" s="61"/>
    </row>
    <row r="23" spans="2:7" ht="14.25" customHeight="1">
      <c r="B23" s="85" t="s">
        <v>140</v>
      </c>
      <c r="C23" s="122">
        <v>708</v>
      </c>
      <c r="D23" s="120">
        <v>1749</v>
      </c>
      <c r="E23" s="74">
        <v>2457</v>
      </c>
      <c r="F23" s="66">
        <v>0.022471910112359605</v>
      </c>
      <c r="G23" s="61"/>
    </row>
    <row r="24" spans="2:7" ht="14.25" customHeight="1">
      <c r="B24" s="85" t="s">
        <v>141</v>
      </c>
      <c r="C24" s="122">
        <v>707</v>
      </c>
      <c r="D24" s="120">
        <v>1743</v>
      </c>
      <c r="E24" s="74">
        <v>2450</v>
      </c>
      <c r="F24" s="66">
        <v>-0.002849002849002802</v>
      </c>
      <c r="G24" s="61"/>
    </row>
    <row r="25" spans="2:7" ht="14.25" customHeight="1">
      <c r="B25" s="85" t="s">
        <v>142</v>
      </c>
      <c r="C25" s="122">
        <v>742</v>
      </c>
      <c r="D25" s="120">
        <v>1780</v>
      </c>
      <c r="E25" s="74">
        <v>2522</v>
      </c>
      <c r="F25" s="66">
        <v>0.029387755102040725</v>
      </c>
      <c r="G25" s="61"/>
    </row>
    <row r="26" spans="2:7" ht="14.25" customHeight="1">
      <c r="B26" s="85" t="s">
        <v>143</v>
      </c>
      <c r="C26" s="122">
        <v>739</v>
      </c>
      <c r="D26" s="120">
        <v>1802</v>
      </c>
      <c r="E26" s="74">
        <v>2541</v>
      </c>
      <c r="F26" s="66">
        <v>0.007533703409992043</v>
      </c>
      <c r="G26" s="61"/>
    </row>
    <row r="27" spans="2:7" ht="14.25" customHeight="1">
      <c r="B27" s="85" t="s">
        <v>144</v>
      </c>
      <c r="C27" s="122">
        <v>707</v>
      </c>
      <c r="D27" s="120">
        <v>1809</v>
      </c>
      <c r="E27" s="74">
        <v>2516</v>
      </c>
      <c r="F27" s="66">
        <v>-0.009838646202282586</v>
      </c>
      <c r="G27" s="61"/>
    </row>
    <row r="28" spans="2:7" ht="14.25" customHeight="1">
      <c r="B28" s="85" t="s">
        <v>145</v>
      </c>
      <c r="C28" s="122">
        <v>722</v>
      </c>
      <c r="D28" s="120">
        <v>1754</v>
      </c>
      <c r="E28" s="74">
        <v>2476</v>
      </c>
      <c r="F28" s="66">
        <v>-0.015898251192368873</v>
      </c>
      <c r="G28" s="61"/>
    </row>
    <row r="29" spans="2:7" ht="14.25" customHeight="1">
      <c r="B29" s="85" t="s">
        <v>146</v>
      </c>
      <c r="C29" s="122">
        <v>767</v>
      </c>
      <c r="D29" s="120">
        <v>1788</v>
      </c>
      <c r="E29" s="74">
        <v>2555</v>
      </c>
      <c r="F29" s="66">
        <v>0.031906300484652705</v>
      </c>
      <c r="G29" s="61"/>
    </row>
    <row r="30" spans="2:7" ht="14.25" customHeight="1">
      <c r="B30" s="85" t="s">
        <v>147</v>
      </c>
      <c r="C30" s="122">
        <v>744</v>
      </c>
      <c r="D30" s="120">
        <v>1853</v>
      </c>
      <c r="E30" s="74">
        <v>2597</v>
      </c>
      <c r="F30" s="66">
        <v>0.016438356164383494</v>
      </c>
      <c r="G30" s="61"/>
    </row>
    <row r="31" spans="2:7" ht="14.25" customHeight="1">
      <c r="B31" s="85" t="s">
        <v>148</v>
      </c>
      <c r="C31" s="122">
        <v>785</v>
      </c>
      <c r="D31" s="120">
        <v>1886</v>
      </c>
      <c r="E31" s="74">
        <v>2671</v>
      </c>
      <c r="F31" s="66">
        <v>0.028494416634578412</v>
      </c>
      <c r="G31" s="61"/>
    </row>
    <row r="32" spans="2:7" ht="14.25" customHeight="1">
      <c r="B32" s="85" t="s">
        <v>149</v>
      </c>
      <c r="C32" s="122">
        <v>781</v>
      </c>
      <c r="D32" s="120">
        <v>1842</v>
      </c>
      <c r="E32" s="74">
        <v>2623</v>
      </c>
      <c r="F32" s="66">
        <v>-0.01797079745413699</v>
      </c>
      <c r="G32" s="61"/>
    </row>
    <row r="33" spans="2:6" ht="13.5">
      <c r="B33" s="96" t="s">
        <v>150</v>
      </c>
      <c r="C33" s="102">
        <v>747</v>
      </c>
      <c r="D33" s="102">
        <v>1941</v>
      </c>
      <c r="E33" s="97">
        <v>2688</v>
      </c>
      <c r="F33" s="98">
        <v>0.024780785360274393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6"/>
  <sheetViews>
    <sheetView tabSelected="1" zoomScalePageLayoutView="0" workbookViewId="0" topLeftCell="A4">
      <selection activeCell="C4" sqref="C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162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février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2" t="s">
        <v>112</v>
      </c>
      <c r="C10" s="283"/>
      <c r="D10" s="15" t="s">
        <v>78</v>
      </c>
      <c r="E10" s="65" t="s">
        <v>51</v>
      </c>
      <c r="F10" s="20"/>
    </row>
    <row r="11" spans="2:6" s="1" customFormat="1" ht="15" customHeight="1">
      <c r="B11" s="284">
        <f>C21</f>
        <v>723</v>
      </c>
      <c r="C11" s="285"/>
      <c r="D11" s="64"/>
      <c r="E11" s="62"/>
      <c r="F11" s="20"/>
    </row>
    <row r="12" spans="2:6" s="1" customFormat="1" ht="15" customHeight="1">
      <c r="B12" s="286"/>
      <c r="C12" s="287"/>
      <c r="D12" s="134">
        <v>65699</v>
      </c>
      <c r="E12" s="245">
        <f>B11/D12%</f>
        <v>1.1004733709797714</v>
      </c>
      <c r="F12" s="47"/>
    </row>
    <row r="13" spans="2:6" s="1" customFormat="1" ht="15" customHeight="1">
      <c r="B13" s="288"/>
      <c r="C13" s="289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90" t="s">
        <v>113</v>
      </c>
      <c r="D15" s="291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443</v>
      </c>
      <c r="D18" s="62">
        <f>C18/$C$21%</f>
        <v>61.27247579529737</v>
      </c>
    </row>
    <row r="19" spans="2:4" ht="28.5" customHeight="1">
      <c r="B19" s="70" t="s">
        <v>39</v>
      </c>
      <c r="C19" s="64">
        <v>280</v>
      </c>
      <c r="D19" s="62">
        <f>C19/$C$21%</f>
        <v>38.727524204702625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723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126</v>
      </c>
      <c r="C9" s="247">
        <v>416</v>
      </c>
      <c r="D9" s="247">
        <v>249</v>
      </c>
      <c r="E9" s="247">
        <v>665</v>
      </c>
      <c r="F9" s="66">
        <v>-0.005979073243647215</v>
      </c>
      <c r="G9" s="61"/>
    </row>
    <row r="10" spans="2:7" ht="13.5">
      <c r="B10" s="85" t="s">
        <v>127</v>
      </c>
      <c r="C10" s="73">
        <v>430</v>
      </c>
      <c r="D10" s="73">
        <v>247</v>
      </c>
      <c r="E10" s="73">
        <v>677</v>
      </c>
      <c r="F10" s="66">
        <v>0.018045112781954975</v>
      </c>
      <c r="G10" s="61"/>
    </row>
    <row r="11" spans="2:7" ht="13.5">
      <c r="B11" s="85" t="s">
        <v>128</v>
      </c>
      <c r="C11" s="73">
        <v>406</v>
      </c>
      <c r="D11" s="73">
        <v>288</v>
      </c>
      <c r="E11" s="73">
        <v>694</v>
      </c>
      <c r="F11" s="66">
        <v>0.025110782865583436</v>
      </c>
      <c r="G11" s="61"/>
    </row>
    <row r="12" spans="2:7" ht="13.5">
      <c r="B12" s="85" t="s">
        <v>129</v>
      </c>
      <c r="C12" s="73">
        <v>426</v>
      </c>
      <c r="D12" s="73">
        <v>286</v>
      </c>
      <c r="E12" s="73">
        <v>712</v>
      </c>
      <c r="F12" s="66">
        <v>0.025936599423631135</v>
      </c>
      <c r="G12" s="61"/>
    </row>
    <row r="13" spans="2:7" ht="13.5">
      <c r="B13" s="85" t="s">
        <v>130</v>
      </c>
      <c r="C13" s="73">
        <v>405</v>
      </c>
      <c r="D13" s="73">
        <v>278</v>
      </c>
      <c r="E13" s="73">
        <v>683</v>
      </c>
      <c r="F13" s="66">
        <v>-0.0407303370786517</v>
      </c>
      <c r="G13" s="61"/>
    </row>
    <row r="14" spans="2:7" ht="13.5">
      <c r="B14" s="85" t="s">
        <v>131</v>
      </c>
      <c r="C14" s="73">
        <v>445</v>
      </c>
      <c r="D14" s="73">
        <v>313</v>
      </c>
      <c r="E14" s="73">
        <v>758</v>
      </c>
      <c r="F14" s="66">
        <v>0.10980966325036601</v>
      </c>
      <c r="G14" s="61"/>
    </row>
    <row r="15" spans="2:7" ht="13.5">
      <c r="B15" s="85" t="s">
        <v>132</v>
      </c>
      <c r="C15" s="73">
        <v>403</v>
      </c>
      <c r="D15" s="73">
        <v>355</v>
      </c>
      <c r="E15" s="73">
        <v>758</v>
      </c>
      <c r="F15" s="66">
        <v>0</v>
      </c>
      <c r="G15" s="61"/>
    </row>
    <row r="16" spans="2:7" ht="13.5">
      <c r="B16" s="85" t="s">
        <v>133</v>
      </c>
      <c r="C16" s="73">
        <v>398</v>
      </c>
      <c r="D16" s="73">
        <v>308</v>
      </c>
      <c r="E16" s="73">
        <v>706</v>
      </c>
      <c r="F16" s="66">
        <v>-0.06860158311345643</v>
      </c>
      <c r="G16" s="61"/>
    </row>
    <row r="17" spans="2:7" ht="13.5">
      <c r="B17" s="85" t="s">
        <v>134</v>
      </c>
      <c r="C17" s="73">
        <v>387</v>
      </c>
      <c r="D17" s="73">
        <v>305</v>
      </c>
      <c r="E17" s="73">
        <v>692</v>
      </c>
      <c r="F17" s="66">
        <v>-0.019830028328611915</v>
      </c>
      <c r="G17" s="61"/>
    </row>
    <row r="18" spans="2:7" ht="13.5">
      <c r="B18" s="85" t="s">
        <v>135</v>
      </c>
      <c r="C18" s="73">
        <v>386</v>
      </c>
      <c r="D18" s="73">
        <v>309</v>
      </c>
      <c r="E18" s="73">
        <v>695</v>
      </c>
      <c r="F18" s="66">
        <v>0.004335260115607031</v>
      </c>
      <c r="G18" s="61"/>
    </row>
    <row r="19" spans="2:7" ht="13.5">
      <c r="B19" s="85" t="s">
        <v>136</v>
      </c>
      <c r="C19" s="73">
        <v>405</v>
      </c>
      <c r="D19" s="73">
        <v>318</v>
      </c>
      <c r="E19" s="73">
        <v>723</v>
      </c>
      <c r="F19" s="66">
        <v>0.04028776978417259</v>
      </c>
      <c r="G19" s="61"/>
    </row>
    <row r="20" spans="2:7" ht="13.5">
      <c r="B20" s="85" t="s">
        <v>137</v>
      </c>
      <c r="C20" s="73">
        <v>379</v>
      </c>
      <c r="D20" s="73">
        <v>309</v>
      </c>
      <c r="E20" s="73">
        <v>688</v>
      </c>
      <c r="F20" s="66">
        <v>-0.048409405255878335</v>
      </c>
      <c r="G20" s="61"/>
    </row>
    <row r="21" spans="2:7" ht="13.5">
      <c r="B21" s="85" t="s">
        <v>138</v>
      </c>
      <c r="C21" s="73">
        <v>431</v>
      </c>
      <c r="D21" s="73">
        <v>292</v>
      </c>
      <c r="E21" s="73">
        <v>723</v>
      </c>
      <c r="F21" s="66">
        <v>0.05087209302325579</v>
      </c>
      <c r="G21" s="61"/>
    </row>
    <row r="22" spans="2:7" ht="13.5">
      <c r="B22" s="85" t="s">
        <v>139</v>
      </c>
      <c r="C22" s="73">
        <v>447</v>
      </c>
      <c r="D22" s="73">
        <v>320</v>
      </c>
      <c r="E22" s="73">
        <v>767</v>
      </c>
      <c r="F22" s="66">
        <v>0.06085753803596128</v>
      </c>
      <c r="G22" s="61"/>
    </row>
    <row r="23" spans="2:7" ht="13.5">
      <c r="B23" s="85" t="s">
        <v>140</v>
      </c>
      <c r="C23" s="73">
        <v>467</v>
      </c>
      <c r="D23" s="73">
        <v>337</v>
      </c>
      <c r="E23" s="73">
        <v>804</v>
      </c>
      <c r="F23" s="66">
        <v>0.04823989569752274</v>
      </c>
      <c r="G23" s="61"/>
    </row>
    <row r="24" spans="1:7" ht="13.5">
      <c r="A24" s="1"/>
      <c r="B24" s="85" t="s">
        <v>141</v>
      </c>
      <c r="C24" s="73">
        <v>461</v>
      </c>
      <c r="D24" s="73">
        <v>331</v>
      </c>
      <c r="E24" s="73">
        <v>792</v>
      </c>
      <c r="F24" s="66">
        <v>-0.014925373134328401</v>
      </c>
      <c r="G24" s="61"/>
    </row>
    <row r="25" spans="1:7" ht="13.5">
      <c r="A25" s="1"/>
      <c r="B25" s="85" t="s">
        <v>142</v>
      </c>
      <c r="C25" s="73">
        <v>460</v>
      </c>
      <c r="D25" s="73">
        <v>345</v>
      </c>
      <c r="E25" s="73">
        <v>805</v>
      </c>
      <c r="F25" s="66">
        <v>0.016414141414141437</v>
      </c>
      <c r="G25" s="61"/>
    </row>
    <row r="26" spans="1:7" ht="13.5">
      <c r="A26" s="1"/>
      <c r="B26" s="85" t="s">
        <v>143</v>
      </c>
      <c r="C26" s="73">
        <v>448</v>
      </c>
      <c r="D26" s="73">
        <v>361</v>
      </c>
      <c r="E26" s="73">
        <v>809</v>
      </c>
      <c r="F26" s="66">
        <v>0.00496894409937898</v>
      </c>
      <c r="G26" s="61"/>
    </row>
    <row r="27" spans="1:7" ht="13.5">
      <c r="A27" s="1"/>
      <c r="B27" s="85" t="s">
        <v>144</v>
      </c>
      <c r="C27" s="73">
        <v>422</v>
      </c>
      <c r="D27" s="73">
        <v>325</v>
      </c>
      <c r="E27" s="73">
        <v>747</v>
      </c>
      <c r="F27" s="66">
        <v>-0.07663782447466005</v>
      </c>
      <c r="G27" s="61"/>
    </row>
    <row r="28" spans="1:7" ht="13.5">
      <c r="A28" s="1"/>
      <c r="B28" s="85" t="s">
        <v>145</v>
      </c>
      <c r="C28" s="73">
        <v>371</v>
      </c>
      <c r="D28" s="73">
        <v>290</v>
      </c>
      <c r="E28" s="73">
        <v>661</v>
      </c>
      <c r="F28" s="66">
        <v>-0.11512717536813921</v>
      </c>
      <c r="G28" s="61"/>
    </row>
    <row r="29" spans="1:7" ht="13.5">
      <c r="A29" s="1"/>
      <c r="B29" s="85" t="s">
        <v>146</v>
      </c>
      <c r="C29" s="73">
        <v>413</v>
      </c>
      <c r="D29" s="73">
        <v>274</v>
      </c>
      <c r="E29" s="73">
        <v>687</v>
      </c>
      <c r="F29" s="66">
        <v>0.03933434190620266</v>
      </c>
      <c r="G29" s="61"/>
    </row>
    <row r="30" spans="1:7" ht="13.5">
      <c r="A30" s="1"/>
      <c r="B30" s="85" t="s">
        <v>147</v>
      </c>
      <c r="C30" s="73">
        <v>421</v>
      </c>
      <c r="D30" s="73">
        <v>269</v>
      </c>
      <c r="E30" s="73">
        <v>690</v>
      </c>
      <c r="F30" s="66">
        <v>0.004366812227074135</v>
      </c>
      <c r="G30" s="61"/>
    </row>
    <row r="31" spans="1:7" ht="13.5">
      <c r="A31" s="1"/>
      <c r="B31" s="85" t="s">
        <v>148</v>
      </c>
      <c r="C31" s="73">
        <v>463</v>
      </c>
      <c r="D31" s="73">
        <v>287</v>
      </c>
      <c r="E31" s="73">
        <v>750</v>
      </c>
      <c r="F31" s="66">
        <v>0.08695652173913038</v>
      </c>
      <c r="G31" s="61"/>
    </row>
    <row r="32" spans="1:7" ht="13.5">
      <c r="A32" s="1"/>
      <c r="B32" s="85" t="s">
        <v>149</v>
      </c>
      <c r="C32" s="73">
        <v>417</v>
      </c>
      <c r="D32" s="73">
        <v>295</v>
      </c>
      <c r="E32" s="73">
        <v>712</v>
      </c>
      <c r="F32" s="66">
        <v>-0.05066666666666664</v>
      </c>
      <c r="G32" s="61"/>
    </row>
    <row r="33" spans="1:6" s="1" customFormat="1" ht="13.5">
      <c r="A33" s="20"/>
      <c r="B33" s="96" t="s">
        <v>150</v>
      </c>
      <c r="C33" s="97">
        <v>443</v>
      </c>
      <c r="D33" s="97">
        <v>280</v>
      </c>
      <c r="E33" s="97">
        <v>723</v>
      </c>
      <c r="F33" s="98">
        <v>0.015449438202247201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25">
      <selection activeCell="B2" sqref="B2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151</v>
      </c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février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6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3">
      <selection activeCell="K33" sqref="K33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février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40940</v>
      </c>
      <c r="D6" s="169">
        <v>40575</v>
      </c>
      <c r="E6" s="170" t="s">
        <v>96</v>
      </c>
      <c r="I6" s="169">
        <v>40940</v>
      </c>
      <c r="J6" s="169">
        <v>40575</v>
      </c>
      <c r="K6" s="170" t="s">
        <v>96</v>
      </c>
    </row>
    <row r="7" spans="1:11" ht="25.5" customHeight="1">
      <c r="A7" s="272" t="s">
        <v>97</v>
      </c>
      <c r="B7" s="272"/>
      <c r="C7" s="171">
        <v>75222</v>
      </c>
      <c r="D7" s="172">
        <v>68864</v>
      </c>
      <c r="E7" s="184">
        <f>IF(D7&gt;0,(C7/D7)-1,"-")</f>
        <v>0.09232690520446107</v>
      </c>
      <c r="G7" s="273" t="s">
        <v>97</v>
      </c>
      <c r="H7" s="273"/>
      <c r="I7" s="171">
        <f>I9+I10+I11</f>
        <v>11314</v>
      </c>
      <c r="J7" s="172">
        <f>J9+J10+J11</f>
        <v>9133</v>
      </c>
      <c r="K7" s="173">
        <f>(I7/J7)-1</f>
        <v>0.23880433592466876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5" t="s">
        <v>98</v>
      </c>
      <c r="B9" s="265"/>
      <c r="C9" s="178">
        <v>9523</v>
      </c>
      <c r="D9" s="179">
        <v>7093</v>
      </c>
      <c r="E9" s="184">
        <f>IF(D9&gt;0,(C9/D9)-1,"-")</f>
        <v>0.34259128718454823</v>
      </c>
      <c r="G9" s="274" t="s">
        <v>99</v>
      </c>
      <c r="H9" s="274"/>
      <c r="I9" s="181">
        <f>C16</f>
        <v>1954</v>
      </c>
      <c r="J9" s="179">
        <f>D16</f>
        <v>1758</v>
      </c>
      <c r="K9" s="180">
        <f>(I9/J9)-1</f>
        <v>0.111490329920364</v>
      </c>
    </row>
    <row r="10" spans="1:11" ht="42" customHeight="1">
      <c r="A10" s="266" t="s">
        <v>119</v>
      </c>
      <c r="B10" s="269"/>
      <c r="C10" s="182">
        <v>8424</v>
      </c>
      <c r="D10" s="183">
        <v>6331</v>
      </c>
      <c r="E10" s="184">
        <f>IF(D10&gt;0,(C10/D10)-1,"-")</f>
        <v>0.3305954825462012</v>
      </c>
      <c r="G10" s="270" t="s">
        <v>119</v>
      </c>
      <c r="H10" s="271"/>
      <c r="I10" s="182">
        <f>C10</f>
        <v>8424</v>
      </c>
      <c r="J10" s="183">
        <f>D10</f>
        <v>6331</v>
      </c>
      <c r="K10" s="184">
        <f>(I10/J10)-1</f>
        <v>0.3305954825462012</v>
      </c>
    </row>
    <row r="11" spans="1:11" ht="42" customHeight="1">
      <c r="A11" s="266" t="s">
        <v>120</v>
      </c>
      <c r="B11" s="266"/>
      <c r="C11" s="182">
        <v>500</v>
      </c>
      <c r="D11" s="183">
        <v>108</v>
      </c>
      <c r="E11" s="262" t="s">
        <v>160</v>
      </c>
      <c r="G11" s="266" t="s">
        <v>101</v>
      </c>
      <c r="H11" s="266"/>
      <c r="I11" s="182">
        <f>C12+C17</f>
        <v>936</v>
      </c>
      <c r="J11" s="183">
        <f>D12+D17</f>
        <v>1044</v>
      </c>
      <c r="K11" s="184">
        <f>(I11/J11)-1</f>
        <v>-0.10344827586206895</v>
      </c>
    </row>
    <row r="12" spans="1:11" ht="25.5" customHeight="1">
      <c r="A12" s="266" t="s">
        <v>100</v>
      </c>
      <c r="B12" s="266"/>
      <c r="C12" s="182">
        <v>599</v>
      </c>
      <c r="D12" s="183">
        <v>654</v>
      </c>
      <c r="E12" s="184">
        <f>(C12/D12)-1</f>
        <v>-0.08409785932721714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7" t="s">
        <v>103</v>
      </c>
      <c r="H13" s="267"/>
      <c r="I13" s="263">
        <f>(I7*100)/(C18+C17+C16+C12+C10+C11)</f>
        <v>19.25492265014721</v>
      </c>
      <c r="J13" s="263">
        <f>(J7*100)/(D18+D17+D16+D12+D10+D11)</f>
        <v>17.395196464963906</v>
      </c>
      <c r="K13" s="188"/>
    </row>
    <row r="14" spans="1:11" ht="24.75" customHeight="1">
      <c r="A14" s="265" t="s">
        <v>102</v>
      </c>
      <c r="B14" s="265"/>
      <c r="C14" s="178">
        <v>65699</v>
      </c>
      <c r="D14" s="179">
        <v>61771</v>
      </c>
      <c r="E14" s="180">
        <f>(C14/D14)-1</f>
        <v>0.06358971038189432</v>
      </c>
      <c r="G14" s="268"/>
      <c r="H14" s="268"/>
      <c r="I14" s="264"/>
      <c r="J14" s="264"/>
      <c r="K14" s="188"/>
    </row>
    <row r="15" spans="1:5" ht="25.5" customHeight="1">
      <c r="A15" s="266" t="s">
        <v>104</v>
      </c>
      <c r="B15" s="266"/>
      <c r="C15" s="182">
        <v>16463</v>
      </c>
      <c r="D15" s="183">
        <v>16361</v>
      </c>
      <c r="E15" s="184">
        <f>(C15/D15)-1</f>
        <v>0.006234337754416064</v>
      </c>
    </row>
    <row r="16" spans="1:5" ht="25.5" customHeight="1">
      <c r="A16" s="266" t="s">
        <v>99</v>
      </c>
      <c r="B16" s="266"/>
      <c r="C16" s="182">
        <v>1954</v>
      </c>
      <c r="D16" s="183">
        <v>1758</v>
      </c>
      <c r="E16" s="184">
        <f>(C16/D16)-1</f>
        <v>0.111490329920364</v>
      </c>
    </row>
    <row r="17" spans="1:5" ht="25.5" customHeight="1">
      <c r="A17" s="266" t="s">
        <v>105</v>
      </c>
      <c r="B17" s="266"/>
      <c r="C17" s="182">
        <v>337</v>
      </c>
      <c r="D17" s="183">
        <v>390</v>
      </c>
      <c r="E17" s="184">
        <f>(C17/D17)-1</f>
        <v>-0.13589743589743586</v>
      </c>
    </row>
    <row r="18" spans="1:5" ht="25.5" customHeight="1">
      <c r="A18" s="266" t="s">
        <v>106</v>
      </c>
      <c r="B18" s="266"/>
      <c r="C18" s="182">
        <f>C14-C15-C16-C17</f>
        <v>46945</v>
      </c>
      <c r="D18" s="182">
        <f>D14-D15-D16-D17</f>
        <v>43262</v>
      </c>
      <c r="E18" s="184">
        <f>(C18/D18)-1</f>
        <v>0.08513244880033288</v>
      </c>
    </row>
    <row r="20" ht="12.75">
      <c r="B20" t="s">
        <v>161</v>
      </c>
    </row>
    <row r="22" ht="12.75">
      <c r="A22" s="168" t="s">
        <v>107</v>
      </c>
    </row>
    <row r="24" ht="12.75">
      <c r="B24" s="123" t="s">
        <v>155</v>
      </c>
    </row>
    <row r="25" ht="12.75">
      <c r="B25" s="233" t="s">
        <v>156</v>
      </c>
    </row>
    <row r="26" ht="12.75">
      <c r="B26" s="123" t="s">
        <v>157</v>
      </c>
    </row>
    <row r="27" ht="12.75">
      <c r="B27" s="123" t="s">
        <v>158</v>
      </c>
    </row>
    <row r="28" ht="12.75">
      <c r="B28" s="123" t="s">
        <v>159</v>
      </c>
    </row>
    <row r="30" spans="1:5" ht="12.75">
      <c r="A30" s="189" t="s">
        <v>108</v>
      </c>
      <c r="B30" s="189"/>
      <c r="C30" s="189"/>
      <c r="D30" s="248">
        <v>57213</v>
      </c>
      <c r="E30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février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5" t="s">
        <v>61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96"/>
      <c r="P18" s="196"/>
    </row>
    <row r="19" spans="1:16" s="38" customFormat="1" ht="15" customHeight="1" hidden="1">
      <c r="A19" s="196"/>
      <c r="B19" s="196"/>
      <c r="C19" s="196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125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125</v>
      </c>
      <c r="E11" s="15" t="s">
        <v>64</v>
      </c>
    </row>
    <row r="12" spans="2:5" ht="13.5">
      <c r="B12" s="191" t="s">
        <v>5</v>
      </c>
      <c r="C12" s="249">
        <f>'les chiffres du mois'!D14</f>
        <v>61771</v>
      </c>
      <c r="D12" s="250">
        <f>'les chiffres du mois'!C14</f>
        <v>65699</v>
      </c>
      <c r="E12" s="126">
        <f>(D12/C12%)-100</f>
        <v>6.358971038189438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7093</v>
      </c>
      <c r="D14" s="252">
        <f>'les chiffres du mois'!C9</f>
        <v>9523</v>
      </c>
      <c r="E14" s="126">
        <f>(D14/C14%)-100</f>
        <v>34.259128718454804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68864</v>
      </c>
      <c r="D16" s="125">
        <f>D12+D14</f>
        <v>75222</v>
      </c>
      <c r="E16" s="128">
        <f>(D16/C16%)-100</f>
        <v>9.232690520446099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126</v>
      </c>
      <c r="C9" s="235">
        <v>15853</v>
      </c>
      <c r="D9" s="235">
        <v>45510</v>
      </c>
      <c r="E9" s="235">
        <v>61363</v>
      </c>
      <c r="F9" s="86">
        <v>0.6313752500902048</v>
      </c>
      <c r="G9" s="54"/>
    </row>
    <row r="10" spans="2:7" s="50" customFormat="1" ht="12.75">
      <c r="B10" s="234" t="s">
        <v>127</v>
      </c>
      <c r="C10" s="235">
        <v>15680</v>
      </c>
      <c r="D10" s="235">
        <v>45673</v>
      </c>
      <c r="E10" s="235">
        <v>61353</v>
      </c>
      <c r="F10" s="86">
        <v>-0.01629646529667239</v>
      </c>
      <c r="G10" s="54"/>
    </row>
    <row r="11" spans="2:7" s="50" customFormat="1" ht="12.75">
      <c r="B11" s="234" t="s">
        <v>128</v>
      </c>
      <c r="C11" s="235">
        <v>15797</v>
      </c>
      <c r="D11" s="235">
        <v>45909</v>
      </c>
      <c r="E11" s="235">
        <v>61706</v>
      </c>
      <c r="F11" s="86">
        <v>0.5753589881505317</v>
      </c>
      <c r="G11" s="54"/>
    </row>
    <row r="12" spans="2:7" s="50" customFormat="1" ht="12.75">
      <c r="B12" s="234" t="s">
        <v>129</v>
      </c>
      <c r="C12" s="235">
        <v>15963</v>
      </c>
      <c r="D12" s="235">
        <v>45641</v>
      </c>
      <c r="E12" s="235">
        <v>61604</v>
      </c>
      <c r="F12" s="86">
        <v>-0.1652999708294134</v>
      </c>
      <c r="G12" s="54"/>
    </row>
    <row r="13" spans="2:7" s="50" customFormat="1" ht="12.75">
      <c r="B13" s="234" t="s">
        <v>130</v>
      </c>
      <c r="C13" s="235">
        <v>15942</v>
      </c>
      <c r="D13" s="235">
        <v>45714</v>
      </c>
      <c r="E13" s="235">
        <v>61656</v>
      </c>
      <c r="F13" s="86">
        <v>0.08441010324005127</v>
      </c>
      <c r="G13" s="54"/>
    </row>
    <row r="14" spans="2:7" s="50" customFormat="1" ht="12.75">
      <c r="B14" s="234" t="s">
        <v>131</v>
      </c>
      <c r="C14" s="235">
        <v>15963</v>
      </c>
      <c r="D14" s="235">
        <v>46150</v>
      </c>
      <c r="E14" s="235">
        <v>62113</v>
      </c>
      <c r="F14" s="86">
        <v>0.7412092902556067</v>
      </c>
      <c r="G14" s="54"/>
    </row>
    <row r="15" spans="2:7" s="50" customFormat="1" ht="12.75">
      <c r="B15" s="234" t="s">
        <v>132</v>
      </c>
      <c r="C15" s="235">
        <v>15388</v>
      </c>
      <c r="D15" s="235">
        <v>45493</v>
      </c>
      <c r="E15" s="235">
        <v>60881</v>
      </c>
      <c r="F15" s="86">
        <v>-1.9834817188028264</v>
      </c>
      <c r="G15" s="54"/>
    </row>
    <row r="16" spans="2:7" s="50" customFormat="1" ht="12.75">
      <c r="B16" s="234" t="s">
        <v>133</v>
      </c>
      <c r="C16" s="235">
        <v>15226</v>
      </c>
      <c r="D16" s="235">
        <v>45563</v>
      </c>
      <c r="E16" s="235">
        <v>60789</v>
      </c>
      <c r="F16" s="86">
        <v>-0.1511144692104227</v>
      </c>
      <c r="G16" s="54"/>
    </row>
    <row r="17" spans="2:7" s="50" customFormat="1" ht="12.75">
      <c r="B17" s="234" t="s">
        <v>134</v>
      </c>
      <c r="C17" s="235">
        <v>15851</v>
      </c>
      <c r="D17" s="235">
        <v>45291</v>
      </c>
      <c r="E17" s="235">
        <v>61142</v>
      </c>
      <c r="F17" s="86">
        <v>0.5806971656056259</v>
      </c>
      <c r="G17" s="54"/>
    </row>
    <row r="18" spans="2:7" s="50" customFormat="1" ht="12.75">
      <c r="B18" s="234" t="s">
        <v>135</v>
      </c>
      <c r="C18" s="235">
        <v>16057</v>
      </c>
      <c r="D18" s="235">
        <v>45371</v>
      </c>
      <c r="E18" s="235">
        <v>61428</v>
      </c>
      <c r="F18" s="86">
        <v>0.4677635667789781</v>
      </c>
      <c r="G18" s="54"/>
    </row>
    <row r="19" spans="2:7" s="50" customFormat="1" ht="12.75">
      <c r="B19" s="234" t="s">
        <v>136</v>
      </c>
      <c r="C19" s="235">
        <v>16170</v>
      </c>
      <c r="D19" s="235">
        <v>45303</v>
      </c>
      <c r="E19" s="235">
        <v>61473</v>
      </c>
      <c r="F19" s="86">
        <v>0.07325649540925738</v>
      </c>
      <c r="G19" s="54"/>
    </row>
    <row r="20" spans="2:7" s="50" customFormat="1" ht="12.75">
      <c r="B20" s="234" t="s">
        <v>137</v>
      </c>
      <c r="C20" s="235">
        <v>15702</v>
      </c>
      <c r="D20" s="235">
        <v>44842</v>
      </c>
      <c r="E20" s="235">
        <v>60544</v>
      </c>
      <c r="F20" s="86">
        <v>-1.511232573650223</v>
      </c>
      <c r="G20" s="54"/>
    </row>
    <row r="21" spans="2:7" s="50" customFormat="1" ht="12.75">
      <c r="B21" s="234" t="s">
        <v>138</v>
      </c>
      <c r="C21" s="235">
        <v>16361</v>
      </c>
      <c r="D21" s="235">
        <v>45410</v>
      </c>
      <c r="E21" s="235">
        <v>61771</v>
      </c>
      <c r="F21" s="86">
        <v>2.0266252642706206</v>
      </c>
      <c r="G21" s="54"/>
    </row>
    <row r="22" spans="2:7" s="50" customFormat="1" ht="12.75">
      <c r="B22" s="234" t="s">
        <v>139</v>
      </c>
      <c r="C22" s="235">
        <v>16750</v>
      </c>
      <c r="D22" s="235">
        <v>45935</v>
      </c>
      <c r="E22" s="235">
        <v>62685</v>
      </c>
      <c r="F22" s="86">
        <v>1.4796587395379701</v>
      </c>
      <c r="G22" s="54"/>
    </row>
    <row r="23" spans="2:7" s="50" customFormat="1" ht="12.75">
      <c r="B23" s="234" t="s">
        <v>140</v>
      </c>
      <c r="C23" s="235">
        <v>16956</v>
      </c>
      <c r="D23" s="235">
        <v>47192</v>
      </c>
      <c r="E23" s="235">
        <v>64148</v>
      </c>
      <c r="F23" s="86">
        <v>2.333891680625344</v>
      </c>
      <c r="G23" s="54"/>
    </row>
    <row r="24" spans="2:7" s="50" customFormat="1" ht="12.75">
      <c r="B24" s="234" t="s">
        <v>141</v>
      </c>
      <c r="C24" s="235">
        <v>16882</v>
      </c>
      <c r="D24" s="235">
        <v>47702</v>
      </c>
      <c r="E24" s="235">
        <v>64584</v>
      </c>
      <c r="F24" s="86">
        <v>0.6796782440606108</v>
      </c>
      <c r="G24" s="54"/>
    </row>
    <row r="25" spans="2:7" s="50" customFormat="1" ht="12.75">
      <c r="B25" s="234" t="s">
        <v>142</v>
      </c>
      <c r="C25" s="235">
        <v>16960</v>
      </c>
      <c r="D25" s="235">
        <v>48011</v>
      </c>
      <c r="E25" s="235">
        <v>64971</v>
      </c>
      <c r="F25" s="86">
        <v>0.5992196209587464</v>
      </c>
      <c r="G25" s="54"/>
    </row>
    <row r="26" spans="2:7" s="50" customFormat="1" ht="12.75">
      <c r="B26" s="234" t="s">
        <v>143</v>
      </c>
      <c r="C26" s="235">
        <v>16789</v>
      </c>
      <c r="D26" s="235">
        <v>47937</v>
      </c>
      <c r="E26" s="235">
        <v>64726</v>
      </c>
      <c r="F26" s="86">
        <v>-0.37709131766480164</v>
      </c>
      <c r="G26" s="54"/>
    </row>
    <row r="27" spans="2:7" s="50" customFormat="1" ht="12.75">
      <c r="B27" s="234" t="s">
        <v>144</v>
      </c>
      <c r="C27" s="235">
        <v>16113</v>
      </c>
      <c r="D27" s="235">
        <v>47940</v>
      </c>
      <c r="E27" s="235">
        <v>64053</v>
      </c>
      <c r="F27" s="86">
        <v>-1.0397676358804842</v>
      </c>
      <c r="G27" s="54"/>
    </row>
    <row r="28" spans="2:7" s="50" customFormat="1" ht="12.75">
      <c r="B28" s="234" t="s">
        <v>145</v>
      </c>
      <c r="C28" s="235">
        <v>16056</v>
      </c>
      <c r="D28" s="235">
        <v>47546</v>
      </c>
      <c r="E28" s="235">
        <v>63602</v>
      </c>
      <c r="F28" s="86">
        <v>-0.7041044135325469</v>
      </c>
      <c r="G28" s="54"/>
    </row>
    <row r="29" spans="2:7" s="50" customFormat="1" ht="12.75">
      <c r="B29" s="234" t="s">
        <v>146</v>
      </c>
      <c r="C29" s="235">
        <v>16457</v>
      </c>
      <c r="D29" s="235">
        <v>47690</v>
      </c>
      <c r="E29" s="235">
        <v>64147</v>
      </c>
      <c r="F29" s="86">
        <v>0.8568912927266359</v>
      </c>
      <c r="G29" s="54"/>
    </row>
    <row r="30" spans="2:7" s="50" customFormat="1" ht="12.75">
      <c r="B30" s="234" t="s">
        <v>147</v>
      </c>
      <c r="C30" s="235">
        <v>16456</v>
      </c>
      <c r="D30" s="235">
        <v>48255</v>
      </c>
      <c r="E30" s="235">
        <v>64711</v>
      </c>
      <c r="F30" s="86">
        <v>0.8792305174053272</v>
      </c>
      <c r="G30" s="54"/>
    </row>
    <row r="31" spans="2:7" s="50" customFormat="1" ht="12.75">
      <c r="B31" s="234" t="s">
        <v>148</v>
      </c>
      <c r="C31" s="235">
        <v>16587</v>
      </c>
      <c r="D31" s="235">
        <v>48675</v>
      </c>
      <c r="E31" s="235">
        <v>65262</v>
      </c>
      <c r="F31" s="86">
        <v>0.8514781103676317</v>
      </c>
      <c r="G31" s="54"/>
    </row>
    <row r="32" spans="2:7" s="50" customFormat="1" ht="12.75">
      <c r="B32" s="234" t="s">
        <v>149</v>
      </c>
      <c r="C32" s="235">
        <v>16279</v>
      </c>
      <c r="D32" s="235">
        <v>48508</v>
      </c>
      <c r="E32" s="235">
        <v>64787</v>
      </c>
      <c r="F32" s="86">
        <v>-0.7278354938555331</v>
      </c>
      <c r="G32" s="54"/>
    </row>
    <row r="33" spans="2:6" s="54" customFormat="1" ht="12.75">
      <c r="B33" s="236" t="s">
        <v>150</v>
      </c>
      <c r="C33" s="237">
        <v>16463</v>
      </c>
      <c r="D33" s="237">
        <v>49236</v>
      </c>
      <c r="E33" s="90">
        <v>65699</v>
      </c>
      <c r="F33" s="99">
        <v>1.4076898143146055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6"/>
  <sheetViews>
    <sheetView zoomScalePageLayoutView="0" workbookViewId="0" topLeftCell="B25">
      <selection activeCell="K42" sqref="K42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164</v>
      </c>
    </row>
    <row r="3" spans="1:2" ht="14.25" customHeight="1">
      <c r="A3" s="293" t="s">
        <v>153</v>
      </c>
      <c r="B3" s="20"/>
    </row>
    <row r="4" spans="2:9" ht="14.25">
      <c r="B4" s="4" t="s">
        <v>0</v>
      </c>
      <c r="C4" s="5" t="s">
        <v>1</v>
      </c>
      <c r="D4" s="59"/>
      <c r="E4" s="59"/>
      <c r="F4" s="59"/>
      <c r="G4" s="59"/>
      <c r="H4" s="59"/>
      <c r="I4" s="59"/>
    </row>
    <row r="5" spans="2:9" ht="14.25">
      <c r="B5" s="8" t="s">
        <v>2</v>
      </c>
      <c r="C5" s="9" t="str">
        <f>'[1]couverture'!D15</f>
        <v>1er février 2012 </v>
      </c>
      <c r="D5" s="60"/>
      <c r="E5" s="60"/>
      <c r="F5" s="60"/>
      <c r="G5" s="60"/>
      <c r="H5" s="60"/>
      <c r="I5" s="60"/>
    </row>
    <row r="6" spans="2:9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7"/>
  <sheetViews>
    <sheetView zoomScalePageLayoutView="0" workbookViewId="0" topLeftCell="C10">
      <selection activeCell="A1" sqref="A1:IV1638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ht="17.25">
      <c r="A2" s="2" t="s">
        <v>165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février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spans="1:6" ht="12.75">
      <c r="A7" s="239" t="s">
        <v>154</v>
      </c>
      <c r="F7" s="239" t="s">
        <v>166</v>
      </c>
    </row>
    <row r="25" ht="12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2012-02-08T14:58:43Z</dcterms:modified>
  <cp:category/>
  <cp:version/>
  <cp:contentType/>
  <cp:contentStatus/>
</cp:coreProperties>
</file>