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place1\Documents\Commerce international\"/>
    </mc:Choice>
  </mc:AlternateContent>
  <bookViews>
    <workbookView xWindow="360" yWindow="390" windowWidth="23715" windowHeight="12030"/>
  </bookViews>
  <sheets>
    <sheet name="Fig1" sheetId="1" r:id="rId1"/>
    <sheet name="Fig2" sheetId="7" r:id="rId2"/>
    <sheet name="Fig3" sheetId="2" r:id="rId3"/>
    <sheet name="Fig4" sheetId="3" r:id="rId4"/>
    <sheet name="Fig5" sheetId="6" r:id="rId5"/>
    <sheet name="Fig6" sheetId="8" r:id="rId6"/>
    <sheet name="Fig7" sheetId="12" r:id="rId7"/>
  </sheets>
  <definedNames>
    <definedName name="_xlnm._FilterDatabase" localSheetId="5" hidden="1">'Fig6'!#REF!</definedName>
    <definedName name="figure2">'Fig5'!$B$3:$G$7</definedName>
  </definedNames>
  <calcPr calcId="162913" concurrentCalc="0"/>
</workbook>
</file>

<file path=xl/calcChain.xml><?xml version="1.0" encoding="utf-8"?>
<calcChain xmlns="http://schemas.openxmlformats.org/spreadsheetml/2006/main">
  <c r="N20" i="8" l="1"/>
  <c r="O20" i="8"/>
  <c r="D4" i="1"/>
  <c r="E4" i="1"/>
  <c r="F4" i="1"/>
  <c r="G4" i="1"/>
  <c r="I4" i="1"/>
  <c r="J4" i="1"/>
  <c r="K3" i="1"/>
  <c r="K2" i="1"/>
  <c r="K4" i="1"/>
  <c r="L3" i="1"/>
  <c r="L2" i="1"/>
  <c r="M3" i="1"/>
  <c r="M2" i="1"/>
  <c r="M4" i="1"/>
  <c r="L4" i="1"/>
  <c r="H3" i="1"/>
  <c r="H2" i="1"/>
  <c r="H4" i="1"/>
</calcChain>
</file>

<file path=xl/sharedStrings.xml><?xml version="1.0" encoding="utf-8"?>
<sst xmlns="http://schemas.openxmlformats.org/spreadsheetml/2006/main" count="160" uniqueCount="123">
  <si>
    <t>2013</t>
  </si>
  <si>
    <t>2012</t>
  </si>
  <si>
    <t>Exportations</t>
  </si>
  <si>
    <t>Importations</t>
  </si>
  <si>
    <t>Afrique</t>
  </si>
  <si>
    <t>Amérique</t>
  </si>
  <si>
    <t>Europe hors UE</t>
  </si>
  <si>
    <t>Proche et Moyen-Orient</t>
  </si>
  <si>
    <t>Union européenne</t>
  </si>
  <si>
    <t>Asie (Hors Proche et Moyen-Orient)</t>
  </si>
  <si>
    <t>ETI</t>
  </si>
  <si>
    <t>GE</t>
  </si>
  <si>
    <t>84</t>
  </si>
  <si>
    <t>85</t>
  </si>
  <si>
    <t>87</t>
  </si>
  <si>
    <t>88</t>
  </si>
  <si>
    <t>89</t>
  </si>
  <si>
    <t>90</t>
  </si>
  <si>
    <t>93</t>
  </si>
  <si>
    <t>XX</t>
  </si>
  <si>
    <t>Appareils de détection et de radiosondage (radars),…</t>
  </si>
  <si>
    <t>Chars et automobiles blindés de combat</t>
  </si>
  <si>
    <t>Avions et autres véhicules aériens</t>
  </si>
  <si>
    <t>Navire de guerre</t>
  </si>
  <si>
    <t>Armes et munitions</t>
  </si>
  <si>
    <t>Autres matériels</t>
  </si>
  <si>
    <t>Instruments d'optique, de photographie, de mesure, de contrôle ou de précision</t>
  </si>
  <si>
    <t>Aéronefs</t>
  </si>
  <si>
    <t>Excédent commercial en 2021</t>
  </si>
  <si>
    <t>Excédent commercial en 2020</t>
  </si>
  <si>
    <t>Excédent commercial en 2019</t>
  </si>
  <si>
    <t>Champ : Échanges CAF/FAB de matériels de guerre et produits liés.</t>
  </si>
  <si>
    <t>Type de produits</t>
  </si>
  <si>
    <t>Zones</t>
  </si>
  <si>
    <t>Total zones</t>
  </si>
  <si>
    <t>Total produits</t>
  </si>
  <si>
    <t>Système de propulsion : Turboréacteurs, turbopropulseurs</t>
  </si>
  <si>
    <t>nd</t>
  </si>
  <si>
    <t>nd = "Non diffusable pour raison de secret statistique".</t>
  </si>
  <si>
    <t>MICRO</t>
  </si>
  <si>
    <t>Ensemble des sociétés</t>
  </si>
  <si>
    <t>Sociétés exportatrices</t>
  </si>
  <si>
    <t>Montant des exportations</t>
  </si>
  <si>
    <t>Montant des importations</t>
  </si>
  <si>
    <t>Figure 5 : Répartition en % par catégorie d'entreprise des sociétés concourant aux échanges internationaux de matériels de guerre et produits liés en 2021</t>
  </si>
  <si>
    <t>Sociétés importatrices</t>
  </si>
  <si>
    <t>PME (hors Micro)</t>
  </si>
  <si>
    <t>Libellé</t>
  </si>
  <si>
    <t>Code</t>
  </si>
  <si>
    <t>Nombre de PME</t>
  </si>
  <si>
    <t>Guadeloupe</t>
  </si>
  <si>
    <t>01</t>
  </si>
  <si>
    <t>Martinique</t>
  </si>
  <si>
    <t>02</t>
  </si>
  <si>
    <t>Guyane</t>
  </si>
  <si>
    <t>03</t>
  </si>
  <si>
    <t>La Réunion</t>
  </si>
  <si>
    <t>04</t>
  </si>
  <si>
    <t>Mayotte</t>
  </si>
  <si>
    <t>06</t>
  </si>
  <si>
    <t>Île-de-France</t>
  </si>
  <si>
    <t>11</t>
  </si>
  <si>
    <t>Centre-Val de Loire</t>
  </si>
  <si>
    <t>24</t>
  </si>
  <si>
    <t>Bourgogne-Franche-Comté</t>
  </si>
  <si>
    <t>27</t>
  </si>
  <si>
    <t>Normandie</t>
  </si>
  <si>
    <t>28</t>
  </si>
  <si>
    <t>Hauts-de-France</t>
  </si>
  <si>
    <t>32</t>
  </si>
  <si>
    <t>Grand Est</t>
  </si>
  <si>
    <t>44</t>
  </si>
  <si>
    <t>Pays de la Loire</t>
  </si>
  <si>
    <t>52</t>
  </si>
  <si>
    <t>Bretagne</t>
  </si>
  <si>
    <t>53</t>
  </si>
  <si>
    <t>Nouvelle-Aquitaine</t>
  </si>
  <si>
    <t>75</t>
  </si>
  <si>
    <t>Occitanie</t>
  </si>
  <si>
    <t>76</t>
  </si>
  <si>
    <t>Auvergne-Rhône-Alpes</t>
  </si>
  <si>
    <t>Provence-Alpes-Côte d'Azur</t>
  </si>
  <si>
    <t>Note de lecture : La région Île-de-France compte 346 PME ayant exportées des matériels de guerre et produits liés entre 2019 et 2021.</t>
  </si>
  <si>
    <t>N/A = Non diffusable (secret statistique).</t>
  </si>
  <si>
    <t>Figure 7 : Exportations de biens des sociétés industrielles de la BITD française</t>
  </si>
  <si>
    <t>Exportations de biens civils et militaires de la BITD (M€)</t>
  </si>
  <si>
    <t>Figure 7 : Exportations de biens des sociétés industrielles de l'industrie de défense française</t>
  </si>
  <si>
    <t>Figure 6 : Répartition régionale des PME exportatrices de matériels de guerre et produits liés entre 2019 et 2021</t>
  </si>
  <si>
    <t>Figure 1 : Solde commercial (en M€) des matériels de guerre et produits liés entre 2012 et 2021</t>
  </si>
  <si>
    <t>Note de lecture : En 2021, l'excédent commercial des matériels de guerre et produits liés est de 10 226 millions d'euros.</t>
  </si>
  <si>
    <t>Figure 2 : Excédents commerciaux (en M€) par type de produit des matériels de guerre et produits liés de la France</t>
  </si>
  <si>
    <t>Navires de guerre</t>
  </si>
  <si>
    <t>Figure 4 : Soldes commerciaux (en M€) de matériels de guerre et produits liés par principaux types de produits et zones en 2021</t>
  </si>
  <si>
    <t>Champ : Sociétés importatrices et exportatrices de matériels de guerre et produits liés représentant 12,7 milliards d'euros d'exportations et 1,7 milliards d'euros d'importations.</t>
  </si>
  <si>
    <t>Champ : Échanges CAF/FAB de biens. Produits manufacturés C3, C4 et C5 (= hors industrie agroalimentaire et produits pétroliers).</t>
  </si>
  <si>
    <t>Systèmes
de propulsion</t>
  </si>
  <si>
    <t>Armes
et munitions</t>
  </si>
  <si>
    <t>Appareils
de détection</t>
  </si>
  <si>
    <t>Chars
et blindés</t>
  </si>
  <si>
    <t>Instruments
de mesure</t>
  </si>
  <si>
    <t>Source : Direction générale des douanes et droits indirects (DGDDI), traitements OED.</t>
  </si>
  <si>
    <t>Note de lecture : l'excédent commercial  de matériels de guerre entre la France et l'Union européenne est de 1 302 millions d'euros.</t>
  </si>
  <si>
    <t>Note de lecture : l'excédent commercial dégagé par les échanges entre la France et l'Afrique concernant les systèmes de propulsion à usage militaire s'éléve à 37,7 millions d'euros.</t>
  </si>
  <si>
    <t>Champ : Échanges CAF/FAB de matériels de guerre et produits liés ; pour les données croisants les types de produits et les zones, données hors zones diverses (non affectées à un continent en particulier) à concurrence de 2,2 millions d'euros.</t>
  </si>
  <si>
    <t xml:space="preserve">Source : Direction générale des douanes et droits indirects (DGDDI) - Sirus, Insee ; traitements OED </t>
  </si>
  <si>
    <t>Champ : PME exportatrices de matériels de guerre et produits liés représentant 788 millions d'euros d'exportations. Montant des exportations cumulées pour la répartition en classe et nombre de PME ayant exportées en 2019 et 2021 pour la représentation sphérique. La région est la région principale d'implantation en termes d'emplois salariés.</t>
  </si>
  <si>
    <t>Importations de biens civils et militaires de la BITD (M€)</t>
  </si>
  <si>
    <t>Part (%) dans les exportations de produits manufacturés</t>
  </si>
  <si>
    <t>Part (%) dans les importations de produits manufacturés</t>
  </si>
  <si>
    <t>Note de lecture : Les entreprises de l'industrie de défense ont exporté 56,4 Md€ de biens à usage civil et militaire en 2019.</t>
  </si>
  <si>
    <t>Note de lecture : En 2021, l'excédent commercial pour les aéronefs est de 4 230 millions d'euros.</t>
  </si>
  <si>
    <t>Excédents commerciaux (en M€) par type de produit des matériels de guerre et produits liés de la France</t>
  </si>
  <si>
    <t>Figure 3 : Excédents commerciaux (en M€) par zone des matériels de guerre et produits liés de la France</t>
  </si>
  <si>
    <t>Excédents commerciaux (en M€) par zone des matériels de guerre et produits liés de la France</t>
  </si>
  <si>
    <t>Répartition en % par catégorie d'entreprise des sociétés concourant aux échanges internationaux de matériels de guerre et produits liés en 2021</t>
  </si>
  <si>
    <t>Exportations (en M€)</t>
  </si>
  <si>
    <t>Note de lecture : 11,2 % des sociétés concourant aux échanges internationaux de matériels de guerre et produits liés sont des grandes entreprises.</t>
  </si>
  <si>
    <t>Ensemble</t>
  </si>
  <si>
    <t xml:space="preserve">Champ : PME exportatrices de matériels de guerre et produits liés représentant 788 millions d'euros d'exportations. Montant des </t>
  </si>
  <si>
    <t>exportations cumulées pour la répartition en classe et nombre de PME ayant exportées en 2019 et 2021 pour la représentation</t>
  </si>
  <si>
    <t>sphérique. La région est la région principale d'implantation en termes d'emplois salariés.</t>
  </si>
  <si>
    <t>Champ : Sociétés importatrices et exportatrices de matériels de guerre et produits liés</t>
  </si>
  <si>
    <t>Solde commercial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</si>
</sst>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0_ ;[Red]\-0.0\ "/>
  </numFmts>
  <fonts count="41" x14ac:knownFonts="1">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Arial"/>
      <family val="2"/>
    </font>
    <font>
      <b/>
      <sz val="10"/>
      <color theme="0"/>
      <name val="Verdana"/>
      <family val="2"/>
    </font>
    <font>
      <i/>
      <sz val="8"/>
      <color theme="1"/>
      <name val="Verdana"/>
      <family val="2"/>
    </font>
    <font>
      <sz val="9"/>
      <color theme="1"/>
      <name val="Verdana"/>
      <family val="2"/>
    </font>
    <font>
      <b/>
      <sz val="11"/>
      <color theme="1"/>
      <name val="Calibri"/>
      <family val="2"/>
      <scheme val="minor"/>
    </font>
    <font>
      <b/>
      <sz val="9"/>
      <color theme="0"/>
      <name val="Verdana"/>
      <family val="2"/>
    </font>
    <font>
      <b/>
      <sz val="9"/>
      <color theme="1"/>
      <name val="Verdana"/>
      <family val="2"/>
    </font>
    <font>
      <sz val="8"/>
      <color theme="1"/>
      <name val="Verdana"/>
      <family val="2"/>
    </font>
    <font>
      <i/>
      <sz val="11"/>
      <color theme="1"/>
      <name val="Calibri"/>
      <family val="2"/>
      <scheme val="minor"/>
    </font>
    <font>
      <b/>
      <sz val="8"/>
      <color theme="1"/>
      <name val="Verdana"/>
      <family val="2"/>
    </font>
    <font>
      <b/>
      <sz val="12"/>
      <name val="Calibri"/>
      <family val="2"/>
    </font>
    <font>
      <b/>
      <sz val="12"/>
      <name val="Calibri"/>
      <family val="2"/>
    </font>
    <font>
      <sz val="12"/>
      <color theme="1"/>
      <name val="Calibri"/>
      <family val="2"/>
      <scheme val="minor"/>
    </font>
    <font>
      <sz val="10"/>
      <color theme="1"/>
      <name val="Calibri"/>
      <family val="2"/>
      <scheme val="minor"/>
    </font>
    <font>
      <i/>
      <sz val="10"/>
      <color theme="1"/>
      <name val="Calibri"/>
      <family val="2"/>
      <scheme val="minor"/>
    </font>
    <font>
      <sz val="11"/>
      <name val="Calibri"/>
      <family val="2"/>
      <scheme val="minor"/>
    </font>
    <font>
      <b/>
      <sz val="11"/>
      <color theme="0"/>
      <name val="Verdana"/>
      <family val="2"/>
    </font>
    <font>
      <b/>
      <sz val="12"/>
      <color theme="0"/>
      <name val="Verdana"/>
      <family val="2"/>
    </font>
    <font>
      <b/>
      <sz val="12"/>
      <color theme="1"/>
      <name val="Calibri"/>
      <family val="2"/>
      <scheme val="minor"/>
    </font>
    <font>
      <i/>
      <sz val="10"/>
      <color theme="1"/>
      <name val="Verdana"/>
      <family val="2"/>
    </font>
  </fonts>
  <fills count="22">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45"/>
      </patternFill>
    </fill>
    <fill>
      <patternFill patternType="solid">
        <fgColor indexed="42"/>
      </patternFill>
    </fill>
    <fill>
      <patternFill patternType="solid">
        <fgColor indexed="55"/>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EEEEEE"/>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theme="2" tint="-0.24994659260841701"/>
      </left>
      <right style="thin">
        <color theme="2" tint="-0.24994659260841701"/>
      </right>
      <top style="medium">
        <color theme="2" tint="-0.24994659260841701"/>
      </top>
      <bottom style="hair">
        <color auto="1"/>
      </bottom>
      <diagonal/>
    </border>
    <border>
      <left style="medium">
        <color theme="2" tint="-0.24994659260841701"/>
      </left>
      <right style="thin">
        <color theme="2" tint="-0.24994659260841701"/>
      </right>
      <top style="hair">
        <color auto="1"/>
      </top>
      <bottom style="hair">
        <color auto="1"/>
      </bottom>
      <diagonal/>
    </border>
    <border>
      <left style="thin">
        <color theme="2" tint="-0.24994659260841701"/>
      </left>
      <right style="thin">
        <color theme="2" tint="-0.24994659260841701"/>
      </right>
      <top style="hair">
        <color auto="1"/>
      </top>
      <bottom style="hair">
        <color auto="1"/>
      </bottom>
      <diagonal/>
    </border>
    <border>
      <left style="medium">
        <color theme="2" tint="-0.24994659260841701"/>
      </left>
      <right style="thin">
        <color theme="2" tint="-0.24994659260841701"/>
      </right>
      <top style="medium">
        <color theme="2" tint="-0.24994659260841701"/>
      </top>
      <bottom/>
      <diagonal/>
    </border>
    <border>
      <left style="medium">
        <color theme="2" tint="-0.24994659260841701"/>
      </left>
      <right style="thin">
        <color theme="2" tint="-0.24994659260841701"/>
      </right>
      <top/>
      <bottom style="hair">
        <color auto="1"/>
      </bottom>
      <diagonal/>
    </border>
    <border>
      <left style="thin">
        <color theme="2" tint="-0.24994659260841701"/>
      </left>
      <right/>
      <top style="medium">
        <color theme="2" tint="-0.24994659260841701"/>
      </top>
      <bottom style="medium">
        <color theme="2" tint="-0.24994659260841701"/>
      </bottom>
      <diagonal/>
    </border>
    <border>
      <left/>
      <right/>
      <top/>
      <bottom style="medium">
        <color theme="2" tint="-0.24994659260841701"/>
      </bottom>
      <diagonal/>
    </border>
    <border>
      <left/>
      <right/>
      <top style="hair">
        <color auto="1"/>
      </top>
      <bottom/>
      <diagonal/>
    </border>
    <border>
      <left/>
      <right/>
      <top style="medium">
        <color theme="2" tint="-0.24994659260841701"/>
      </top>
      <bottom style="medium">
        <color theme="2" tint="-0.24994659260841701"/>
      </bottom>
      <diagonal/>
    </border>
    <border>
      <left style="medium">
        <color theme="2" tint="-0.24994659260841701"/>
      </left>
      <right style="thin">
        <color theme="2" tint="-0.24994659260841701"/>
      </right>
      <top style="hair">
        <color auto="1"/>
      </top>
      <bottom/>
      <diagonal/>
    </border>
  </borders>
  <cellStyleXfs count="45">
    <xf numFmtId="0" fontId="0" fillId="0" borderId="0"/>
    <xf numFmtId="0" fontId="2"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6" fillId="0" borderId="0" applyNumberFormat="0" applyFill="0" applyBorder="0" applyAlignment="0" applyProtection="0"/>
    <xf numFmtId="0" fontId="7" fillId="14" borderId="1" applyNumberFormat="0" applyAlignment="0" applyProtection="0"/>
    <xf numFmtId="0" fontId="8" fillId="0" borderId="2" applyNumberFormat="0" applyFill="0" applyAlignment="0" applyProtection="0"/>
    <xf numFmtId="0" fontId="3" fillId="4" borderId="3" applyNumberFormat="0" applyFont="0" applyAlignment="0" applyProtection="0"/>
    <xf numFmtId="0" fontId="9" fillId="7" borderId="1" applyNumberFormat="0" applyAlignment="0" applyProtection="0"/>
    <xf numFmtId="0" fontId="10" fillId="15" borderId="0" applyNumberFormat="0" applyBorder="0" applyAlignment="0" applyProtection="0"/>
    <xf numFmtId="0" fontId="3" fillId="0" borderId="0"/>
    <xf numFmtId="0" fontId="11" fillId="7" borderId="0" applyNumberFormat="0" applyBorder="0" applyAlignment="0" applyProtection="0"/>
    <xf numFmtId="0" fontId="12" fillId="16" borderId="0" applyNumberFormat="0" applyBorder="0" applyAlignment="0" applyProtection="0"/>
    <xf numFmtId="0" fontId="13" fillId="14"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17" borderId="9" applyNumberFormat="0" applyAlignment="0" applyProtection="0"/>
    <xf numFmtId="9" fontId="1" fillId="0" borderId="0" applyFont="0" applyFill="0" applyBorder="0" applyAlignment="0" applyProtection="0"/>
  </cellStyleXfs>
  <cellXfs count="70">
    <xf numFmtId="0" fontId="0" fillId="0" borderId="0" xfId="0"/>
    <xf numFmtId="166" fontId="24" fillId="19" borderId="0" xfId="44" applyNumberFormat="1" applyFont="1" applyFill="1"/>
    <xf numFmtId="0" fontId="0" fillId="19" borderId="0" xfId="0" applyFill="1"/>
    <xf numFmtId="165" fontId="0" fillId="0" borderId="0" xfId="0" applyNumberFormat="1"/>
    <xf numFmtId="164" fontId="0" fillId="0" borderId="0" xfId="0" applyNumberFormat="1"/>
    <xf numFmtId="3" fontId="0" fillId="0" borderId="0" xfId="0" applyNumberFormat="1"/>
    <xf numFmtId="0" fontId="21" fillId="0" borderId="0" xfId="1" applyFont="1" applyAlignment="1">
      <alignment horizontal="center" vertical="center"/>
    </xf>
    <xf numFmtId="0" fontId="21" fillId="0" borderId="0" xfId="1" applyFont="1" applyFill="1" applyAlignment="1">
      <alignment vertical="center"/>
    </xf>
    <xf numFmtId="0" fontId="21" fillId="0" borderId="0" xfId="1" applyFont="1" applyFill="1" applyAlignment="1">
      <alignment horizontal="left" vertical="center"/>
    </xf>
    <xf numFmtId="0" fontId="27" fillId="20" borderId="11" xfId="1" applyFont="1" applyFill="1" applyBorder="1" applyAlignment="1">
      <alignment wrapText="1"/>
    </xf>
    <xf numFmtId="0" fontId="24" fillId="20" borderId="11" xfId="1" applyFont="1" applyFill="1" applyBorder="1" applyAlignment="1">
      <alignment wrapText="1"/>
    </xf>
    <xf numFmtId="3" fontId="28" fillId="21" borderId="12" xfId="1" applyNumberFormat="1" applyFont="1" applyFill="1" applyBorder="1" applyAlignment="1">
      <alignment horizontal="right" vertical="center"/>
    </xf>
    <xf numFmtId="167" fontId="28" fillId="21" borderId="12" xfId="1" applyNumberFormat="1" applyFont="1" applyFill="1" applyBorder="1" applyAlignment="1">
      <alignment horizontal="right" vertical="center"/>
    </xf>
    <xf numFmtId="1" fontId="0" fillId="0" borderId="0" xfId="0" applyNumberFormat="1"/>
    <xf numFmtId="0" fontId="26" fillId="18" borderId="10" xfId="1" applyFont="1" applyFill="1" applyBorder="1" applyAlignment="1">
      <alignment horizontal="center" vertical="center" wrapText="1"/>
    </xf>
    <xf numFmtId="3" fontId="0" fillId="19" borderId="0" xfId="0" applyNumberFormat="1" applyFill="1"/>
    <xf numFmtId="4" fontId="0" fillId="0" borderId="0" xfId="0" applyNumberFormat="1"/>
    <xf numFmtId="0" fontId="24" fillId="20" borderId="19" xfId="1" applyFont="1" applyFill="1" applyBorder="1" applyAlignment="1">
      <alignment wrapText="1"/>
    </xf>
    <xf numFmtId="0" fontId="29" fillId="19" borderId="0" xfId="0" applyFont="1" applyFill="1"/>
    <xf numFmtId="0" fontId="22" fillId="19" borderId="0" xfId="1" applyFont="1" applyFill="1" applyBorder="1" applyAlignment="1">
      <alignment vertical="top" wrapText="1"/>
    </xf>
    <xf numFmtId="0" fontId="25" fillId="19" borderId="0" xfId="0" applyFont="1" applyFill="1"/>
    <xf numFmtId="0" fontId="23" fillId="19" borderId="0" xfId="1" applyFont="1" applyFill="1" applyBorder="1" applyAlignment="1"/>
    <xf numFmtId="0" fontId="0" fillId="19" borderId="0" xfId="0" applyFont="1" applyFill="1"/>
    <xf numFmtId="0" fontId="0" fillId="0" borderId="0" xfId="0" applyAlignment="1">
      <alignment horizontal="left" wrapText="1"/>
    </xf>
    <xf numFmtId="0" fontId="0" fillId="19" borderId="0" xfId="0" applyFill="1" applyAlignment="1">
      <alignment wrapText="1"/>
    </xf>
    <xf numFmtId="0" fontId="0" fillId="19" borderId="0" xfId="0" applyFont="1" applyFill="1" applyAlignment="1">
      <alignment wrapText="1"/>
    </xf>
    <xf numFmtId="0" fontId="31" fillId="0" borderId="0" xfId="0" applyFont="1" applyAlignment="1"/>
    <xf numFmtId="0" fontId="34" fillId="19" borderId="0" xfId="0" applyFont="1" applyFill="1"/>
    <xf numFmtId="0" fontId="35" fillId="19" borderId="0" xfId="0" applyFont="1" applyFill="1"/>
    <xf numFmtId="0" fontId="0" fillId="0" borderId="0" xfId="0" applyAlignment="1">
      <alignment wrapText="1"/>
    </xf>
    <xf numFmtId="0" fontId="36" fillId="19" borderId="0" xfId="0" applyFont="1" applyFill="1"/>
    <xf numFmtId="0" fontId="33" fillId="0" borderId="0" xfId="0" applyFont="1"/>
    <xf numFmtId="164" fontId="28" fillId="21" borderId="12" xfId="1" applyNumberFormat="1" applyFont="1" applyFill="1" applyBorder="1" applyAlignment="1">
      <alignment horizontal="right" vertical="center" indent="2"/>
    </xf>
    <xf numFmtId="164" fontId="30" fillId="21" borderId="12" xfId="1" applyNumberFormat="1" applyFont="1" applyFill="1" applyBorder="1" applyAlignment="1">
      <alignment horizontal="right" vertical="center" indent="2"/>
    </xf>
    <xf numFmtId="164" fontId="28" fillId="19" borderId="12" xfId="1" applyNumberFormat="1" applyFont="1" applyFill="1" applyBorder="1" applyAlignment="1">
      <alignment horizontal="right" vertical="center" indent="2"/>
    </xf>
    <xf numFmtId="0" fontId="39" fillId="19" borderId="0" xfId="0" applyFont="1" applyFill="1"/>
    <xf numFmtId="0" fontId="25" fillId="0" borderId="0" xfId="0" applyFont="1"/>
    <xf numFmtId="0" fontId="22" fillId="18" borderId="0" xfId="1" applyFont="1" applyFill="1" applyAlignment="1">
      <alignment horizontal="center" vertical="top" wrapText="1"/>
    </xf>
    <xf numFmtId="0" fontId="34" fillId="0" borderId="0" xfId="0" applyFont="1" applyBorder="1" applyAlignment="1">
      <alignment horizontal="left" wrapText="1"/>
    </xf>
    <xf numFmtId="0" fontId="0" fillId="19" borderId="0" xfId="0" applyFill="1" applyAlignment="1">
      <alignment horizontal="left" wrapText="1"/>
    </xf>
    <xf numFmtId="0" fontId="38" fillId="18" borderId="0" xfId="1" applyFont="1" applyFill="1" applyBorder="1" applyAlignment="1">
      <alignment horizontal="center" vertical="top" wrapText="1"/>
    </xf>
    <xf numFmtId="0" fontId="38" fillId="18" borderId="16" xfId="1" applyFont="1" applyFill="1" applyBorder="1" applyAlignment="1">
      <alignment horizontal="center" vertical="top" wrapText="1"/>
    </xf>
    <xf numFmtId="0" fontId="26" fillId="18" borderId="13" xfId="1" applyFont="1" applyFill="1" applyBorder="1" applyAlignment="1">
      <alignment horizontal="center" vertical="center"/>
    </xf>
    <xf numFmtId="0" fontId="26" fillId="18" borderId="14" xfId="1" applyFont="1" applyFill="1" applyBorder="1" applyAlignment="1">
      <alignment horizontal="center" vertical="center"/>
    </xf>
    <xf numFmtId="0" fontId="26" fillId="18" borderId="15" xfId="1" applyFont="1" applyFill="1" applyBorder="1" applyAlignment="1">
      <alignment horizontal="center" vertical="center"/>
    </xf>
    <xf numFmtId="0" fontId="26" fillId="18" borderId="18" xfId="1" applyFont="1" applyFill="1" applyBorder="1" applyAlignment="1">
      <alignment horizontal="center" vertical="center"/>
    </xf>
    <xf numFmtId="0" fontId="37" fillId="18" borderId="0" xfId="1" applyFont="1" applyFill="1" applyBorder="1" applyAlignment="1">
      <alignment horizontal="center" vertical="top" wrapText="1"/>
    </xf>
    <xf numFmtId="0" fontId="22" fillId="18" borderId="0" xfId="1" applyFont="1" applyFill="1" applyBorder="1" applyAlignment="1">
      <alignment horizontal="center" vertical="top" wrapText="1"/>
    </xf>
    <xf numFmtId="0" fontId="23" fillId="19" borderId="0" xfId="1" applyFont="1" applyFill="1" applyBorder="1" applyAlignment="1">
      <alignment horizontal="left"/>
    </xf>
    <xf numFmtId="0" fontId="22" fillId="18" borderId="16" xfId="1" applyFont="1" applyFill="1" applyBorder="1" applyAlignment="1">
      <alignment horizontal="center" vertical="top" wrapText="1"/>
    </xf>
    <xf numFmtId="0" fontId="37" fillId="18" borderId="16" xfId="1" applyFont="1" applyFill="1" applyBorder="1" applyAlignment="1">
      <alignment horizontal="center" vertical="top" wrapText="1"/>
    </xf>
    <xf numFmtId="0" fontId="0" fillId="0" borderId="0" xfId="0" applyFont="1" applyFill="1"/>
    <xf numFmtId="0" fontId="29" fillId="0" borderId="0" xfId="0" applyFont="1" applyFill="1"/>
    <xf numFmtId="0" fontId="0" fillId="0" borderId="0" xfId="0" applyNumberFormat="1" applyAlignment="1">
      <alignment wrapText="1"/>
    </xf>
    <xf numFmtId="0" fontId="34" fillId="19" borderId="0" xfId="0" applyFont="1" applyFill="1" applyAlignment="1">
      <alignment horizontal="left" wrapText="1"/>
    </xf>
    <xf numFmtId="0" fontId="40" fillId="19" borderId="0" xfId="1" applyFont="1" applyFill="1" applyBorder="1" applyAlignment="1"/>
    <xf numFmtId="0" fontId="34" fillId="0" borderId="0" xfId="0" applyFont="1" applyFill="1"/>
    <xf numFmtId="0" fontId="35" fillId="0" borderId="0" xfId="0" applyFont="1" applyFill="1"/>
    <xf numFmtId="0" fontId="34" fillId="19" borderId="0" xfId="0" applyFont="1" applyFill="1" applyAlignment="1">
      <alignment horizontal="justify" wrapText="1"/>
    </xf>
    <xf numFmtId="0" fontId="35" fillId="19" borderId="0" xfId="0" applyFont="1" applyFill="1" applyAlignment="1">
      <alignment horizontal="left"/>
    </xf>
    <xf numFmtId="0" fontId="40" fillId="19" borderId="0" xfId="1" applyFont="1" applyFill="1" applyBorder="1" applyAlignment="1">
      <alignment horizontal="left"/>
    </xf>
    <xf numFmtId="0" fontId="34" fillId="19" borderId="0" xfId="0" applyFont="1" applyFill="1" applyAlignment="1">
      <alignment horizontal="left"/>
    </xf>
    <xf numFmtId="0" fontId="34" fillId="19" borderId="17" xfId="0" applyFont="1" applyFill="1" applyBorder="1" applyAlignment="1">
      <alignment horizontal="left" wrapText="1"/>
    </xf>
    <xf numFmtId="0" fontId="34" fillId="19" borderId="0" xfId="0" applyFont="1" applyFill="1" applyAlignment="1">
      <alignment horizontal="left" wrapText="1"/>
    </xf>
    <xf numFmtId="0" fontId="32" fillId="0" borderId="0" xfId="0" applyFont="1" applyAlignment="1">
      <alignment horizontal="center" wrapText="1"/>
    </xf>
    <xf numFmtId="0" fontId="31" fillId="0" borderId="0" xfId="0" applyFont="1" applyAlignment="1">
      <alignment horizontal="center" wrapText="1"/>
    </xf>
    <xf numFmtId="0" fontId="34" fillId="19" borderId="0" xfId="0" applyFont="1" applyFill="1" applyAlignment="1">
      <alignment wrapText="1"/>
    </xf>
    <xf numFmtId="0" fontId="35" fillId="19" borderId="0" xfId="0" applyFont="1" applyFill="1" applyAlignment="1"/>
    <xf numFmtId="0" fontId="34" fillId="19" borderId="0" xfId="0" applyFont="1" applyFill="1" applyAlignment="1"/>
    <xf numFmtId="3" fontId="21" fillId="0" borderId="0" xfId="1" applyNumberFormat="1" applyFont="1" applyFill="1" applyAlignment="1">
      <alignment horizontal="left" vertical="center"/>
    </xf>
  </cellXfs>
  <cellStyles count="45">
    <cellStyle name="20 % - Accent1 2" xfId="2"/>
    <cellStyle name="20 % - Accent2 2" xfId="3"/>
    <cellStyle name="20 % - Accent3 2" xfId="4"/>
    <cellStyle name="20 % - Accent4 2" xfId="5"/>
    <cellStyle name="20 % - Accent5 2" xfId="6"/>
    <cellStyle name="20 % - Accent6 2" xfId="7"/>
    <cellStyle name="40 % - Accent1 2" xfId="8"/>
    <cellStyle name="40 % - Accent2 2" xfId="9"/>
    <cellStyle name="40 % - Accent3 2" xfId="10"/>
    <cellStyle name="40 % - Accent4 2" xfId="11"/>
    <cellStyle name="40 % - Accent5 2" xfId="12"/>
    <cellStyle name="40 % - Accent6 2" xfId="13"/>
    <cellStyle name="60 % - Accent1 2" xfId="14"/>
    <cellStyle name="60 % - Accent2 2" xfId="15"/>
    <cellStyle name="60 % - Accent3 2" xfId="16"/>
    <cellStyle name="60 % - Accent4 2" xfId="17"/>
    <cellStyle name="60 % - Accent5 2" xfId="18"/>
    <cellStyle name="60 % - Accent6 2" xfId="19"/>
    <cellStyle name="Accent1 2" xfId="20"/>
    <cellStyle name="Accent2 2" xfId="21"/>
    <cellStyle name="Accent3 2" xfId="22"/>
    <cellStyle name="Accent4 2" xfId="23"/>
    <cellStyle name="Accent5 2" xfId="24"/>
    <cellStyle name="Accent6 2" xfId="25"/>
    <cellStyle name="Avertissement 2" xfId="26"/>
    <cellStyle name="Calcul 2" xfId="27"/>
    <cellStyle name="Cellule liée 2" xfId="28"/>
    <cellStyle name="Commentaire 2" xfId="29"/>
    <cellStyle name="Entrée 2" xfId="30"/>
    <cellStyle name="Insatisfaisant 2" xfId="31"/>
    <cellStyle name="Motif" xfId="32"/>
    <cellStyle name="Neutre 2" xfId="33"/>
    <cellStyle name="Normal" xfId="0" builtinId="0"/>
    <cellStyle name="Normal 2" xfId="1"/>
    <cellStyle name="Pourcentage 2" xfId="44"/>
    <cellStyle name="Satisfaisant 2" xfId="34"/>
    <cellStyle name="Sortie 2" xfId="35"/>
    <cellStyle name="Texte explicatif 2" xfId="36"/>
    <cellStyle name="Titre 2" xfId="37"/>
    <cellStyle name="Titre 1 2" xfId="38"/>
    <cellStyle name="Titre 2 2" xfId="39"/>
    <cellStyle name="Titre 3 2" xfId="40"/>
    <cellStyle name="Titre 4 2" xfId="41"/>
    <cellStyle name="Total 2" xfId="42"/>
    <cellStyle name="Vérification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'Fig1'!$C$2</c:f>
              <c:strCache>
                <c:ptCount val="1"/>
                <c:pt idx="0">
                  <c:v>Exportations</c:v>
                </c:pt>
              </c:strCache>
            </c:strRef>
          </c:tx>
          <c:spPr>
            <a:ln w="28575" cap="rnd">
              <a:solidFill>
                <a:schemeClr val="accent1">
                  <a:lumMod val="60000"/>
                  <a:lumOff val="40000"/>
                </a:schemeClr>
              </a:solidFill>
              <a:round/>
            </a:ln>
            <a:effectLst/>
          </c:spPr>
          <c:marker>
            <c:symbol val="circle"/>
            <c:size val="5"/>
            <c:spPr>
              <a:solidFill>
                <a:schemeClr val="accent1"/>
              </a:solidFill>
              <a:ln w="9525">
                <a:solidFill>
                  <a:schemeClr val="accent1">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'Fig1'!$D$1:$M$1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'Fig1'!$D$2:$M$2</c:f>
              <c:numCache>
                <c:formatCode>#,##0</c:formatCode>
                <c:ptCount val="10"/>
                <c:pt idx="0">
                  <c:v>5740</c:v>
                </c:pt>
                <c:pt idx="1">
                  <c:v>5723</c:v>
                </c:pt>
                <c:pt idx="2">
                  <c:v>6254</c:v>
                </c:pt>
                <c:pt idx="3">
                  <c:v>7269</c:v>
                </c:pt>
                <c:pt idx="4">
                  <c:v>8296.3742259999999</c:v>
                </c:pt>
                <c:pt idx="5">
                  <c:v>8299</c:v>
                </c:pt>
                <c:pt idx="6">
                  <c:v>8443</c:v>
                </c:pt>
                <c:pt idx="7">
                  <c:v>11294.433988000001</c:v>
                </c:pt>
                <c:pt idx="8">
                  <c:v>9547.4657380000008</c:v>
                </c:pt>
                <c:pt idx="9">
                  <c:v>12679.644002999999</c:v>
                </c:pt>
              </c:numCache>
            </c:numRef>
          </c:val>
          <c:smooth val="0"/>
          <c:extLst>
            <c:ext xmlns:c16="http://schemas.microsoft.com/office/drawing/2014/chart" uri="{C3380CC4-5D6E-409C-BE32-E72D297353CC}">
              <c16:uniqueId val="{00000000-B754-4FF4-BEE2-402E9A2CE3C4}"/>
            </c:ext>
          </c:extLst>
        </c:ser>
        <c:ser>
          <c:idx val="1"/>
          <c:order val="1"/>
          <c:tx>
            <c:strRef>
              <c:f>'Fig1'!$C$3</c:f>
              <c:strCache>
                <c:ptCount val="1"/>
                <c:pt idx="0">
                  <c:v>Importations</c:v>
                </c:pt>
              </c:strCache>
            </c:strRef>
          </c:tx>
          <c:spPr>
            <a:ln w="28575" cap="rnd">
              <a:solidFill>
                <a:schemeClr val="accent3">
                  <a:lumMod val="75000"/>
                </a:schemeClr>
              </a:solidFill>
              <a:round/>
            </a:ln>
            <a:effectLst/>
          </c:spPr>
          <c:marker>
            <c:symbol val="circle"/>
            <c:size val="5"/>
            <c:spPr>
              <a:solidFill>
                <a:schemeClr val="accent3">
                  <a:lumMod val="75000"/>
                </a:schemeClr>
              </a:solidFill>
              <a:ln w="9525">
                <a:solidFill>
                  <a:schemeClr val="accent3">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lumMod val="75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'Fig1'!$D$1:$M$1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'Fig1'!$D$3:$M$3</c:f>
              <c:numCache>
                <c:formatCode>#,##0</c:formatCode>
                <c:ptCount val="10"/>
                <c:pt idx="0">
                  <c:v>1550</c:v>
                </c:pt>
                <c:pt idx="1">
                  <c:v>1511</c:v>
                </c:pt>
                <c:pt idx="2">
                  <c:v>1726</c:v>
                </c:pt>
                <c:pt idx="3">
                  <c:v>1663</c:v>
                </c:pt>
                <c:pt idx="4">
                  <c:v>1710.280323</c:v>
                </c:pt>
                <c:pt idx="5">
                  <c:v>2166</c:v>
                </c:pt>
                <c:pt idx="6">
                  <c:v>2053</c:v>
                </c:pt>
                <c:pt idx="7">
                  <c:v>2751.5430160000001</c:v>
                </c:pt>
                <c:pt idx="8">
                  <c:v>2252.9654949999999</c:v>
                </c:pt>
                <c:pt idx="9">
                  <c:v>2453.8372949999998</c:v>
                </c:pt>
              </c:numCache>
            </c:numRef>
          </c:val>
          <c:smooth val="0"/>
          <c:extLst>
            <c:ext xmlns:c16="http://schemas.microsoft.com/office/drawing/2014/chart" uri="{C3380CC4-5D6E-409C-BE32-E72D297353CC}">
              <c16:uniqueId val="{00000001-B754-4FF4-BEE2-402E9A2CE3C4}"/>
            </c:ext>
          </c:extLst>
        </c:ser>
        <c:dLbls>
          <c:showLegendKey val="0"/>
          <c:showVal val="0"/>
          <c:showCatName val="0"/>
          <c:showSerName val="0"/>
          <c:showPercent val="0"/>
          <c:showBubbleSize val="0"/>
        </c:dLbls>
        <c:marker val="1"/>
        <c:smooth val="0"/>
        <c:axId val="623035520"/>
        <c:axId val="623035848"/>
      </c:lineChart>
      <c:catAx>
        <c:axId val="62303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3035848"/>
        <c:crosses val="autoZero"/>
        <c:auto val="1"/>
        <c:lblAlgn val="ctr"/>
        <c:lblOffset val="100"/>
        <c:noMultiLvlLbl val="0"/>
      </c:catAx>
      <c:valAx>
        <c:axId val="623035848"/>
        <c:scaling>
          <c:orientation val="minMax"/>
          <c:max val="13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3035520"/>
        <c:crosses val="autoZero"/>
        <c:crossBetween val="between"/>
        <c:majorUnit val="200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'Fig1'!$C$4</c:f>
              <c:strCache>
                <c:ptCount val="1"/>
                <c:pt idx="0">
                  <c:v>Solde commercial</c:v>
                </c:pt>
              </c:strCache>
            </c:strRef>
          </c:tx>
          <c:spPr>
            <a:solidFill>
              <a:srgbClr val="7030A0"/>
            </a:solidFill>
            <a:ln>
              <a:solidFill>
                <a:schemeClr val="accent3">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4"/>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'Fig1'!$D$1:$M$1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'Fig1'!$D$4:$M$4</c:f>
              <c:numCache>
                <c:formatCode>#,##0</c:formatCode>
                <c:ptCount val="10"/>
                <c:pt idx="0">
                  <c:v>4190</c:v>
                </c:pt>
                <c:pt idx="1">
                  <c:v>4212</c:v>
                </c:pt>
                <c:pt idx="2">
                  <c:v>4528</c:v>
                </c:pt>
                <c:pt idx="3">
                  <c:v>5606</c:v>
                </c:pt>
                <c:pt idx="4">
                  <c:v>6586.093903</c:v>
                </c:pt>
                <c:pt idx="5">
                  <c:v>6133</c:v>
                </c:pt>
                <c:pt idx="6">
                  <c:v>6390</c:v>
                </c:pt>
                <c:pt idx="7">
                  <c:v>8542.8909720000011</c:v>
                </c:pt>
                <c:pt idx="8">
                  <c:v>7294.5002430000004</c:v>
                </c:pt>
                <c:pt idx="9">
                  <c:v>10225.806708</c:v>
                </c:pt>
              </c:numCache>
            </c:numRef>
          </c:val>
          <c:extLst>
            <c:ext xmlns:c16="http://schemas.microsoft.com/office/drawing/2014/chart" uri="{C3380CC4-5D6E-409C-BE32-E72D297353CC}">
              <c16:uniqueId val="{00000000-E470-410D-8C3D-52FDFEF99412}"/>
            </c:ext>
          </c:extLst>
        </c:ser>
        <c:dLbls>
          <c:showLegendKey val="0"/>
          <c:showVal val="0"/>
          <c:showCatName val="0"/>
          <c:showSerName val="0"/>
          <c:showPercent val="0"/>
          <c:showBubbleSize val="0"/>
        </c:dLbls>
        <c:gapWidth val="0"/>
        <c:axId val="629916648"/>
        <c:axId val="629916976"/>
      </c:barChart>
      <c:catAx>
        <c:axId val="629916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9916976"/>
        <c:crosses val="autoZero"/>
        <c:auto val="1"/>
        <c:lblAlgn val="ctr"/>
        <c:lblOffset val="100"/>
        <c:noMultiLvlLbl val="0"/>
      </c:catAx>
      <c:valAx>
        <c:axId val="629916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2991664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'Fig2'!$D$3</c:f>
              <c:strCache>
                <c:ptCount val="1"/>
                <c:pt idx="0">
                  <c:v>Excédent commercial en 2021</c:v>
                </c:pt>
              </c:strCache>
            </c:strRef>
          </c:tx>
          <c:spPr>
            <a:ln w="28575" cap="rnd">
              <a:solidFill>
                <a:schemeClr val="accent4"/>
              </a:solidFill>
              <a:round/>
            </a:ln>
            <a:effectLst/>
          </c:spPr>
          <c:marker>
            <c:symbol val="circle"/>
            <c:size val="5"/>
            <c:spPr>
              <a:solidFill>
                <a:schemeClr val="accent4"/>
              </a:solidFill>
              <a:ln w="9525">
                <a:solidFill>
                  <a:schemeClr val="accent1"/>
                </a:solidFill>
              </a:ln>
              <a:effectLst/>
            </c:spPr>
          </c:marker>
          <c:dLbls>
            <c:dLbl>
              <c:idx val="0"/>
              <c:layout>
                <c:manualLayout>
                  <c:x val="-1.7590149516271533E-3"/>
                  <c:y val="1.22137404580152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00D-41C2-A480-57D2A973790D}"/>
                </c:ext>
              </c:extLst>
            </c:dLbl>
            <c:dLbl>
              <c:idx val="1"/>
              <c:layout>
                <c:manualLayout>
                  <c:x val="1.5831134564643801E-2"/>
                  <c:y val="-1.22137404580153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00D-41C2-A480-57D2A973790D}"/>
                </c:ext>
              </c:extLst>
            </c:dLbl>
            <c:dLbl>
              <c:idx val="2"/>
              <c:layout>
                <c:manualLayout>
                  <c:x val="5.8047493403693931E-2"/>
                  <c:y val="-7.463866278900270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00D-41C2-A480-57D2A973790D}"/>
                </c:ext>
              </c:extLst>
            </c:dLbl>
            <c:dLbl>
              <c:idx val="3"/>
              <c:layout>
                <c:manualLayout>
                  <c:x val="-0.13192612137203172"/>
                  <c:y val="-1.62849872773536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00D-41C2-A480-57D2A973790D}"/>
                </c:ext>
              </c:extLst>
            </c:dLbl>
            <c:dLbl>
              <c:idx val="4"/>
              <c:layout>
                <c:manualLayout>
                  <c:x val="-1.2313104661389622E-2"/>
                  <c:y val="3.86768447837148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00D-41C2-A480-57D2A973790D}"/>
                </c:ext>
              </c:extLst>
            </c:dLbl>
            <c:dLbl>
              <c:idx val="5"/>
              <c:layout>
                <c:manualLayout>
                  <c:x val="-6.1565523306948172E-2"/>
                  <c:y val="2.035623409669211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00D-41C2-A480-57D2A973790D}"/>
                </c:ext>
              </c:extLst>
            </c:dLbl>
            <c:dLbl>
              <c:idx val="6"/>
              <c:layout>
                <c:manualLayout>
                  <c:x val="-6.1565523306948144E-2"/>
                  <c:y val="-2.84987277353689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00D-41C2-A480-57D2A973790D}"/>
                </c:ext>
              </c:extLst>
            </c:dLbl>
            <c:dLbl>
              <c:idx val="7"/>
              <c:layout>
                <c:manualLayout>
                  <c:x val="-5.8047493403693931E-2"/>
                  <c:y val="-3.05343511450381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00D-41C2-A480-57D2A973790D}"/>
                </c:ext>
              </c:extLst>
            </c:dLbl>
            <c:numFmt formatCode="#,##0" sourceLinked="0"/>
            <c:spPr>
              <a:noFill/>
              <a:ln>
                <a:noFill/>
              </a:ln>
              <a:effectLst/>
            </c:spPr>
            <c:txPr>
              <a:bodyPr rot="0" spcFirstLastPara="1" vertOverflow="ellipsis" vert="horz" wrap="square" lIns="38100" tIns="19050" rIns="38100" bIns="19050" anchor="t" anchorCtr="0">
                <a:spAutoFit/>
              </a:bodyPr>
              <a:lstStyle/>
              <a:p>
                <a:pPr>
                  <a:defRPr sz="1200" b="1" i="0" u="none" strike="noStrike" kern="1200" baseline="0">
                    <a:solidFill>
                      <a:schemeClr val="accent4"/>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'Fig2'!$C$4:$C$11</c:f>
              <c:strCache>
                <c:ptCount val="8"/>
                <c:pt idx="0">
                  <c:v>Systèmes
de propulsion</c:v>
                </c:pt>
                <c:pt idx="1">
                  <c:v>Appareils
de détection</c:v>
                </c:pt>
                <c:pt idx="2">
                  <c:v>Chars
et blindés</c:v>
                </c:pt>
                <c:pt idx="3">
                  <c:v>Aéronefs</c:v>
                </c:pt>
                <c:pt idx="4">
                  <c:v>Navires de guerre</c:v>
                </c:pt>
                <c:pt idx="5">
                  <c:v>Instruments
de mesure</c:v>
                </c:pt>
                <c:pt idx="6">
                  <c:v>Armes
et munitions</c:v>
                </c:pt>
                <c:pt idx="7">
                  <c:v>Autres matériels</c:v>
                </c:pt>
              </c:strCache>
            </c:strRef>
          </c:cat>
          <c:val>
            <c:numRef>
              <c:f>'Fig2'!$D$4:$D$11</c:f>
              <c:numCache>
                <c:formatCode>#,##0</c:formatCode>
                <c:ptCount val="8"/>
                <c:pt idx="0">
                  <c:v>1837.3878999999999</c:v>
                </c:pt>
                <c:pt idx="1">
                  <c:v>1652.543629</c:v>
                </c:pt>
                <c:pt idx="2">
                  <c:v>272.62026200000003</c:v>
                </c:pt>
                <c:pt idx="3">
                  <c:v>4230.1659289999998</c:v>
                </c:pt>
                <c:pt idx="4">
                  <c:v>356.24284999999998</c:v>
                </c:pt>
                <c:pt idx="5">
                  <c:v>545.31182699999999</c:v>
                </c:pt>
                <c:pt idx="6">
                  <c:v>1123.3424680000001</c:v>
                </c:pt>
                <c:pt idx="7">
                  <c:v>208.19184300000001</c:v>
                </c:pt>
              </c:numCache>
            </c:numRef>
          </c:val>
          <c:extLst>
            <c:ext xmlns:c16="http://schemas.microsoft.com/office/drawing/2014/chart" uri="{C3380CC4-5D6E-409C-BE32-E72D297353CC}">
              <c16:uniqueId val="{00000000-BD48-4363-B1F9-40780631F826}"/>
            </c:ext>
          </c:extLst>
        </c:ser>
        <c:ser>
          <c:idx val="1"/>
          <c:order val="1"/>
          <c:tx>
            <c:strRef>
              <c:f>'Fig2'!$E$3</c:f>
              <c:strCache>
                <c:ptCount val="1"/>
                <c:pt idx="0">
                  <c:v>Excédent commercial en 2020</c:v>
                </c:pt>
              </c:strCache>
            </c:strRef>
          </c:tx>
          <c:spPr>
            <a:ln w="28575" cap="rnd">
              <a:solidFill>
                <a:schemeClr val="accent2">
                  <a:lumMod val="60000"/>
                  <a:lumOff val="40000"/>
                </a:schemeClr>
              </a:solidFill>
              <a:prstDash val="solid"/>
              <a:round/>
            </a:ln>
            <a:effectLst/>
          </c:spPr>
          <c:marker>
            <c:symbol val="circle"/>
            <c:size val="5"/>
            <c:spPr>
              <a:solidFill>
                <a:schemeClr val="accent2">
                  <a:lumMod val="40000"/>
                  <a:lumOff val="60000"/>
                </a:schemeClr>
              </a:solidFill>
              <a:ln w="9525">
                <a:solidFill>
                  <a:schemeClr val="accent2"/>
                </a:solidFill>
              </a:ln>
              <a:effectLst/>
            </c:spPr>
          </c:marker>
          <c:cat>
            <c:strRef>
              <c:f>'Fig2'!$C$4:$C$11</c:f>
              <c:strCache>
                <c:ptCount val="8"/>
                <c:pt idx="0">
                  <c:v>Systèmes
de propulsion</c:v>
                </c:pt>
                <c:pt idx="1">
                  <c:v>Appareils
de détection</c:v>
                </c:pt>
                <c:pt idx="2">
                  <c:v>Chars
et blindés</c:v>
                </c:pt>
                <c:pt idx="3">
                  <c:v>Aéronefs</c:v>
                </c:pt>
                <c:pt idx="4">
                  <c:v>Navires de guerre</c:v>
                </c:pt>
                <c:pt idx="5">
                  <c:v>Instruments
de mesure</c:v>
                </c:pt>
                <c:pt idx="6">
                  <c:v>Armes
et munitions</c:v>
                </c:pt>
                <c:pt idx="7">
                  <c:v>Autres matériels</c:v>
                </c:pt>
              </c:strCache>
            </c:strRef>
          </c:cat>
          <c:val>
            <c:numRef>
              <c:f>'Fig2'!$E$4:$E$11</c:f>
              <c:numCache>
                <c:formatCode>#,##0</c:formatCode>
                <c:ptCount val="8"/>
                <c:pt idx="0">
                  <c:v>1084.2636540000001</c:v>
                </c:pt>
                <c:pt idx="1">
                  <c:v>1023.771535</c:v>
                </c:pt>
                <c:pt idx="2">
                  <c:v>720.50510499999996</c:v>
                </c:pt>
                <c:pt idx="3">
                  <c:v>2438.644452</c:v>
                </c:pt>
                <c:pt idx="4">
                  <c:v>165.55454</c:v>
                </c:pt>
                <c:pt idx="5">
                  <c:v>394.71759700000001</c:v>
                </c:pt>
                <c:pt idx="6">
                  <c:v>1194.0299689999999</c:v>
                </c:pt>
                <c:pt idx="7">
                  <c:v>273.01339100000001</c:v>
                </c:pt>
              </c:numCache>
            </c:numRef>
          </c:val>
          <c:extLst>
            <c:ext xmlns:c16="http://schemas.microsoft.com/office/drawing/2014/chart" uri="{C3380CC4-5D6E-409C-BE32-E72D297353CC}">
              <c16:uniqueId val="{00000001-BD48-4363-B1F9-40780631F826}"/>
            </c:ext>
          </c:extLst>
        </c:ser>
        <c:ser>
          <c:idx val="2"/>
          <c:order val="2"/>
          <c:tx>
            <c:strRef>
              <c:f>'Fig2'!$F$3</c:f>
              <c:strCache>
                <c:ptCount val="1"/>
                <c:pt idx="0">
                  <c:v>Excédent commercial en 2019</c:v>
                </c:pt>
              </c:strCache>
            </c:strRef>
          </c:tx>
          <c:spPr>
            <a:ln w="28575" cap="rnd">
              <a:solidFill>
                <a:schemeClr val="accent6"/>
              </a:solidFill>
              <a:round/>
            </a:ln>
            <a:effectLst/>
          </c:spPr>
          <c:marker>
            <c:symbol val="circle"/>
            <c:size val="5"/>
            <c:spPr>
              <a:solidFill>
                <a:schemeClr val="accent6"/>
              </a:solidFill>
              <a:ln w="9525">
                <a:solidFill>
                  <a:schemeClr val="accent3"/>
                </a:solidFill>
              </a:ln>
              <a:effectLst/>
            </c:spPr>
          </c:marker>
          <c:cat>
            <c:strRef>
              <c:f>'Fig2'!$C$4:$C$11</c:f>
              <c:strCache>
                <c:ptCount val="8"/>
                <c:pt idx="0">
                  <c:v>Systèmes
de propulsion</c:v>
                </c:pt>
                <c:pt idx="1">
                  <c:v>Appareils
de détection</c:v>
                </c:pt>
                <c:pt idx="2">
                  <c:v>Chars
et blindés</c:v>
                </c:pt>
                <c:pt idx="3">
                  <c:v>Aéronefs</c:v>
                </c:pt>
                <c:pt idx="4">
                  <c:v>Navires de guerre</c:v>
                </c:pt>
                <c:pt idx="5">
                  <c:v>Instruments
de mesure</c:v>
                </c:pt>
                <c:pt idx="6">
                  <c:v>Armes
et munitions</c:v>
                </c:pt>
                <c:pt idx="7">
                  <c:v>Autres matériels</c:v>
                </c:pt>
              </c:strCache>
            </c:strRef>
          </c:cat>
          <c:val>
            <c:numRef>
              <c:f>'Fig2'!$F$4:$F$11</c:f>
              <c:numCache>
                <c:formatCode>#,##0</c:formatCode>
                <c:ptCount val="8"/>
                <c:pt idx="0">
                  <c:v>1615.1338920000001</c:v>
                </c:pt>
                <c:pt idx="1">
                  <c:v>1795.381038</c:v>
                </c:pt>
                <c:pt idx="2">
                  <c:v>1103.308088</c:v>
                </c:pt>
                <c:pt idx="3">
                  <c:v>1406.732536</c:v>
                </c:pt>
                <c:pt idx="4">
                  <c:v>127.57552099999999</c:v>
                </c:pt>
                <c:pt idx="5">
                  <c:v>553.587264</c:v>
                </c:pt>
                <c:pt idx="6">
                  <c:v>1644.8039100000001</c:v>
                </c:pt>
                <c:pt idx="7">
                  <c:v>296.36872299999999</c:v>
                </c:pt>
              </c:numCache>
            </c:numRef>
          </c:val>
          <c:extLst>
            <c:ext xmlns:c16="http://schemas.microsoft.com/office/drawing/2014/chart" uri="{C3380CC4-5D6E-409C-BE32-E72D297353CC}">
              <c16:uniqueId val="{00000002-BD48-4363-B1F9-40780631F826}"/>
            </c:ext>
          </c:extLst>
        </c:ser>
        <c:dLbls>
          <c:showLegendKey val="0"/>
          <c:showVal val="0"/>
          <c:showCatName val="0"/>
          <c:showSerName val="0"/>
          <c:showPercent val="0"/>
          <c:showBubbleSize val="0"/>
        </c:dLbls>
        <c:axId val="264710344"/>
        <c:axId val="264709688"/>
      </c:radarChart>
      <c:catAx>
        <c:axId val="264710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264709688"/>
        <c:crosses val="autoZero"/>
        <c:auto val="1"/>
        <c:lblAlgn val="ctr"/>
        <c:lblOffset val="100"/>
        <c:noMultiLvlLbl val="0"/>
      </c:catAx>
      <c:valAx>
        <c:axId val="264709688"/>
        <c:scaling>
          <c:orientation val="minMax"/>
          <c:max val="45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64710344"/>
        <c:crosses val="autoZero"/>
        <c:crossBetween val="between"/>
        <c:majorUnit val="1000"/>
      </c:valAx>
      <c:spPr>
        <a:noFill/>
        <a:ln>
          <a:noFill/>
        </a:ln>
        <a:effectLst/>
      </c:spPr>
    </c:plotArea>
    <c:legend>
      <c:legendPos val="b"/>
      <c:layout>
        <c:manualLayout>
          <c:xMode val="edge"/>
          <c:yMode val="edge"/>
          <c:x val="1.7075104916698235E-2"/>
          <c:y val="0.8975308849752559"/>
          <c:w val="0.94624194702934861"/>
          <c:h val="9.02553745667287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949945650733048"/>
          <c:y val="0.17369507646754165"/>
          <c:w val="0.51519287361807042"/>
          <c:h val="0.62321592065734832"/>
        </c:manualLayout>
      </c:layout>
      <c:radarChart>
        <c:radarStyle val="marker"/>
        <c:varyColors val="0"/>
        <c:ser>
          <c:idx val="0"/>
          <c:order val="0"/>
          <c:tx>
            <c:strRef>
              <c:f>'Fig3'!$C$3</c:f>
              <c:strCache>
                <c:ptCount val="1"/>
                <c:pt idx="0">
                  <c:v>Excédent commercial en 2021</c:v>
                </c:pt>
              </c:strCache>
            </c:strRef>
          </c:tx>
          <c:spPr>
            <a:ln w="28575" cap="rnd">
              <a:solidFill>
                <a:schemeClr val="accent4"/>
              </a:solidFill>
              <a:round/>
            </a:ln>
            <a:effectLst/>
          </c:spPr>
          <c:marker>
            <c:symbol val="circle"/>
            <c:size val="5"/>
            <c:spPr>
              <a:solidFill>
                <a:schemeClr val="accent4"/>
              </a:solidFill>
              <a:ln w="9525">
                <a:solidFill>
                  <a:schemeClr val="accent1"/>
                </a:solidFill>
              </a:ln>
              <a:effectLst/>
            </c:spPr>
          </c:marker>
          <c:dLbls>
            <c:dLbl>
              <c:idx val="0"/>
              <c:layout>
                <c:manualLayout>
                  <c:x val="6.123456790123457E-2"/>
                  <c:y val="-2.15749693660917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D1C-4C05-8972-6048AFFEC325}"/>
                </c:ext>
              </c:extLst>
            </c:dLbl>
            <c:dLbl>
              <c:idx val="1"/>
              <c:layout>
                <c:manualLayout>
                  <c:x val="4.148148148148148E-2"/>
                  <c:y val="-1.29449816196550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D1C-4C05-8972-6048AFFEC325}"/>
                </c:ext>
              </c:extLst>
            </c:dLbl>
            <c:dLbl>
              <c:idx val="2"/>
              <c:layout>
                <c:manualLayout>
                  <c:x val="-2.7654320987654465E-2"/>
                  <c:y val="-7.76698897179302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D1C-4C05-8972-6048AFFEC325}"/>
                </c:ext>
              </c:extLst>
            </c:dLbl>
            <c:dLbl>
              <c:idx val="3"/>
              <c:layout>
                <c:manualLayout>
                  <c:x val="-8.6913580246913577E-2"/>
                  <c:y val="-2.80474601759192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D1C-4C05-8972-6048AFFEC325}"/>
                </c:ext>
              </c:extLst>
            </c:dLbl>
            <c:dLbl>
              <c:idx val="4"/>
              <c:layout>
                <c:manualLayout>
                  <c:x val="-5.728395061728395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D1C-4C05-8972-6048AFFEC325}"/>
                </c:ext>
              </c:extLst>
            </c:dLbl>
            <c:dLbl>
              <c:idx val="5"/>
              <c:layout>
                <c:manualLayout>
                  <c:x val="-5.7283950617283953E-2"/>
                  <c:y val="-6.472490809827517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D1C-4C05-8972-6048AFFEC325}"/>
                </c:ext>
              </c:extLst>
            </c:dLbl>
            <c:numFmt formatCode="#,##0" sourceLinked="0"/>
            <c:spPr>
              <a:noFill/>
              <a:ln>
                <a:noFill/>
              </a:ln>
              <a:effectLst/>
            </c:spPr>
            <c:txPr>
              <a:bodyPr rot="0" spcFirstLastPara="1" vertOverflow="ellipsis" vert="horz" wrap="square" lIns="38100" tIns="19050" rIns="38100" bIns="19050" anchor="t" anchorCtr="0">
                <a:spAutoFit/>
              </a:bodyPr>
              <a:lstStyle/>
              <a:p>
                <a:pPr>
                  <a:defRPr sz="1200" b="1" i="0" u="none" strike="noStrike" kern="1200" baseline="0">
                    <a:solidFill>
                      <a:schemeClr val="accent4"/>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'Fig3'!$B$4:$B$9</c:f>
              <c:strCache>
                <c:ptCount val="6"/>
                <c:pt idx="0">
                  <c:v>Union européenne</c:v>
                </c:pt>
                <c:pt idx="1">
                  <c:v>Europe hors UE</c:v>
                </c:pt>
                <c:pt idx="2">
                  <c:v>Asie (Hors Proche et Moyen-Orient)</c:v>
                </c:pt>
                <c:pt idx="3">
                  <c:v>Proche et Moyen-Orient</c:v>
                </c:pt>
                <c:pt idx="4">
                  <c:v>Afrique</c:v>
                </c:pt>
                <c:pt idx="5">
                  <c:v>Amérique</c:v>
                </c:pt>
              </c:strCache>
            </c:strRef>
          </c:cat>
          <c:val>
            <c:numRef>
              <c:f>'Fig3'!$C$4:$C$9</c:f>
              <c:numCache>
                <c:formatCode>General</c:formatCode>
                <c:ptCount val="6"/>
                <c:pt idx="0">
                  <c:v>1302</c:v>
                </c:pt>
                <c:pt idx="1">
                  <c:v>455</c:v>
                </c:pt>
                <c:pt idx="2">
                  <c:v>4444</c:v>
                </c:pt>
                <c:pt idx="3">
                  <c:v>2662</c:v>
                </c:pt>
                <c:pt idx="4">
                  <c:v>733</c:v>
                </c:pt>
                <c:pt idx="5">
                  <c:v>633</c:v>
                </c:pt>
              </c:numCache>
            </c:numRef>
          </c:val>
          <c:extLst>
            <c:ext xmlns:c16="http://schemas.microsoft.com/office/drawing/2014/chart" uri="{C3380CC4-5D6E-409C-BE32-E72D297353CC}">
              <c16:uniqueId val="{00000000-ED1C-4C05-8972-6048AFFEC325}"/>
            </c:ext>
          </c:extLst>
        </c:ser>
        <c:ser>
          <c:idx val="1"/>
          <c:order val="1"/>
          <c:tx>
            <c:strRef>
              <c:f>'Fig3'!$D$3</c:f>
              <c:strCache>
                <c:ptCount val="1"/>
                <c:pt idx="0">
                  <c:v>Excédent commercial en 2020</c:v>
                </c:pt>
              </c:strCache>
            </c:strRef>
          </c:tx>
          <c:spPr>
            <a:ln w="28575" cap="rnd">
              <a:solidFill>
                <a:schemeClr val="accent2">
                  <a:lumMod val="60000"/>
                  <a:lumOff val="40000"/>
                </a:schemeClr>
              </a:solidFill>
              <a:prstDash val="solid"/>
              <a:round/>
            </a:ln>
            <a:effectLst/>
          </c:spPr>
          <c:marker>
            <c:symbol val="circle"/>
            <c:size val="5"/>
            <c:spPr>
              <a:solidFill>
                <a:schemeClr val="accent2">
                  <a:lumMod val="40000"/>
                  <a:lumOff val="60000"/>
                </a:schemeClr>
              </a:solidFill>
              <a:ln w="9525">
                <a:solidFill>
                  <a:schemeClr val="accent2"/>
                </a:solidFill>
              </a:ln>
              <a:effectLst/>
            </c:spPr>
          </c:marker>
          <c:cat>
            <c:strRef>
              <c:f>'Fig3'!$B$4:$B$9</c:f>
              <c:strCache>
                <c:ptCount val="6"/>
                <c:pt idx="0">
                  <c:v>Union européenne</c:v>
                </c:pt>
                <c:pt idx="1">
                  <c:v>Europe hors UE</c:v>
                </c:pt>
                <c:pt idx="2">
                  <c:v>Asie (Hors Proche et Moyen-Orient)</c:v>
                </c:pt>
                <c:pt idx="3">
                  <c:v>Proche et Moyen-Orient</c:v>
                </c:pt>
                <c:pt idx="4">
                  <c:v>Afrique</c:v>
                </c:pt>
                <c:pt idx="5">
                  <c:v>Amérique</c:v>
                </c:pt>
              </c:strCache>
            </c:strRef>
          </c:cat>
          <c:val>
            <c:numRef>
              <c:f>'Fig3'!$D$4:$D$9</c:f>
              <c:numCache>
                <c:formatCode>General</c:formatCode>
                <c:ptCount val="6"/>
                <c:pt idx="0">
                  <c:v>881</c:v>
                </c:pt>
                <c:pt idx="1">
                  <c:v>104</c:v>
                </c:pt>
                <c:pt idx="2">
                  <c:v>2781</c:v>
                </c:pt>
                <c:pt idx="3">
                  <c:v>2628</c:v>
                </c:pt>
                <c:pt idx="4">
                  <c:v>376</c:v>
                </c:pt>
                <c:pt idx="5">
                  <c:v>526</c:v>
                </c:pt>
              </c:numCache>
            </c:numRef>
          </c:val>
          <c:extLst>
            <c:ext xmlns:c16="http://schemas.microsoft.com/office/drawing/2014/chart" uri="{C3380CC4-5D6E-409C-BE32-E72D297353CC}">
              <c16:uniqueId val="{00000001-ED1C-4C05-8972-6048AFFEC325}"/>
            </c:ext>
          </c:extLst>
        </c:ser>
        <c:ser>
          <c:idx val="2"/>
          <c:order val="2"/>
          <c:tx>
            <c:strRef>
              <c:f>'Fig3'!$E$3</c:f>
              <c:strCache>
                <c:ptCount val="1"/>
                <c:pt idx="0">
                  <c:v>Excédent commercial en 2019</c:v>
                </c:pt>
              </c:strCache>
            </c:strRef>
          </c:tx>
          <c:spPr>
            <a:ln w="28575" cap="rnd">
              <a:solidFill>
                <a:schemeClr val="accent6"/>
              </a:solidFill>
              <a:round/>
            </a:ln>
            <a:effectLst/>
          </c:spPr>
          <c:marker>
            <c:symbol val="circle"/>
            <c:size val="5"/>
            <c:spPr>
              <a:solidFill>
                <a:schemeClr val="accent6"/>
              </a:solidFill>
              <a:ln w="9525">
                <a:solidFill>
                  <a:schemeClr val="accent3"/>
                </a:solidFill>
              </a:ln>
              <a:effectLst/>
            </c:spPr>
          </c:marker>
          <c:cat>
            <c:strRef>
              <c:f>'Fig3'!$B$4:$B$9</c:f>
              <c:strCache>
                <c:ptCount val="6"/>
                <c:pt idx="0">
                  <c:v>Union européenne</c:v>
                </c:pt>
                <c:pt idx="1">
                  <c:v>Europe hors UE</c:v>
                </c:pt>
                <c:pt idx="2">
                  <c:v>Asie (Hors Proche et Moyen-Orient)</c:v>
                </c:pt>
                <c:pt idx="3">
                  <c:v>Proche et Moyen-Orient</c:v>
                </c:pt>
                <c:pt idx="4">
                  <c:v>Afrique</c:v>
                </c:pt>
                <c:pt idx="5">
                  <c:v>Amérique</c:v>
                </c:pt>
              </c:strCache>
            </c:strRef>
          </c:cat>
          <c:val>
            <c:numRef>
              <c:f>'Fig3'!$E$4:$E$9</c:f>
              <c:numCache>
                <c:formatCode>General</c:formatCode>
                <c:ptCount val="6"/>
                <c:pt idx="0">
                  <c:v>171</c:v>
                </c:pt>
                <c:pt idx="1">
                  <c:v>130</c:v>
                </c:pt>
                <c:pt idx="2">
                  <c:v>1547</c:v>
                </c:pt>
                <c:pt idx="3">
                  <c:v>4719</c:v>
                </c:pt>
                <c:pt idx="4">
                  <c:v>1444</c:v>
                </c:pt>
                <c:pt idx="5">
                  <c:v>533</c:v>
                </c:pt>
              </c:numCache>
            </c:numRef>
          </c:val>
          <c:extLst>
            <c:ext xmlns:c16="http://schemas.microsoft.com/office/drawing/2014/chart" uri="{C3380CC4-5D6E-409C-BE32-E72D297353CC}">
              <c16:uniqueId val="{00000002-ED1C-4C05-8972-6048AFFEC325}"/>
            </c:ext>
          </c:extLst>
        </c:ser>
        <c:dLbls>
          <c:showLegendKey val="0"/>
          <c:showVal val="0"/>
          <c:showCatName val="0"/>
          <c:showSerName val="0"/>
          <c:showPercent val="0"/>
          <c:showBubbleSize val="0"/>
        </c:dLbls>
        <c:axId val="264710344"/>
        <c:axId val="264709688"/>
      </c:radarChart>
      <c:catAx>
        <c:axId val="264710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264709688"/>
        <c:crosses val="autoZero"/>
        <c:auto val="1"/>
        <c:lblAlgn val="ctr"/>
        <c:lblOffset val="100"/>
        <c:noMultiLvlLbl val="0"/>
      </c:catAx>
      <c:valAx>
        <c:axId val="264709688"/>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64710344"/>
        <c:crosses val="autoZero"/>
        <c:crossBetween val="between"/>
        <c:majorUnit val="1000"/>
      </c:valAx>
      <c:spPr>
        <a:noFill/>
        <a:ln>
          <a:noFill/>
        </a:ln>
        <a:effectLst/>
      </c:spPr>
    </c:plotArea>
    <c:legend>
      <c:legendPos val="b"/>
      <c:layout>
        <c:manualLayout>
          <c:xMode val="edge"/>
          <c:yMode val="edge"/>
          <c:x val="1.7075104916698235E-2"/>
          <c:y val="0.8975308849752559"/>
          <c:w val="0.94624194702934861"/>
          <c:h val="9.02553745667287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'Fig5'!$B$4</c:f>
              <c:strCache>
                <c:ptCount val="1"/>
                <c:pt idx="0">
                  <c:v>GE</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'Fig5'!$C$3:$G$3</c:f>
              <c:strCache>
                <c:ptCount val="5"/>
                <c:pt idx="0">
                  <c:v>Ensemble des sociétés</c:v>
                </c:pt>
                <c:pt idx="1">
                  <c:v>Sociétés exportatrices</c:v>
                </c:pt>
                <c:pt idx="2">
                  <c:v>Sociétés importatrices</c:v>
                </c:pt>
                <c:pt idx="3">
                  <c:v>Montant des exportations</c:v>
                </c:pt>
                <c:pt idx="4">
                  <c:v>Montant des importations</c:v>
                </c:pt>
              </c:strCache>
            </c:strRef>
          </c:cat>
          <c:val>
            <c:numRef>
              <c:f>'Fig5'!$C$4:$G$4</c:f>
              <c:numCache>
                <c:formatCode>General</c:formatCode>
                <c:ptCount val="5"/>
                <c:pt idx="0">
                  <c:v>11.2</c:v>
                </c:pt>
                <c:pt idx="1">
                  <c:v>14.9</c:v>
                </c:pt>
                <c:pt idx="2">
                  <c:v>11.7</c:v>
                </c:pt>
                <c:pt idx="3">
                  <c:v>85.8</c:v>
                </c:pt>
                <c:pt idx="4">
                  <c:v>67.400000000000006</c:v>
                </c:pt>
              </c:numCache>
            </c:numRef>
          </c:val>
          <c:extLst>
            <c:ext xmlns:c16="http://schemas.microsoft.com/office/drawing/2014/chart" uri="{C3380CC4-5D6E-409C-BE32-E72D297353CC}">
              <c16:uniqueId val="{00000000-860F-4181-BE53-7B1BCA5DCA99}"/>
            </c:ext>
          </c:extLst>
        </c:ser>
        <c:ser>
          <c:idx val="1"/>
          <c:order val="1"/>
          <c:tx>
            <c:strRef>
              <c:f>'Fig5'!$B$5</c:f>
              <c:strCache>
                <c:ptCount val="1"/>
                <c:pt idx="0">
                  <c:v>ETI</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'Fig5'!$C$3:$G$3</c:f>
              <c:strCache>
                <c:ptCount val="5"/>
                <c:pt idx="0">
                  <c:v>Ensemble des sociétés</c:v>
                </c:pt>
                <c:pt idx="1">
                  <c:v>Sociétés exportatrices</c:v>
                </c:pt>
                <c:pt idx="2">
                  <c:v>Sociétés importatrices</c:v>
                </c:pt>
                <c:pt idx="3">
                  <c:v>Montant des exportations</c:v>
                </c:pt>
                <c:pt idx="4">
                  <c:v>Montant des importations</c:v>
                </c:pt>
              </c:strCache>
            </c:strRef>
          </c:cat>
          <c:val>
            <c:numRef>
              <c:f>'Fig5'!$C$5:$G$5</c:f>
              <c:numCache>
                <c:formatCode>General</c:formatCode>
                <c:ptCount val="5"/>
                <c:pt idx="0">
                  <c:v>25.5</c:v>
                </c:pt>
                <c:pt idx="1">
                  <c:v>29.5</c:v>
                </c:pt>
                <c:pt idx="2">
                  <c:v>24.9</c:v>
                </c:pt>
                <c:pt idx="3">
                  <c:v>12</c:v>
                </c:pt>
                <c:pt idx="4">
                  <c:v>18.5</c:v>
                </c:pt>
              </c:numCache>
            </c:numRef>
          </c:val>
          <c:extLst>
            <c:ext xmlns:c16="http://schemas.microsoft.com/office/drawing/2014/chart" uri="{C3380CC4-5D6E-409C-BE32-E72D297353CC}">
              <c16:uniqueId val="{00000001-860F-4181-BE53-7B1BCA5DCA99}"/>
            </c:ext>
          </c:extLst>
        </c:ser>
        <c:ser>
          <c:idx val="2"/>
          <c:order val="2"/>
          <c:tx>
            <c:strRef>
              <c:f>'Fig5'!$B$6</c:f>
              <c:strCache>
                <c:ptCount val="1"/>
                <c:pt idx="0">
                  <c:v>PME (hors Micro)</c:v>
                </c:pt>
              </c:strCache>
            </c:strRef>
          </c:tx>
          <c:spPr>
            <a:solidFill>
              <a:schemeClr val="accent3"/>
            </a:solidFill>
            <a:ln>
              <a:noFill/>
            </a:ln>
            <a:effectLst/>
          </c:spPr>
          <c:invertIfNegative val="0"/>
          <c:dLbls>
            <c:dLbl>
              <c:idx val="3"/>
              <c:layout>
                <c:manualLayout>
                  <c:x val="7.6923076923076927E-2"/>
                  <c:y val="9.975062344139650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60F-4181-BE53-7B1BCA5DCA9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'Fig5'!$C$3:$G$3</c:f>
              <c:strCache>
                <c:ptCount val="5"/>
                <c:pt idx="0">
                  <c:v>Ensemble des sociétés</c:v>
                </c:pt>
                <c:pt idx="1">
                  <c:v>Sociétés exportatrices</c:v>
                </c:pt>
                <c:pt idx="2">
                  <c:v>Sociétés importatrices</c:v>
                </c:pt>
                <c:pt idx="3">
                  <c:v>Montant des exportations</c:v>
                </c:pt>
                <c:pt idx="4">
                  <c:v>Montant des importations</c:v>
                </c:pt>
              </c:strCache>
            </c:strRef>
          </c:cat>
          <c:val>
            <c:numRef>
              <c:f>'Fig5'!$C$6:$G$6</c:f>
              <c:numCache>
                <c:formatCode>General</c:formatCode>
                <c:ptCount val="5"/>
                <c:pt idx="0">
                  <c:v>35.799999999999997</c:v>
                </c:pt>
                <c:pt idx="1">
                  <c:v>39.6</c:v>
                </c:pt>
                <c:pt idx="2">
                  <c:v>32.4</c:v>
                </c:pt>
                <c:pt idx="3">
                  <c:v>1.7</c:v>
                </c:pt>
                <c:pt idx="4">
                  <c:v>10.1</c:v>
                </c:pt>
              </c:numCache>
            </c:numRef>
          </c:val>
          <c:extLst>
            <c:ext xmlns:c16="http://schemas.microsoft.com/office/drawing/2014/chart" uri="{C3380CC4-5D6E-409C-BE32-E72D297353CC}">
              <c16:uniqueId val="{00000002-860F-4181-BE53-7B1BCA5DCA99}"/>
            </c:ext>
          </c:extLst>
        </c:ser>
        <c:ser>
          <c:idx val="3"/>
          <c:order val="3"/>
          <c:tx>
            <c:strRef>
              <c:f>'Fig5'!$B$7</c:f>
              <c:strCache>
                <c:ptCount val="1"/>
                <c:pt idx="0">
                  <c:v>MICRO</c:v>
                </c:pt>
              </c:strCache>
            </c:strRef>
          </c:tx>
          <c:spPr>
            <a:solidFill>
              <a:schemeClr val="accent4"/>
            </a:solidFill>
            <a:ln>
              <a:noFill/>
            </a:ln>
            <a:effectLst/>
          </c:spPr>
          <c:invertIfNegative val="0"/>
          <c:dLbls>
            <c:dLbl>
              <c:idx val="3"/>
              <c:layout>
                <c:manualLayout>
                  <c:x val="-6.623931623931632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60F-4181-BE53-7B1BCA5DCA9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'Fig5'!$C$3:$G$3</c:f>
              <c:strCache>
                <c:ptCount val="5"/>
                <c:pt idx="0">
                  <c:v>Ensemble des sociétés</c:v>
                </c:pt>
                <c:pt idx="1">
                  <c:v>Sociétés exportatrices</c:v>
                </c:pt>
                <c:pt idx="2">
                  <c:v>Sociétés importatrices</c:v>
                </c:pt>
                <c:pt idx="3">
                  <c:v>Montant des exportations</c:v>
                </c:pt>
                <c:pt idx="4">
                  <c:v>Montant des importations</c:v>
                </c:pt>
              </c:strCache>
            </c:strRef>
          </c:cat>
          <c:val>
            <c:numRef>
              <c:f>'Fig5'!$C$7:$G$7</c:f>
              <c:numCache>
                <c:formatCode>General</c:formatCode>
                <c:ptCount val="5"/>
                <c:pt idx="0">
                  <c:v>27.4</c:v>
                </c:pt>
                <c:pt idx="1">
                  <c:v>16</c:v>
                </c:pt>
                <c:pt idx="2">
                  <c:v>31.1</c:v>
                </c:pt>
                <c:pt idx="3">
                  <c:v>0.5</c:v>
                </c:pt>
                <c:pt idx="4">
                  <c:v>3.9</c:v>
                </c:pt>
              </c:numCache>
            </c:numRef>
          </c:val>
          <c:extLst>
            <c:ext xmlns:c16="http://schemas.microsoft.com/office/drawing/2014/chart" uri="{C3380CC4-5D6E-409C-BE32-E72D297353CC}">
              <c16:uniqueId val="{00000003-860F-4181-BE53-7B1BCA5DCA99}"/>
            </c:ext>
          </c:extLst>
        </c:ser>
        <c:dLbls>
          <c:dLblPos val="ctr"/>
          <c:showLegendKey val="0"/>
          <c:showVal val="1"/>
          <c:showCatName val="0"/>
          <c:showSerName val="0"/>
          <c:showPercent val="0"/>
          <c:showBubbleSize val="0"/>
        </c:dLbls>
        <c:gapWidth val="150"/>
        <c:overlap val="100"/>
        <c:axId val="441278024"/>
        <c:axId val="441270152"/>
      </c:barChart>
      <c:catAx>
        <c:axId val="441278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41270152"/>
        <c:crosses val="autoZero"/>
        <c:auto val="1"/>
        <c:lblAlgn val="ctr"/>
        <c:lblOffset val="100"/>
        <c:noMultiLvlLbl val="0"/>
      </c:catAx>
      <c:valAx>
        <c:axId val="44127015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1278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80336832895888"/>
          <c:y val="7.916056046139569E-2"/>
          <c:w val="0.84030774278215226"/>
          <c:h val="0.64055926520282602"/>
        </c:manualLayout>
      </c:layout>
      <c:barChart>
        <c:barDir val="col"/>
        <c:grouping val="clustered"/>
        <c:varyColors val="0"/>
        <c:ser>
          <c:idx val="0"/>
          <c:order val="0"/>
          <c:tx>
            <c:strRef>
              <c:f>'Fig7'!$B$3</c:f>
              <c:strCache>
                <c:ptCount val="1"/>
                <c:pt idx="0">
                  <c:v>Exportations de biens civils et militaires de la BITD (M€)</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'Fig7'!$C$2:$E$2</c:f>
              <c:numCache>
                <c:formatCode>General</c:formatCode>
                <c:ptCount val="3"/>
                <c:pt idx="0">
                  <c:v>2019</c:v>
                </c:pt>
                <c:pt idx="1">
                  <c:v>2020</c:v>
                </c:pt>
                <c:pt idx="2">
                  <c:v>2021</c:v>
                </c:pt>
              </c:numCache>
            </c:numRef>
          </c:cat>
          <c:val>
            <c:numRef>
              <c:f>'Fig7'!$C$3:$E$3</c:f>
              <c:numCache>
                <c:formatCode>#,##0</c:formatCode>
                <c:ptCount val="3"/>
                <c:pt idx="0">
                  <c:v>56389.9</c:v>
                </c:pt>
                <c:pt idx="1">
                  <c:v>38796.800000000003</c:v>
                </c:pt>
                <c:pt idx="2">
                  <c:v>44072.2</c:v>
                </c:pt>
              </c:numCache>
            </c:numRef>
          </c:val>
          <c:extLst>
            <c:ext xmlns:c16="http://schemas.microsoft.com/office/drawing/2014/chart" uri="{C3380CC4-5D6E-409C-BE32-E72D297353CC}">
              <c16:uniqueId val="{00000000-4A7C-4013-8488-85C4EE49BFCB}"/>
            </c:ext>
          </c:extLst>
        </c:ser>
        <c:ser>
          <c:idx val="2"/>
          <c:order val="2"/>
          <c:tx>
            <c:strRef>
              <c:f>'Fig7'!$B$5</c:f>
              <c:strCache>
                <c:ptCount val="1"/>
                <c:pt idx="0">
                  <c:v>Importations de biens civils et militaires de la BITD (M€)</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'Fig7'!$C$2:$E$2</c:f>
              <c:numCache>
                <c:formatCode>General</c:formatCode>
                <c:ptCount val="3"/>
                <c:pt idx="0">
                  <c:v>2019</c:v>
                </c:pt>
                <c:pt idx="1">
                  <c:v>2020</c:v>
                </c:pt>
                <c:pt idx="2">
                  <c:v>2021</c:v>
                </c:pt>
              </c:numCache>
            </c:numRef>
          </c:cat>
          <c:val>
            <c:numRef>
              <c:f>'Fig7'!$C$5:$E$5</c:f>
              <c:numCache>
                <c:formatCode>#,##0</c:formatCode>
                <c:ptCount val="3"/>
                <c:pt idx="0">
                  <c:v>31213.200000000001</c:v>
                </c:pt>
                <c:pt idx="1">
                  <c:v>20494.900000000001</c:v>
                </c:pt>
                <c:pt idx="2">
                  <c:v>21762.3</c:v>
                </c:pt>
              </c:numCache>
            </c:numRef>
          </c:val>
          <c:extLst>
            <c:ext xmlns:c16="http://schemas.microsoft.com/office/drawing/2014/chart" uri="{C3380CC4-5D6E-409C-BE32-E72D297353CC}">
              <c16:uniqueId val="{00000002-4A7C-4013-8488-85C4EE49BFCB}"/>
            </c:ext>
          </c:extLst>
        </c:ser>
        <c:dLbls>
          <c:showLegendKey val="0"/>
          <c:showVal val="0"/>
          <c:showCatName val="0"/>
          <c:showSerName val="0"/>
          <c:showPercent val="0"/>
          <c:showBubbleSize val="0"/>
        </c:dLbls>
        <c:gapWidth val="219"/>
        <c:axId val="451967480"/>
        <c:axId val="451967808"/>
      </c:barChart>
      <c:lineChart>
        <c:grouping val="standard"/>
        <c:varyColors val="0"/>
        <c:ser>
          <c:idx val="1"/>
          <c:order val="1"/>
          <c:tx>
            <c:strRef>
              <c:f>'Fig7'!$B$4</c:f>
              <c:strCache>
                <c:ptCount val="1"/>
                <c:pt idx="0">
                  <c:v>Part (%) dans les exportations de produits manufacturés</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dLbls>
            <c:dLbl>
              <c:idx val="0"/>
              <c:layout>
                <c:manualLayout>
                  <c:x val="-1.6234246229425438E-2"/>
                  <c:y val="-8.12798833985231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A7C-4013-8488-85C4EE49BFCB}"/>
                </c:ext>
              </c:extLst>
            </c:dLbl>
            <c:dLbl>
              <c:idx val="2"/>
              <c:layout>
                <c:manualLayout>
                  <c:x val="-3.5670592196383619E-2"/>
                  <c:y val="-7.26030938106706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A7C-4013-8488-85C4EE49BFC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'Fig7'!$C$2:$E$2</c:f>
              <c:numCache>
                <c:formatCode>General</c:formatCode>
                <c:ptCount val="3"/>
                <c:pt idx="0">
                  <c:v>2019</c:v>
                </c:pt>
                <c:pt idx="1">
                  <c:v>2020</c:v>
                </c:pt>
                <c:pt idx="2">
                  <c:v>2021</c:v>
                </c:pt>
              </c:numCache>
            </c:numRef>
          </c:cat>
          <c:val>
            <c:numRef>
              <c:f>'Fig7'!$C$4:$E$4</c:f>
              <c:numCache>
                <c:formatCode>0.0_ ;[Red]\-0.0\ </c:formatCode>
                <c:ptCount val="3"/>
                <c:pt idx="0">
                  <c:v>12.03253896744871</c:v>
                </c:pt>
                <c:pt idx="1">
                  <c:v>9.8792008736682337</c:v>
                </c:pt>
                <c:pt idx="2">
                  <c:v>9.739346979450497</c:v>
                </c:pt>
              </c:numCache>
            </c:numRef>
          </c:val>
          <c:smooth val="0"/>
          <c:extLst>
            <c:ext xmlns:c16="http://schemas.microsoft.com/office/drawing/2014/chart" uri="{C3380CC4-5D6E-409C-BE32-E72D297353CC}">
              <c16:uniqueId val="{00000001-4A7C-4013-8488-85C4EE49BFCB}"/>
            </c:ext>
          </c:extLst>
        </c:ser>
        <c:ser>
          <c:idx val="3"/>
          <c:order val="3"/>
          <c:tx>
            <c:strRef>
              <c:f>'Fig7'!$B$6</c:f>
              <c:strCache>
                <c:ptCount val="1"/>
                <c:pt idx="0">
                  <c:v>Part (%) dans les importations de produits manufacturés</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3">
                        <a:lumMod val="50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'Fig7'!$C$2:$E$2</c:f>
              <c:numCache>
                <c:formatCode>General</c:formatCode>
                <c:ptCount val="3"/>
                <c:pt idx="0">
                  <c:v>2019</c:v>
                </c:pt>
                <c:pt idx="1">
                  <c:v>2020</c:v>
                </c:pt>
                <c:pt idx="2">
                  <c:v>2021</c:v>
                </c:pt>
              </c:numCache>
            </c:numRef>
          </c:cat>
          <c:val>
            <c:numRef>
              <c:f>'Fig7'!$C$6:$E$6</c:f>
              <c:numCache>
                <c:formatCode>0.0_ ;[Red]\-0.0\ </c:formatCode>
                <c:ptCount val="3"/>
                <c:pt idx="0">
                  <c:v>6.0092583188139059</c:v>
                </c:pt>
                <c:pt idx="1">
                  <c:v>4.4427272890048854</c:v>
                </c:pt>
                <c:pt idx="2">
                  <c:v>4.0729472288714668</c:v>
                </c:pt>
              </c:numCache>
            </c:numRef>
          </c:val>
          <c:smooth val="0"/>
          <c:extLst>
            <c:ext xmlns:c16="http://schemas.microsoft.com/office/drawing/2014/chart" uri="{C3380CC4-5D6E-409C-BE32-E72D297353CC}">
              <c16:uniqueId val="{00000003-4A7C-4013-8488-85C4EE49BFCB}"/>
            </c:ext>
          </c:extLst>
        </c:ser>
        <c:dLbls>
          <c:showLegendKey val="0"/>
          <c:showVal val="0"/>
          <c:showCatName val="0"/>
          <c:showSerName val="0"/>
          <c:showPercent val="0"/>
          <c:showBubbleSize val="0"/>
        </c:dLbls>
        <c:marker val="1"/>
        <c:smooth val="0"/>
        <c:axId val="697140280"/>
        <c:axId val="697139952"/>
      </c:lineChart>
      <c:catAx>
        <c:axId val="451967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51967808"/>
        <c:crosses val="autoZero"/>
        <c:auto val="1"/>
        <c:lblAlgn val="ctr"/>
        <c:lblOffset val="100"/>
        <c:noMultiLvlLbl val="0"/>
      </c:catAx>
      <c:valAx>
        <c:axId val="451967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1967480"/>
        <c:crosses val="autoZero"/>
        <c:crossBetween val="between"/>
      </c:valAx>
      <c:valAx>
        <c:axId val="697139952"/>
        <c:scaling>
          <c:orientation val="minMax"/>
          <c:max val="13"/>
          <c:min val="0"/>
        </c:scaling>
        <c:delete val="0"/>
        <c:axPos val="r"/>
        <c:numFmt formatCode="0.0_ ;[Red]\-0.0\ "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7140280"/>
        <c:crosses val="max"/>
        <c:crossBetween val="between"/>
      </c:valAx>
      <c:catAx>
        <c:axId val="697140280"/>
        <c:scaling>
          <c:orientation val="minMax"/>
        </c:scaling>
        <c:delete val="1"/>
        <c:axPos val="b"/>
        <c:numFmt formatCode="General" sourceLinked="1"/>
        <c:majorTickMark val="out"/>
        <c:minorTickMark val="none"/>
        <c:tickLblPos val="nextTo"/>
        <c:crossAx val="697139952"/>
        <c:crosses val="autoZero"/>
        <c:auto val="1"/>
        <c:lblAlgn val="ctr"/>
        <c:lblOffset val="100"/>
        <c:noMultiLvlLbl val="0"/>
      </c:catAx>
      <c:spPr>
        <a:noFill/>
        <a:ln>
          <a:noFill/>
        </a:ln>
        <a:effectLst/>
      </c:spPr>
    </c:plotArea>
    <c:legend>
      <c:legendPos val="b"/>
      <c:layout>
        <c:manualLayout>
          <c:xMode val="edge"/>
          <c:yMode val="edge"/>
          <c:x val="1.6508803746470468E-2"/>
          <c:y val="0.83325066982617502"/>
          <c:w val="0.95532043188478988"/>
          <c:h val="0.136356788047678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352425</xdr:rowOff>
    </xdr:from>
    <xdr:to>
      <xdr:col>7</xdr:col>
      <xdr:colOff>0</xdr:colOff>
      <xdr:row>24</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24</xdr:row>
      <xdr:rowOff>104775</xdr:rowOff>
    </xdr:from>
    <xdr:to>
      <xdr:col>7</xdr:col>
      <xdr:colOff>0</xdr:colOff>
      <xdr:row>35</xdr:row>
      <xdr:rowOff>180975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9524</xdr:rowOff>
    </xdr:from>
    <xdr:to>
      <xdr:col>6</xdr:col>
      <xdr:colOff>0</xdr:colOff>
      <xdr:row>49</xdr:row>
      <xdr:rowOff>152399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16</xdr:row>
      <xdr:rowOff>9523</xdr:rowOff>
    </xdr:from>
    <xdr:to>
      <xdr:col>7</xdr:col>
      <xdr:colOff>352425</xdr:colOff>
      <xdr:row>49</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14</xdr:row>
      <xdr:rowOff>9524</xdr:rowOff>
    </xdr:from>
    <xdr:to>
      <xdr:col>8</xdr:col>
      <xdr:colOff>600075</xdr:colOff>
      <xdr:row>34</xdr:row>
      <xdr:rowOff>19049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9524</xdr:rowOff>
    </xdr:from>
    <xdr:to>
      <xdr:col>8</xdr:col>
      <xdr:colOff>1456799</xdr:colOff>
      <xdr:row>34</xdr:row>
      <xdr:rowOff>9525</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647699"/>
          <a:ext cx="6790799" cy="60388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10</xdr:row>
      <xdr:rowOff>409575</xdr:rowOff>
    </xdr:from>
    <xdr:to>
      <xdr:col>4</xdr:col>
      <xdr:colOff>876300</xdr:colOff>
      <xdr:row>31</xdr:row>
      <xdr:rowOff>314325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workbookViewId="0"/>
  </sheetViews>
  <sheetFormatPr baseColWidth="10" defaultRowHeight="15" x14ac:dyDescent="0.25"/>
  <cols>
    <col min="1" max="1" width="11.42578125" customWidth="1"/>
    <col min="3" max="3" width="18.28515625" bestFit="1" customWidth="1"/>
    <col min="13" max="13" width="12" bestFit="1" customWidth="1"/>
    <col min="16" max="16" width="12.28515625" customWidth="1"/>
  </cols>
  <sheetData>
    <row r="1" spans="1:20" x14ac:dyDescent="0.25">
      <c r="C1" s="6"/>
      <c r="D1" s="7" t="s">
        <v>1</v>
      </c>
      <c r="E1" s="7" t="s">
        <v>0</v>
      </c>
      <c r="F1" s="8">
        <v>2014</v>
      </c>
      <c r="G1" s="8">
        <v>2015</v>
      </c>
      <c r="H1" s="8">
        <v>2016</v>
      </c>
      <c r="I1" s="8">
        <v>2017</v>
      </c>
      <c r="J1" s="8">
        <v>2018</v>
      </c>
      <c r="K1" s="8">
        <v>2019</v>
      </c>
      <c r="L1" s="8">
        <v>2020</v>
      </c>
      <c r="M1" s="8">
        <v>2021</v>
      </c>
    </row>
    <row r="2" spans="1:20" x14ac:dyDescent="0.25">
      <c r="C2" s="69" t="s">
        <v>2</v>
      </c>
      <c r="D2" s="5">
        <v>5740</v>
      </c>
      <c r="E2" s="5">
        <v>5723</v>
      </c>
      <c r="F2" s="5">
        <v>6254</v>
      </c>
      <c r="G2" s="5">
        <v>7269</v>
      </c>
      <c r="H2" s="5">
        <f>8296374226/1000000</f>
        <v>8296.3742259999999</v>
      </c>
      <c r="I2" s="5">
        <v>8299</v>
      </c>
      <c r="J2" s="5">
        <v>8443</v>
      </c>
      <c r="K2" s="5">
        <f xml:space="preserve"> 11294433988/1000000</f>
        <v>11294.433988000001</v>
      </c>
      <c r="L2" s="5">
        <f xml:space="preserve"> 9547465738/1000000</f>
        <v>9547.4657380000008</v>
      </c>
      <c r="M2" s="5">
        <f>12679644003/1000000</f>
        <v>12679.644002999999</v>
      </c>
      <c r="N2" s="3"/>
      <c r="O2" s="3"/>
      <c r="P2" s="3"/>
      <c r="Q2" s="3"/>
      <c r="R2" s="3"/>
      <c r="S2" s="3"/>
      <c r="T2" s="3"/>
    </row>
    <row r="3" spans="1:20" x14ac:dyDescent="0.25">
      <c r="C3" s="69" t="s">
        <v>3</v>
      </c>
      <c r="D3" s="5">
        <v>1550</v>
      </c>
      <c r="E3" s="5">
        <v>1511</v>
      </c>
      <c r="F3" s="5">
        <v>1726</v>
      </c>
      <c r="G3" s="5">
        <v>1663</v>
      </c>
      <c r="H3" s="5">
        <f>1710280323/1000000</f>
        <v>1710.280323</v>
      </c>
      <c r="I3" s="5">
        <v>2166</v>
      </c>
      <c r="J3" s="5">
        <v>2053</v>
      </c>
      <c r="K3" s="5">
        <f xml:space="preserve"> 2751543016/1000000</f>
        <v>2751.5430160000001</v>
      </c>
      <c r="L3" s="5">
        <f xml:space="preserve"> 2252965495/1000000</f>
        <v>2252.9654949999999</v>
      </c>
      <c r="M3" s="5">
        <f xml:space="preserve"> 2453837295/1000000</f>
        <v>2453.8372949999998</v>
      </c>
      <c r="N3" s="3"/>
      <c r="O3" s="3"/>
      <c r="P3" s="3"/>
      <c r="Q3" s="3"/>
      <c r="R3" s="3"/>
      <c r="S3" s="3"/>
      <c r="T3" s="3"/>
    </row>
    <row r="4" spans="1:20" x14ac:dyDescent="0.25">
      <c r="C4" s="69" t="s">
        <v>122</v>
      </c>
      <c r="D4" s="5">
        <f t="shared" ref="D4:K4" si="0" xml:space="preserve"> D2-D3</f>
        <v>4190</v>
      </c>
      <c r="E4" s="5">
        <f t="shared" si="0"/>
        <v>4212</v>
      </c>
      <c r="F4" s="5">
        <f t="shared" si="0"/>
        <v>4528</v>
      </c>
      <c r="G4" s="5">
        <f t="shared" si="0"/>
        <v>5606</v>
      </c>
      <c r="H4" s="5">
        <f t="shared" si="0"/>
        <v>6586.093903</v>
      </c>
      <c r="I4" s="5">
        <f t="shared" si="0"/>
        <v>6133</v>
      </c>
      <c r="J4" s="5">
        <f t="shared" si="0"/>
        <v>6390</v>
      </c>
      <c r="K4" s="5">
        <f t="shared" si="0"/>
        <v>8542.8909720000011</v>
      </c>
      <c r="L4" s="5">
        <f xml:space="preserve"> L2-L3</f>
        <v>7294.5002430000004</v>
      </c>
      <c r="M4" s="5">
        <f xml:space="preserve"> M2-M3</f>
        <v>10225.806708</v>
      </c>
    </row>
    <row r="5" spans="1:20" x14ac:dyDescent="0.25">
      <c r="C5" s="27" t="s">
        <v>31</v>
      </c>
      <c r="D5" s="5"/>
      <c r="E5" s="5"/>
      <c r="F5" s="5"/>
      <c r="G5" s="5"/>
      <c r="H5" s="5"/>
      <c r="I5" s="5"/>
      <c r="J5" s="5"/>
      <c r="K5" s="5"/>
      <c r="L5" s="5"/>
      <c r="M5" s="5"/>
    </row>
    <row r="6" spans="1:20" x14ac:dyDescent="0.25">
      <c r="C6" s="28" t="s">
        <v>100</v>
      </c>
      <c r="D6" s="5"/>
      <c r="E6" s="5"/>
      <c r="F6" s="5"/>
      <c r="G6" s="5"/>
      <c r="H6" s="5"/>
      <c r="I6" s="5"/>
      <c r="J6" s="5"/>
      <c r="K6" s="5"/>
      <c r="L6" s="5"/>
      <c r="M6" s="5"/>
    </row>
    <row r="8" spans="1:20" x14ac:dyDescent="0.25">
      <c r="B8" s="2"/>
      <c r="C8" s="2"/>
      <c r="D8" s="2"/>
      <c r="E8" s="2"/>
      <c r="F8" s="2"/>
      <c r="G8" s="2"/>
      <c r="H8" s="2"/>
      <c r="I8" s="2"/>
    </row>
    <row r="9" spans="1:20" ht="30.75" customHeight="1" x14ac:dyDescent="0.25">
      <c r="A9" s="30"/>
      <c r="B9" s="37" t="s">
        <v>88</v>
      </c>
      <c r="C9" s="37"/>
      <c r="D9" s="37"/>
      <c r="E9" s="37"/>
      <c r="F9" s="37"/>
      <c r="G9" s="37"/>
      <c r="H9" s="2"/>
      <c r="I9" s="2"/>
    </row>
    <row r="10" spans="1:20" x14ac:dyDescent="0.25">
      <c r="A10" s="30"/>
      <c r="H10" s="2"/>
      <c r="I10" s="2"/>
    </row>
    <row r="11" spans="1:20" x14ac:dyDescent="0.25">
      <c r="A11" s="30"/>
      <c r="H11" s="2"/>
      <c r="I11" s="2"/>
      <c r="P11" s="4"/>
    </row>
    <row r="12" spans="1:20" x14ac:dyDescent="0.25">
      <c r="A12" s="30"/>
      <c r="H12" s="2"/>
      <c r="I12" s="2"/>
      <c r="P12" s="5"/>
    </row>
    <row r="13" spans="1:20" x14ac:dyDescent="0.25">
      <c r="A13" s="30"/>
      <c r="H13" s="2"/>
      <c r="I13" s="2"/>
      <c r="M13" s="16"/>
      <c r="P13" s="5"/>
    </row>
    <row r="14" spans="1:20" x14ac:dyDescent="0.25">
      <c r="A14" s="30"/>
      <c r="H14" s="2"/>
      <c r="I14" s="2"/>
      <c r="M14" s="16"/>
    </row>
    <row r="15" spans="1:20" x14ac:dyDescent="0.25">
      <c r="A15" s="30"/>
      <c r="H15" s="2"/>
      <c r="I15" s="2"/>
      <c r="M15" s="16"/>
    </row>
    <row r="16" spans="1:20" x14ac:dyDescent="0.25">
      <c r="A16" s="30"/>
      <c r="H16" s="2"/>
      <c r="I16" s="2"/>
      <c r="M16" s="16"/>
    </row>
    <row r="17" spans="1:13" x14ac:dyDescent="0.25">
      <c r="A17" s="30"/>
      <c r="H17" s="2"/>
      <c r="I17" s="2"/>
      <c r="M17" s="16"/>
    </row>
    <row r="18" spans="1:13" x14ac:dyDescent="0.25">
      <c r="A18" s="30"/>
      <c r="H18" s="2"/>
      <c r="I18" s="2"/>
      <c r="M18" s="16"/>
    </row>
    <row r="19" spans="1:13" x14ac:dyDescent="0.25">
      <c r="A19" s="30"/>
      <c r="H19" s="2"/>
      <c r="I19" s="2"/>
    </row>
    <row r="20" spans="1:13" x14ac:dyDescent="0.25">
      <c r="A20" s="30"/>
      <c r="H20" s="2"/>
      <c r="I20" s="2"/>
    </row>
    <row r="21" spans="1:13" x14ac:dyDescent="0.25">
      <c r="A21" s="30"/>
      <c r="H21" s="2"/>
      <c r="I21" s="2"/>
    </row>
    <row r="22" spans="1:13" x14ac:dyDescent="0.25">
      <c r="A22" s="30"/>
      <c r="H22" s="2"/>
      <c r="I22" s="2"/>
    </row>
    <row r="23" spans="1:13" x14ac:dyDescent="0.25">
      <c r="A23" s="30"/>
      <c r="H23" s="2"/>
      <c r="I23" s="2"/>
    </row>
    <row r="24" spans="1:13" x14ac:dyDescent="0.25">
      <c r="A24" s="30"/>
      <c r="H24" s="2"/>
      <c r="I24" s="2"/>
    </row>
    <row r="25" spans="1:13" x14ac:dyDescent="0.25">
      <c r="A25" s="30"/>
      <c r="H25" s="2"/>
      <c r="I25" s="2"/>
    </row>
    <row r="26" spans="1:13" x14ac:dyDescent="0.25">
      <c r="A26" s="30"/>
      <c r="H26" s="2"/>
      <c r="I26" s="2"/>
    </row>
    <row r="27" spans="1:13" x14ac:dyDescent="0.25">
      <c r="A27" s="30"/>
      <c r="H27" s="2"/>
      <c r="I27" s="2"/>
    </row>
    <row r="28" spans="1:13" x14ac:dyDescent="0.25">
      <c r="A28" s="30"/>
      <c r="H28" s="2"/>
      <c r="I28" s="2"/>
    </row>
    <row r="29" spans="1:13" x14ac:dyDescent="0.25">
      <c r="A29" s="30"/>
      <c r="H29" s="2"/>
      <c r="I29" s="2"/>
    </row>
    <row r="30" spans="1:13" x14ac:dyDescent="0.25">
      <c r="A30" s="30"/>
      <c r="H30" s="2"/>
      <c r="I30" s="2"/>
    </row>
    <row r="31" spans="1:13" x14ac:dyDescent="0.25">
      <c r="A31" s="30"/>
      <c r="H31" s="1"/>
      <c r="I31" s="2"/>
    </row>
    <row r="32" spans="1:13" x14ac:dyDescent="0.25">
      <c r="A32" s="30"/>
      <c r="H32" s="2"/>
      <c r="I32" s="2"/>
    </row>
    <row r="33" spans="1:9" x14ac:dyDescent="0.25">
      <c r="A33" s="30"/>
      <c r="H33" s="2"/>
      <c r="I33" s="2"/>
    </row>
    <row r="34" spans="1:9" x14ac:dyDescent="0.25">
      <c r="A34" s="30"/>
      <c r="H34" s="2"/>
      <c r="I34" s="2"/>
    </row>
    <row r="35" spans="1:9" ht="12.75" customHeight="1" x14ac:dyDescent="0.25">
      <c r="A35" s="30"/>
      <c r="H35" s="2"/>
      <c r="I35" s="2"/>
    </row>
    <row r="36" spans="1:9" x14ac:dyDescent="0.25">
      <c r="A36" s="30"/>
      <c r="H36" s="2"/>
      <c r="I36" s="2"/>
    </row>
    <row r="37" spans="1:9" ht="28.5" customHeight="1" x14ac:dyDescent="0.25">
      <c r="A37" s="30"/>
      <c r="B37" s="38" t="s">
        <v>89</v>
      </c>
      <c r="C37" s="38"/>
      <c r="D37" s="38"/>
      <c r="E37" s="38"/>
      <c r="F37" s="38"/>
      <c r="G37" s="38"/>
      <c r="H37" s="2"/>
      <c r="I37" s="2"/>
    </row>
    <row r="38" spans="1:9" ht="15" customHeight="1" x14ac:dyDescent="0.25">
      <c r="A38" s="30"/>
      <c r="B38" s="27" t="s">
        <v>31</v>
      </c>
      <c r="C38" s="27"/>
      <c r="D38" s="27"/>
      <c r="E38" s="27"/>
      <c r="F38" s="27"/>
      <c r="G38" s="27"/>
      <c r="H38" s="2"/>
      <c r="I38" s="2"/>
    </row>
    <row r="39" spans="1:9" x14ac:dyDescent="0.25">
      <c r="A39" s="30"/>
      <c r="B39" s="28" t="s">
        <v>100</v>
      </c>
      <c r="C39" s="27"/>
      <c r="D39" s="27"/>
      <c r="E39" s="27"/>
      <c r="F39" s="27"/>
      <c r="G39" s="27"/>
      <c r="H39" s="2"/>
      <c r="I39" s="2"/>
    </row>
    <row r="40" spans="1:9" x14ac:dyDescent="0.25">
      <c r="B40" s="2"/>
      <c r="C40" s="2"/>
      <c r="D40" s="2"/>
      <c r="E40" s="2"/>
      <c r="F40" s="2"/>
      <c r="H40" s="2"/>
      <c r="I40" s="2"/>
    </row>
  </sheetData>
  <mergeCells count="2">
    <mergeCell ref="B9:G9"/>
    <mergeCell ref="B37:G3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90" zoomScaleNormal="90" workbookViewId="0"/>
  </sheetViews>
  <sheetFormatPr baseColWidth="10" defaultRowHeight="15" x14ac:dyDescent="0.25"/>
  <cols>
    <col min="2" max="2" width="6.5703125" customWidth="1"/>
    <col min="3" max="3" width="76.42578125" customWidth="1"/>
    <col min="4" max="6" width="8.42578125" customWidth="1"/>
    <col min="7" max="7" width="14.85546875" customWidth="1"/>
    <col min="8" max="8" width="8.42578125" customWidth="1"/>
  </cols>
  <sheetData>
    <row r="1" spans="2:8" ht="15.75" x14ac:dyDescent="0.25">
      <c r="B1" s="35" t="s">
        <v>111</v>
      </c>
      <c r="C1" s="2"/>
      <c r="D1" s="15"/>
      <c r="E1" s="15"/>
      <c r="F1" s="15"/>
      <c r="G1" s="2"/>
      <c r="H1" s="2"/>
    </row>
    <row r="2" spans="2:8" x14ac:dyDescent="0.25">
      <c r="B2" s="2"/>
      <c r="C2" s="2"/>
      <c r="D2" s="15"/>
      <c r="E2" s="15"/>
      <c r="F2" s="15"/>
      <c r="G2" s="2"/>
      <c r="H2" s="2"/>
    </row>
    <row r="3" spans="2:8" x14ac:dyDescent="0.25">
      <c r="D3" s="5" t="s">
        <v>28</v>
      </c>
      <c r="E3" s="5" t="s">
        <v>29</v>
      </c>
      <c r="F3" s="5" t="s">
        <v>30</v>
      </c>
    </row>
    <row r="4" spans="2:8" ht="30" x14ac:dyDescent="0.25">
      <c r="B4" t="s">
        <v>12</v>
      </c>
      <c r="C4" s="29" t="s">
        <v>95</v>
      </c>
      <c r="D4" s="5">
        <v>1837.3878999999999</v>
      </c>
      <c r="E4" s="5">
        <v>1084.2636540000001</v>
      </c>
      <c r="F4" s="5">
        <v>1615.1338920000001</v>
      </c>
    </row>
    <row r="5" spans="2:8" ht="30" x14ac:dyDescent="0.25">
      <c r="B5" t="s">
        <v>13</v>
      </c>
      <c r="C5" s="29" t="s">
        <v>97</v>
      </c>
      <c r="D5" s="5">
        <v>1652.543629</v>
      </c>
      <c r="E5" s="5">
        <v>1023.771535</v>
      </c>
      <c r="F5" s="5">
        <v>1795.381038</v>
      </c>
    </row>
    <row r="6" spans="2:8" ht="30" x14ac:dyDescent="0.25">
      <c r="B6" t="s">
        <v>14</v>
      </c>
      <c r="C6" s="29" t="s">
        <v>98</v>
      </c>
      <c r="D6" s="5">
        <v>272.62026200000003</v>
      </c>
      <c r="E6" s="5">
        <v>720.50510499999996</v>
      </c>
      <c r="F6" s="5">
        <v>1103.308088</v>
      </c>
    </row>
    <row r="7" spans="2:8" x14ac:dyDescent="0.25">
      <c r="B7" t="s">
        <v>15</v>
      </c>
      <c r="C7" t="s">
        <v>27</v>
      </c>
      <c r="D7" s="5">
        <v>4230.1659289999998</v>
      </c>
      <c r="E7" s="5">
        <v>2438.644452</v>
      </c>
      <c r="F7" s="5">
        <v>1406.732536</v>
      </c>
    </row>
    <row r="8" spans="2:8" x14ac:dyDescent="0.25">
      <c r="B8" t="s">
        <v>16</v>
      </c>
      <c r="C8" t="s">
        <v>91</v>
      </c>
      <c r="D8" s="5">
        <v>356.24284999999998</v>
      </c>
      <c r="E8" s="5">
        <v>165.55454</v>
      </c>
      <c r="F8" s="5">
        <v>127.57552099999999</v>
      </c>
    </row>
    <row r="9" spans="2:8" ht="30" x14ac:dyDescent="0.25">
      <c r="B9" t="s">
        <v>17</v>
      </c>
      <c r="C9" s="29" t="s">
        <v>99</v>
      </c>
      <c r="D9" s="5">
        <v>545.31182699999999</v>
      </c>
      <c r="E9" s="5">
        <v>394.71759700000001</v>
      </c>
      <c r="F9" s="5">
        <v>553.587264</v>
      </c>
    </row>
    <row r="10" spans="2:8" ht="30" x14ac:dyDescent="0.25">
      <c r="B10" t="s">
        <v>18</v>
      </c>
      <c r="C10" s="29" t="s">
        <v>96</v>
      </c>
      <c r="D10" s="5">
        <v>1123.3424680000001</v>
      </c>
      <c r="E10" s="5">
        <v>1194.0299689999999</v>
      </c>
      <c r="F10" s="5">
        <v>1644.8039100000001</v>
      </c>
    </row>
    <row r="11" spans="2:8" x14ac:dyDescent="0.25">
      <c r="B11" t="s">
        <v>19</v>
      </c>
      <c r="C11" t="s">
        <v>25</v>
      </c>
      <c r="D11" s="5">
        <v>208.19184300000001</v>
      </c>
      <c r="E11" s="5">
        <v>273.01339100000001</v>
      </c>
      <c r="F11" s="5">
        <v>296.36872299999999</v>
      </c>
    </row>
    <row r="12" spans="2:8" x14ac:dyDescent="0.25">
      <c r="B12" s="51" t="s">
        <v>31</v>
      </c>
      <c r="D12" s="5"/>
      <c r="E12" s="5"/>
      <c r="F12" s="5"/>
    </row>
    <row r="13" spans="2:8" x14ac:dyDescent="0.25">
      <c r="B13" s="52" t="s">
        <v>100</v>
      </c>
      <c r="D13" s="5"/>
      <c r="E13" s="5"/>
      <c r="F13" s="5"/>
    </row>
    <row r="14" spans="2:8" x14ac:dyDescent="0.25">
      <c r="D14" s="5"/>
      <c r="E14" s="5"/>
      <c r="F14" s="5"/>
    </row>
    <row r="15" spans="2:8" x14ac:dyDescent="0.25">
      <c r="D15" s="5"/>
      <c r="E15" s="5"/>
      <c r="F15" s="5"/>
    </row>
    <row r="16" spans="2:8" x14ac:dyDescent="0.25">
      <c r="D16" s="5"/>
    </row>
    <row r="17" spans="1:8" ht="34.5" customHeight="1" x14ac:dyDescent="0.25">
      <c r="A17" s="2"/>
      <c r="B17" s="40" t="s">
        <v>90</v>
      </c>
      <c r="C17" s="40"/>
      <c r="D17" s="40"/>
      <c r="E17" s="40"/>
      <c r="F17" s="40"/>
      <c r="G17" s="19"/>
      <c r="H17" s="19"/>
    </row>
    <row r="18" spans="1:8" x14ac:dyDescent="0.25">
      <c r="A18" s="2"/>
      <c r="G18" s="2"/>
      <c r="H18" s="2"/>
    </row>
    <row r="19" spans="1:8" x14ac:dyDescent="0.25">
      <c r="A19" s="2"/>
      <c r="G19" s="2"/>
      <c r="H19" s="2"/>
    </row>
    <row r="20" spans="1:8" x14ac:dyDescent="0.25">
      <c r="A20" s="2"/>
      <c r="G20" s="2"/>
      <c r="H20" s="2"/>
    </row>
    <row r="21" spans="1:8" x14ac:dyDescent="0.25">
      <c r="A21" s="2"/>
      <c r="F21" s="16"/>
      <c r="G21" s="2"/>
      <c r="H21" s="2"/>
    </row>
    <row r="22" spans="1:8" x14ac:dyDescent="0.25">
      <c r="A22" s="2"/>
      <c r="F22" s="16"/>
      <c r="G22" s="2"/>
      <c r="H22" s="2"/>
    </row>
    <row r="23" spans="1:8" x14ac:dyDescent="0.25">
      <c r="A23" s="2"/>
      <c r="G23" s="2"/>
      <c r="H23" s="2"/>
    </row>
    <row r="24" spans="1:8" x14ac:dyDescent="0.25">
      <c r="A24" s="2"/>
      <c r="G24" s="2"/>
      <c r="H24" s="2"/>
    </row>
    <row r="25" spans="1:8" x14ac:dyDescent="0.25">
      <c r="A25" s="2"/>
      <c r="G25" s="2"/>
      <c r="H25" s="2"/>
    </row>
    <row r="26" spans="1:8" x14ac:dyDescent="0.25">
      <c r="A26" s="2"/>
      <c r="G26" s="2"/>
      <c r="H26" s="2"/>
    </row>
    <row r="27" spans="1:8" x14ac:dyDescent="0.25">
      <c r="A27" s="2"/>
      <c r="G27" s="2"/>
      <c r="H27" s="2"/>
    </row>
    <row r="28" spans="1:8" x14ac:dyDescent="0.25">
      <c r="A28" s="2"/>
      <c r="G28" s="2"/>
      <c r="H28" s="2"/>
    </row>
    <row r="29" spans="1:8" x14ac:dyDescent="0.25">
      <c r="A29" s="2"/>
      <c r="G29" s="2"/>
      <c r="H29" s="2"/>
    </row>
    <row r="30" spans="1:8" x14ac:dyDescent="0.25">
      <c r="A30" s="2"/>
      <c r="G30" s="2"/>
      <c r="H30" s="2"/>
    </row>
    <row r="31" spans="1:8" x14ac:dyDescent="0.25">
      <c r="A31" s="2"/>
      <c r="G31" s="2"/>
      <c r="H31" s="2"/>
    </row>
    <row r="32" spans="1:8" x14ac:dyDescent="0.25">
      <c r="A32" s="2"/>
      <c r="G32" s="2"/>
      <c r="H32" s="2"/>
    </row>
    <row r="33" spans="1:8" x14ac:dyDescent="0.25">
      <c r="A33" s="2"/>
      <c r="G33" s="2"/>
      <c r="H33" s="2"/>
    </row>
    <row r="34" spans="1:8" x14ac:dyDescent="0.25">
      <c r="A34" s="2"/>
      <c r="G34" s="2"/>
      <c r="H34" s="2"/>
    </row>
    <row r="35" spans="1:8" x14ac:dyDescent="0.25">
      <c r="A35" s="2"/>
      <c r="G35" s="2"/>
      <c r="H35" s="2"/>
    </row>
    <row r="36" spans="1:8" x14ac:dyDescent="0.25">
      <c r="A36" s="2"/>
      <c r="G36" s="2"/>
      <c r="H36" s="2"/>
    </row>
    <row r="37" spans="1:8" x14ac:dyDescent="0.25">
      <c r="A37" s="2"/>
      <c r="G37" s="2"/>
      <c r="H37" s="2"/>
    </row>
    <row r="38" spans="1:8" x14ac:dyDescent="0.25">
      <c r="A38" s="2"/>
      <c r="G38" s="2"/>
      <c r="H38" s="2"/>
    </row>
    <row r="39" spans="1:8" x14ac:dyDescent="0.25">
      <c r="A39" s="2"/>
      <c r="G39" s="2"/>
      <c r="H39" s="2"/>
    </row>
    <row r="40" spans="1:8" x14ac:dyDescent="0.25">
      <c r="A40" s="2"/>
      <c r="G40" s="2"/>
      <c r="H40" s="2"/>
    </row>
    <row r="41" spans="1:8" x14ac:dyDescent="0.25">
      <c r="A41" s="2"/>
      <c r="G41" s="2"/>
      <c r="H41" s="2"/>
    </row>
    <row r="42" spans="1:8" x14ac:dyDescent="0.25">
      <c r="A42" s="2"/>
      <c r="G42" s="2"/>
      <c r="H42" s="2"/>
    </row>
    <row r="43" spans="1:8" x14ac:dyDescent="0.25">
      <c r="A43" s="2"/>
      <c r="G43" s="2"/>
      <c r="H43" s="2"/>
    </row>
    <row r="44" spans="1:8" x14ac:dyDescent="0.25">
      <c r="A44" s="2"/>
      <c r="G44" s="2"/>
      <c r="H44" s="2"/>
    </row>
    <row r="45" spans="1:8" x14ac:dyDescent="0.25">
      <c r="A45" s="2"/>
      <c r="G45" s="2"/>
      <c r="H45" s="2"/>
    </row>
    <row r="46" spans="1:8" x14ac:dyDescent="0.25">
      <c r="A46" s="2"/>
      <c r="G46" s="2"/>
      <c r="H46" s="2"/>
    </row>
    <row r="47" spans="1:8" x14ac:dyDescent="0.25">
      <c r="A47" s="2"/>
      <c r="G47" s="2"/>
      <c r="H47" s="2"/>
    </row>
    <row r="48" spans="1:8" x14ac:dyDescent="0.25">
      <c r="A48" s="2"/>
      <c r="G48" s="2"/>
      <c r="H48" s="2"/>
    </row>
    <row r="49" spans="1:8" x14ac:dyDescent="0.25">
      <c r="A49" s="2"/>
      <c r="G49" s="2"/>
      <c r="H49" s="2"/>
    </row>
    <row r="50" spans="1:8" ht="12" customHeight="1" x14ac:dyDescent="0.25">
      <c r="A50" s="2"/>
      <c r="G50" s="2"/>
      <c r="H50" s="2"/>
    </row>
    <row r="51" spans="1:8" ht="15" customHeight="1" x14ac:dyDescent="0.25">
      <c r="A51" s="2"/>
      <c r="B51" s="39" t="s">
        <v>110</v>
      </c>
      <c r="C51" s="39"/>
      <c r="D51" s="39"/>
      <c r="E51" s="39"/>
      <c r="F51" s="39"/>
      <c r="G51" s="24"/>
      <c r="H51" s="2"/>
    </row>
    <row r="52" spans="1:8" x14ac:dyDescent="0.25">
      <c r="A52" s="2"/>
      <c r="B52" s="22" t="s">
        <v>31</v>
      </c>
      <c r="C52" s="2"/>
      <c r="D52" s="2"/>
      <c r="E52" s="2"/>
      <c r="F52" s="2"/>
      <c r="G52" s="2"/>
      <c r="H52" s="2"/>
    </row>
    <row r="53" spans="1:8" ht="15" customHeight="1" x14ac:dyDescent="0.25">
      <c r="A53" s="2"/>
      <c r="B53" s="18" t="s">
        <v>100</v>
      </c>
      <c r="C53" s="21"/>
      <c r="D53" s="21"/>
      <c r="E53" s="21"/>
      <c r="F53" s="2"/>
      <c r="G53" s="2"/>
      <c r="H53" s="2"/>
    </row>
    <row r="54" spans="1:8" x14ac:dyDescent="0.25">
      <c r="A54" s="2"/>
      <c r="B54" s="20"/>
      <c r="C54" s="2"/>
      <c r="D54" s="2"/>
      <c r="E54" s="2"/>
    </row>
    <row r="55" spans="1:8" x14ac:dyDescent="0.25">
      <c r="A55" s="2"/>
      <c r="B55" s="2"/>
      <c r="C55" s="2"/>
      <c r="D55" s="2"/>
      <c r="E55" s="2"/>
      <c r="F55" s="23"/>
      <c r="G55" s="23"/>
    </row>
    <row r="56" spans="1:8" x14ac:dyDescent="0.25">
      <c r="B56" s="2"/>
      <c r="C56" s="2"/>
      <c r="D56" s="2"/>
      <c r="E56" s="2"/>
      <c r="F56" s="2"/>
      <c r="G56" s="2"/>
    </row>
    <row r="57" spans="1:8" x14ac:dyDescent="0.25">
      <c r="B57" s="2"/>
      <c r="C57" s="2"/>
      <c r="D57" s="2"/>
      <c r="E57" s="2"/>
      <c r="F57" s="2"/>
      <c r="G57" s="2"/>
    </row>
    <row r="58" spans="1:8" x14ac:dyDescent="0.25">
      <c r="B58" s="2"/>
      <c r="D58" s="2"/>
      <c r="E58" s="2"/>
    </row>
    <row r="59" spans="1:8" x14ac:dyDescent="0.25">
      <c r="B59" s="2"/>
      <c r="D59" s="2"/>
      <c r="E59" s="2"/>
    </row>
    <row r="60" spans="1:8" x14ac:dyDescent="0.25">
      <c r="B60" s="2"/>
      <c r="D60" s="2"/>
      <c r="E60" s="2"/>
    </row>
    <row r="61" spans="1:8" x14ac:dyDescent="0.25">
      <c r="B61" s="2"/>
      <c r="D61" s="2"/>
      <c r="E61" s="2"/>
    </row>
    <row r="62" spans="1:8" x14ac:dyDescent="0.25">
      <c r="B62" s="2"/>
      <c r="D62" s="2"/>
      <c r="E62" s="2"/>
    </row>
    <row r="64" spans="1:8" x14ac:dyDescent="0.25">
      <c r="B64" s="23"/>
      <c r="D64" s="23"/>
      <c r="E64" s="23"/>
    </row>
    <row r="65" spans="2:5" x14ac:dyDescent="0.25">
      <c r="B65" s="22"/>
      <c r="D65" s="2"/>
      <c r="E65" s="2"/>
    </row>
    <row r="66" spans="2:5" x14ac:dyDescent="0.25">
      <c r="B66" s="18"/>
      <c r="C66" s="2"/>
      <c r="D66" s="2"/>
      <c r="E66" s="2"/>
    </row>
  </sheetData>
  <mergeCells count="2">
    <mergeCell ref="B51:F51"/>
    <mergeCell ref="B17:F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workbookViewId="0"/>
  </sheetViews>
  <sheetFormatPr baseColWidth="10" defaultRowHeight="15" x14ac:dyDescent="0.25"/>
  <cols>
    <col min="2" max="2" width="40.28515625" customWidth="1"/>
    <col min="3" max="3" width="12.85546875" bestFit="1" customWidth="1"/>
    <col min="4" max="5" width="17.85546875" bestFit="1" customWidth="1"/>
    <col min="6" max="6" width="6.140625" bestFit="1" customWidth="1"/>
    <col min="7" max="7" width="12.85546875" bestFit="1" customWidth="1"/>
    <col min="8" max="8" width="5.85546875" customWidth="1"/>
    <col min="9" max="10" width="28.7109375" customWidth="1"/>
    <col min="15" max="16" width="14.28515625" bestFit="1" customWidth="1"/>
  </cols>
  <sheetData>
    <row r="2" spans="1:12" x14ac:dyDescent="0.25">
      <c r="B2" s="36" t="s">
        <v>113</v>
      </c>
    </row>
    <row r="3" spans="1:12" ht="45" x14ac:dyDescent="0.25">
      <c r="C3" s="53" t="s">
        <v>28</v>
      </c>
      <c r="D3" s="53" t="s">
        <v>29</v>
      </c>
      <c r="E3" s="53" t="s">
        <v>30</v>
      </c>
    </row>
    <row r="4" spans="1:12" x14ac:dyDescent="0.25">
      <c r="B4" t="s">
        <v>8</v>
      </c>
      <c r="C4">
        <v>1302</v>
      </c>
      <c r="D4">
        <v>881</v>
      </c>
      <c r="E4">
        <v>171</v>
      </c>
      <c r="G4" s="3"/>
    </row>
    <row r="5" spans="1:12" x14ac:dyDescent="0.25">
      <c r="B5" t="s">
        <v>6</v>
      </c>
      <c r="C5">
        <v>455</v>
      </c>
      <c r="D5">
        <v>104</v>
      </c>
      <c r="E5">
        <v>130</v>
      </c>
      <c r="G5" s="3"/>
    </row>
    <row r="6" spans="1:12" x14ac:dyDescent="0.25">
      <c r="B6" t="s">
        <v>9</v>
      </c>
      <c r="C6">
        <v>4444</v>
      </c>
      <c r="D6">
        <v>2781</v>
      </c>
      <c r="E6">
        <v>1547</v>
      </c>
      <c r="G6" s="3"/>
    </row>
    <row r="7" spans="1:12" x14ac:dyDescent="0.25">
      <c r="B7" t="s">
        <v>7</v>
      </c>
      <c r="C7">
        <v>2662</v>
      </c>
      <c r="D7">
        <v>2628</v>
      </c>
      <c r="E7">
        <v>4719</v>
      </c>
      <c r="G7" s="3"/>
    </row>
    <row r="8" spans="1:12" x14ac:dyDescent="0.25">
      <c r="B8" t="s">
        <v>4</v>
      </c>
      <c r="C8">
        <v>733</v>
      </c>
      <c r="D8">
        <v>376</v>
      </c>
      <c r="E8">
        <v>1444</v>
      </c>
      <c r="G8" s="3"/>
    </row>
    <row r="9" spans="1:12" x14ac:dyDescent="0.25">
      <c r="B9" t="s">
        <v>5</v>
      </c>
      <c r="C9">
        <v>633</v>
      </c>
      <c r="D9">
        <v>526</v>
      </c>
      <c r="E9">
        <v>533</v>
      </c>
      <c r="G9" s="3"/>
    </row>
    <row r="10" spans="1:12" x14ac:dyDescent="0.25">
      <c r="B10" s="56" t="s">
        <v>31</v>
      </c>
    </row>
    <row r="11" spans="1:12" x14ac:dyDescent="0.25">
      <c r="B11" s="57" t="s">
        <v>100</v>
      </c>
      <c r="L11" s="13"/>
    </row>
    <row r="12" spans="1:12" x14ac:dyDescent="0.25">
      <c r="L12" s="13"/>
    </row>
    <row r="13" spans="1:12" x14ac:dyDescent="0.25">
      <c r="A13" s="2"/>
      <c r="L13" s="13"/>
    </row>
    <row r="14" spans="1:12" x14ac:dyDescent="0.25">
      <c r="A14" s="2"/>
      <c r="B14" s="2"/>
      <c r="C14" s="2"/>
      <c r="D14" s="2"/>
      <c r="E14" s="2"/>
      <c r="F14" s="2"/>
      <c r="G14" s="2"/>
      <c r="H14" s="2"/>
      <c r="I14" s="2"/>
      <c r="L14" s="13"/>
    </row>
    <row r="15" spans="1:12" x14ac:dyDescent="0.25">
      <c r="A15" s="2"/>
      <c r="B15" s="2"/>
      <c r="C15" s="2"/>
      <c r="D15" s="2"/>
      <c r="E15" s="2"/>
      <c r="F15" s="2"/>
      <c r="G15" s="2"/>
      <c r="H15" s="2"/>
      <c r="I15" s="2"/>
      <c r="L15" s="13"/>
    </row>
    <row r="16" spans="1:12" ht="39.75" customHeight="1" thickBot="1" x14ac:dyDescent="0.3">
      <c r="B16" s="41" t="s">
        <v>112</v>
      </c>
      <c r="C16" s="41"/>
      <c r="D16" s="41"/>
      <c r="E16" s="41"/>
      <c r="F16" s="41"/>
      <c r="G16" s="41"/>
      <c r="H16" s="41"/>
      <c r="I16" s="2"/>
      <c r="L16" s="13"/>
    </row>
    <row r="17" spans="1:12" x14ac:dyDescent="0.25">
      <c r="A17" s="2"/>
      <c r="B17" s="2"/>
      <c r="C17" s="2"/>
      <c r="D17" s="2"/>
      <c r="E17" s="2"/>
      <c r="F17" s="2"/>
      <c r="G17" s="2"/>
      <c r="H17" s="2"/>
      <c r="I17" s="2"/>
    </row>
    <row r="18" spans="1:12" x14ac:dyDescent="0.25">
      <c r="A18" s="2"/>
      <c r="B18" s="2"/>
      <c r="C18" s="2"/>
      <c r="D18" s="2"/>
      <c r="E18" s="2"/>
      <c r="F18" s="2"/>
      <c r="G18" s="2"/>
      <c r="H18" s="2"/>
      <c r="I18" s="2"/>
    </row>
    <row r="19" spans="1:12" x14ac:dyDescent="0.25">
      <c r="A19" s="2"/>
      <c r="B19" s="2"/>
      <c r="C19" s="2"/>
      <c r="D19" s="2"/>
      <c r="E19" s="2"/>
      <c r="F19" s="2"/>
      <c r="G19" s="2"/>
      <c r="H19" s="2"/>
      <c r="I19" s="2"/>
      <c r="L19" s="13"/>
    </row>
    <row r="20" spans="1:12" x14ac:dyDescent="0.25">
      <c r="A20" s="2"/>
      <c r="B20" s="2"/>
      <c r="C20" s="2"/>
      <c r="D20" s="2"/>
      <c r="E20" s="2"/>
      <c r="F20" s="2"/>
      <c r="G20" s="2"/>
      <c r="H20" s="2"/>
      <c r="I20" s="2"/>
    </row>
    <row r="21" spans="1:12" x14ac:dyDescent="0.25">
      <c r="A21" s="2"/>
      <c r="B21" s="2"/>
      <c r="C21" s="2"/>
      <c r="D21" s="2"/>
      <c r="E21" s="2"/>
      <c r="F21" s="2"/>
      <c r="G21" s="2"/>
      <c r="H21" s="2"/>
      <c r="I21" s="2"/>
    </row>
    <row r="22" spans="1:12" x14ac:dyDescent="0.25">
      <c r="A22" s="2"/>
      <c r="B22" s="2"/>
      <c r="C22" s="2"/>
      <c r="D22" s="2"/>
      <c r="E22" s="2"/>
      <c r="F22" s="2"/>
      <c r="G22" s="2"/>
      <c r="H22" s="2"/>
      <c r="I22" s="2"/>
    </row>
    <row r="23" spans="1:12" x14ac:dyDescent="0.25">
      <c r="A23" s="2"/>
      <c r="B23" s="2"/>
      <c r="C23" s="2"/>
      <c r="D23" s="2"/>
      <c r="E23" s="2"/>
      <c r="F23" s="2"/>
      <c r="G23" s="2"/>
      <c r="H23" s="2"/>
      <c r="I23" s="2"/>
    </row>
    <row r="24" spans="1:12" x14ac:dyDescent="0.25">
      <c r="A24" s="2"/>
      <c r="B24" s="2"/>
      <c r="C24" s="2"/>
      <c r="D24" s="2"/>
      <c r="E24" s="2"/>
      <c r="F24" s="2"/>
      <c r="G24" s="2"/>
      <c r="H24" s="2"/>
      <c r="I24" s="2"/>
    </row>
    <row r="25" spans="1:12" x14ac:dyDescent="0.25">
      <c r="A25" s="2"/>
      <c r="B25" s="2"/>
      <c r="C25" s="2"/>
      <c r="D25" s="2"/>
      <c r="E25" s="2"/>
      <c r="F25" s="2"/>
      <c r="G25" s="2"/>
      <c r="H25" s="2"/>
      <c r="I25" s="2"/>
    </row>
    <row r="26" spans="1:12" x14ac:dyDescent="0.25">
      <c r="A26" s="2"/>
      <c r="B26" s="2"/>
      <c r="C26" s="2"/>
      <c r="D26" s="2"/>
      <c r="E26" s="2"/>
      <c r="F26" s="2"/>
      <c r="G26" s="2"/>
      <c r="H26" s="2"/>
      <c r="I26" s="2"/>
    </row>
    <row r="27" spans="1:12" x14ac:dyDescent="0.25">
      <c r="A27" s="2"/>
      <c r="B27" s="2"/>
      <c r="C27" s="2"/>
      <c r="D27" s="2"/>
      <c r="E27" s="2"/>
      <c r="F27" s="2"/>
      <c r="G27" s="2"/>
      <c r="H27" s="2"/>
      <c r="I27" s="2"/>
    </row>
    <row r="28" spans="1:12" x14ac:dyDescent="0.25">
      <c r="A28" s="2"/>
      <c r="B28" s="2"/>
      <c r="C28" s="2"/>
      <c r="D28" s="2"/>
      <c r="E28" s="2"/>
      <c r="F28" s="2"/>
      <c r="G28" s="2"/>
      <c r="H28" s="2"/>
      <c r="I28" s="2"/>
    </row>
    <row r="29" spans="1:12" x14ac:dyDescent="0.25">
      <c r="A29" s="2"/>
      <c r="B29" s="2"/>
      <c r="C29" s="2"/>
      <c r="D29" s="2"/>
      <c r="E29" s="2"/>
      <c r="F29" s="2"/>
      <c r="G29" s="2"/>
      <c r="H29" s="2"/>
      <c r="I29" s="2"/>
    </row>
    <row r="30" spans="1:12" x14ac:dyDescent="0.25">
      <c r="A30" s="2"/>
      <c r="B30" s="2"/>
      <c r="C30" s="2"/>
      <c r="D30" s="2"/>
      <c r="E30" s="2"/>
      <c r="F30" s="2"/>
      <c r="G30" s="2"/>
      <c r="H30" s="2"/>
      <c r="I30" s="2"/>
    </row>
    <row r="31" spans="1:12" x14ac:dyDescent="0.25">
      <c r="A31" s="2"/>
      <c r="B31" s="2"/>
      <c r="C31" s="2"/>
      <c r="D31" s="2"/>
      <c r="E31" s="2"/>
      <c r="F31" s="2"/>
      <c r="G31" s="2"/>
      <c r="H31" s="2"/>
      <c r="I31" s="2"/>
    </row>
    <row r="32" spans="1:12" ht="15.75" x14ac:dyDescent="0.25">
      <c r="A32" s="2"/>
      <c r="B32" s="2"/>
      <c r="C32" s="2"/>
      <c r="D32" s="2"/>
      <c r="E32" s="2"/>
      <c r="F32" s="2"/>
      <c r="G32" s="2"/>
      <c r="H32" s="2"/>
      <c r="I32" s="2"/>
      <c r="J32" s="31"/>
    </row>
    <row r="33" spans="1:9" x14ac:dyDescent="0.25">
      <c r="A33" s="2"/>
      <c r="B33" s="2"/>
      <c r="C33" s="2"/>
      <c r="D33" s="2"/>
      <c r="E33" s="2"/>
      <c r="F33" s="2"/>
      <c r="G33" s="2"/>
      <c r="H33" s="2"/>
      <c r="I33" s="2"/>
    </row>
    <row r="34" spans="1:9" x14ac:dyDescent="0.25">
      <c r="A34" s="2"/>
      <c r="B34" s="2"/>
      <c r="C34" s="2"/>
      <c r="D34" s="2"/>
      <c r="E34" s="2"/>
      <c r="F34" s="2"/>
      <c r="G34" s="2"/>
      <c r="H34" s="2"/>
      <c r="I34" s="2"/>
    </row>
    <row r="35" spans="1:9" x14ac:dyDescent="0.25">
      <c r="A35" s="2"/>
      <c r="B35" s="2"/>
      <c r="C35" s="2"/>
      <c r="D35" s="2"/>
      <c r="E35" s="2"/>
      <c r="F35" s="2"/>
      <c r="G35" s="2"/>
      <c r="H35" s="2"/>
      <c r="I35" s="2"/>
    </row>
    <row r="36" spans="1:9" x14ac:dyDescent="0.25">
      <c r="A36" s="2"/>
      <c r="B36" s="2"/>
      <c r="C36" s="2"/>
      <c r="D36" s="2"/>
      <c r="E36" s="2"/>
      <c r="F36" s="2"/>
      <c r="G36" s="2"/>
      <c r="H36" s="2"/>
      <c r="I36" s="2"/>
    </row>
    <row r="37" spans="1:9" x14ac:dyDescent="0.25">
      <c r="A37" s="2"/>
      <c r="B37" s="2"/>
      <c r="C37" s="2"/>
      <c r="D37" s="2"/>
      <c r="E37" s="2"/>
      <c r="F37" s="2"/>
      <c r="G37" s="2"/>
      <c r="H37" s="2"/>
      <c r="I37" s="2"/>
    </row>
    <row r="38" spans="1:9" x14ac:dyDescent="0.25">
      <c r="A38" s="2"/>
      <c r="B38" s="2"/>
      <c r="C38" s="2"/>
      <c r="D38" s="2"/>
      <c r="E38" s="2"/>
      <c r="F38" s="2"/>
      <c r="G38" s="2"/>
      <c r="H38" s="2"/>
      <c r="I38" s="2"/>
    </row>
    <row r="39" spans="1:9" x14ac:dyDescent="0.25">
      <c r="A39" s="2"/>
      <c r="B39" s="2"/>
      <c r="C39" s="2"/>
      <c r="D39" s="2"/>
      <c r="E39" s="2"/>
      <c r="F39" s="2"/>
      <c r="G39" s="2"/>
      <c r="H39" s="2"/>
      <c r="I39" s="2"/>
    </row>
    <row r="40" spans="1:9" x14ac:dyDescent="0.25">
      <c r="A40" s="2"/>
      <c r="B40" s="2"/>
      <c r="C40" s="2"/>
      <c r="D40" s="2"/>
      <c r="E40" s="2"/>
      <c r="F40" s="2"/>
      <c r="G40" s="2"/>
      <c r="H40" s="2"/>
      <c r="I40" s="2"/>
    </row>
    <row r="41" spans="1:9" x14ac:dyDescent="0.25">
      <c r="A41" s="2"/>
      <c r="B41" s="2"/>
      <c r="C41" s="2"/>
      <c r="D41" s="2"/>
      <c r="E41" s="2"/>
      <c r="F41" s="2"/>
      <c r="G41" s="2"/>
      <c r="H41" s="2"/>
      <c r="I41" s="2"/>
    </row>
    <row r="42" spans="1:9" x14ac:dyDescent="0.25">
      <c r="A42" s="2"/>
      <c r="B42" s="2"/>
      <c r="C42" s="2"/>
      <c r="D42" s="2"/>
      <c r="E42" s="2"/>
      <c r="F42" s="2"/>
      <c r="G42" s="2"/>
      <c r="H42" s="2"/>
      <c r="I42" s="2"/>
    </row>
    <row r="43" spans="1:9" x14ac:dyDescent="0.25">
      <c r="A43" s="2"/>
      <c r="B43" s="2"/>
      <c r="C43" s="2"/>
      <c r="D43" s="2"/>
      <c r="E43" s="2"/>
      <c r="F43" s="2"/>
      <c r="G43" s="2"/>
      <c r="H43" s="2"/>
      <c r="I43" s="2"/>
    </row>
    <row r="44" spans="1:9" x14ac:dyDescent="0.25">
      <c r="A44" s="2"/>
      <c r="B44" s="2"/>
      <c r="C44" s="2"/>
      <c r="D44" s="2"/>
      <c r="E44" s="2"/>
      <c r="F44" s="2"/>
      <c r="G44" s="2"/>
      <c r="H44" s="2"/>
      <c r="I44" s="2"/>
    </row>
    <row r="45" spans="1:9" x14ac:dyDescent="0.25">
      <c r="A45" s="2"/>
      <c r="B45" s="2"/>
      <c r="C45" s="2"/>
      <c r="D45" s="2"/>
      <c r="E45" s="2"/>
      <c r="F45" s="2"/>
      <c r="G45" s="2"/>
      <c r="H45" s="2"/>
      <c r="I45" s="2"/>
    </row>
    <row r="46" spans="1:9" x14ac:dyDescent="0.25">
      <c r="A46" s="2"/>
      <c r="B46" s="2"/>
      <c r="C46" s="2"/>
      <c r="D46" s="2"/>
      <c r="E46" s="2"/>
      <c r="F46" s="2"/>
      <c r="G46" s="2"/>
      <c r="H46" s="2"/>
      <c r="I46" s="2"/>
    </row>
    <row r="47" spans="1:9" x14ac:dyDescent="0.25">
      <c r="A47" s="2"/>
      <c r="B47" s="2"/>
      <c r="C47" s="2"/>
      <c r="D47" s="2"/>
      <c r="E47" s="2"/>
      <c r="F47" s="2"/>
      <c r="G47" s="2"/>
      <c r="H47" s="2"/>
      <c r="I47" s="2"/>
    </row>
    <row r="48" spans="1:9" x14ac:dyDescent="0.25">
      <c r="A48" s="2"/>
      <c r="B48" s="2"/>
      <c r="C48" s="2"/>
      <c r="D48" s="2"/>
      <c r="E48" s="2"/>
      <c r="F48" s="2"/>
      <c r="G48" s="2"/>
      <c r="H48" s="2"/>
      <c r="I48" s="2"/>
    </row>
    <row r="49" spans="1:9" x14ac:dyDescent="0.25">
      <c r="I49" s="2"/>
    </row>
    <row r="50" spans="1:9" ht="30.75" customHeight="1" x14ac:dyDescent="0.25">
      <c r="A50" s="2"/>
      <c r="B50" s="54" t="s">
        <v>101</v>
      </c>
      <c r="C50" s="54"/>
      <c r="D50" s="54"/>
      <c r="E50" s="54"/>
      <c r="F50" s="54"/>
      <c r="G50" s="54"/>
      <c r="H50" s="54"/>
      <c r="I50" s="2"/>
    </row>
    <row r="51" spans="1:9" x14ac:dyDescent="0.25">
      <c r="A51" s="2"/>
      <c r="B51" s="27" t="s">
        <v>31</v>
      </c>
      <c r="C51" s="27"/>
      <c r="D51" s="27"/>
      <c r="E51" s="27"/>
      <c r="F51" s="27"/>
      <c r="G51" s="27"/>
      <c r="H51" s="27"/>
      <c r="I51" s="2"/>
    </row>
    <row r="52" spans="1:9" x14ac:dyDescent="0.25">
      <c r="A52" s="2"/>
      <c r="B52" s="28" t="s">
        <v>100</v>
      </c>
      <c r="C52" s="55"/>
      <c r="D52" s="55"/>
      <c r="E52" s="55"/>
      <c r="F52" s="55"/>
      <c r="G52" s="55"/>
      <c r="H52" s="55"/>
      <c r="I52" s="2"/>
    </row>
    <row r="53" spans="1:9" x14ac:dyDescent="0.25">
      <c r="A53" s="2"/>
      <c r="B53" s="2"/>
      <c r="C53" s="2"/>
      <c r="D53" s="2"/>
      <c r="E53" s="2"/>
      <c r="F53" s="2"/>
      <c r="G53" s="2"/>
      <c r="H53" s="2"/>
      <c r="I53" s="2"/>
    </row>
  </sheetData>
  <mergeCells count="2">
    <mergeCell ref="B50:H50"/>
    <mergeCell ref="B16:H16"/>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heetViews>
  <sheetFormatPr baseColWidth="10" defaultRowHeight="15" x14ac:dyDescent="0.25"/>
  <cols>
    <col min="2" max="2" width="56.7109375" customWidth="1"/>
    <col min="3" max="4" width="14" customWidth="1"/>
    <col min="5" max="7" width="16.42578125" customWidth="1"/>
    <col min="8" max="8" width="15.140625" customWidth="1"/>
    <col min="9" max="9" width="14" customWidth="1"/>
  </cols>
  <sheetData>
    <row r="1" spans="1:11" x14ac:dyDescent="0.25">
      <c r="A1" s="2"/>
      <c r="B1" s="2"/>
      <c r="C1" s="2"/>
      <c r="D1" s="2"/>
      <c r="E1" s="2"/>
      <c r="F1" s="2"/>
      <c r="G1" s="2"/>
      <c r="H1" s="2"/>
      <c r="I1" s="2"/>
      <c r="J1" s="2"/>
    </row>
    <row r="2" spans="1:11" ht="18.75" customHeight="1" thickBot="1" x14ac:dyDescent="0.3">
      <c r="A2" s="2"/>
      <c r="B2" s="46" t="s">
        <v>92</v>
      </c>
      <c r="C2" s="46"/>
      <c r="D2" s="46"/>
      <c r="E2" s="46"/>
      <c r="F2" s="46"/>
      <c r="G2" s="46"/>
      <c r="H2" s="46"/>
      <c r="I2" s="46"/>
      <c r="J2" s="2"/>
      <c r="K2" s="2"/>
    </row>
    <row r="3" spans="1:11" ht="15.75" thickBot="1" x14ac:dyDescent="0.3">
      <c r="A3" s="2"/>
      <c r="B3" s="42" t="s">
        <v>32</v>
      </c>
      <c r="C3" s="44" t="s">
        <v>33</v>
      </c>
      <c r="D3" s="45"/>
      <c r="E3" s="45"/>
      <c r="F3" s="45"/>
      <c r="G3" s="45"/>
      <c r="H3" s="45"/>
      <c r="I3" s="45"/>
      <c r="J3" s="2"/>
      <c r="K3" s="2"/>
    </row>
    <row r="4" spans="1:11" ht="36" customHeight="1" x14ac:dyDescent="0.25">
      <c r="A4" s="2"/>
      <c r="B4" s="43"/>
      <c r="C4" s="14" t="s">
        <v>4</v>
      </c>
      <c r="D4" s="14" t="s">
        <v>5</v>
      </c>
      <c r="E4" s="14" t="s">
        <v>9</v>
      </c>
      <c r="F4" s="14" t="s">
        <v>6</v>
      </c>
      <c r="G4" s="14" t="s">
        <v>7</v>
      </c>
      <c r="H4" s="14" t="s">
        <v>8</v>
      </c>
      <c r="I4" s="14" t="s">
        <v>34</v>
      </c>
      <c r="J4" s="2"/>
      <c r="K4" s="2"/>
    </row>
    <row r="5" spans="1:11" x14ac:dyDescent="0.25">
      <c r="A5" s="2"/>
      <c r="B5" s="10" t="s">
        <v>36</v>
      </c>
      <c r="C5" s="32">
        <v>37.700000000000003</v>
      </c>
      <c r="D5" s="32">
        <v>209.2</v>
      </c>
      <c r="E5" s="32">
        <v>957.5</v>
      </c>
      <c r="F5" s="32">
        <v>192.3</v>
      </c>
      <c r="G5" s="32">
        <v>229</v>
      </c>
      <c r="H5" s="32">
        <v>211.9</v>
      </c>
      <c r="I5" s="33">
        <v>1837.5000000000002</v>
      </c>
      <c r="J5" s="2"/>
      <c r="K5" s="2"/>
    </row>
    <row r="6" spans="1:11" x14ac:dyDescent="0.25">
      <c r="A6" s="2"/>
      <c r="B6" s="10" t="s">
        <v>20</v>
      </c>
      <c r="C6" s="32">
        <v>155.69999999999999</v>
      </c>
      <c r="D6" s="32">
        <v>146.9</v>
      </c>
      <c r="E6" s="32">
        <v>933.9</v>
      </c>
      <c r="F6" s="34" t="s">
        <v>37</v>
      </c>
      <c r="G6" s="32">
        <v>329.6</v>
      </c>
      <c r="H6" s="34" t="s">
        <v>37</v>
      </c>
      <c r="I6" s="33">
        <v>1652.5</v>
      </c>
      <c r="J6" s="2"/>
      <c r="K6" s="2"/>
    </row>
    <row r="7" spans="1:11" x14ac:dyDescent="0.25">
      <c r="A7" s="2"/>
      <c r="B7" s="10" t="s">
        <v>21</v>
      </c>
      <c r="C7" s="32">
        <v>93.1</v>
      </c>
      <c r="D7" s="32">
        <v>3.1</v>
      </c>
      <c r="E7" s="32">
        <v>14.2</v>
      </c>
      <c r="F7" s="32">
        <v>0.6</v>
      </c>
      <c r="G7" s="32">
        <v>164.6</v>
      </c>
      <c r="H7" s="32">
        <v>-3</v>
      </c>
      <c r="I7" s="33">
        <v>272.59999999999997</v>
      </c>
      <c r="J7" s="2"/>
      <c r="K7" s="2"/>
    </row>
    <row r="8" spans="1:11" x14ac:dyDescent="0.25">
      <c r="A8" s="2"/>
      <c r="B8" s="10" t="s">
        <v>22</v>
      </c>
      <c r="C8" s="32">
        <v>101.5</v>
      </c>
      <c r="D8" s="32">
        <v>25.3</v>
      </c>
      <c r="E8" s="32">
        <v>1722.8</v>
      </c>
      <c r="F8" s="32">
        <v>83.5</v>
      </c>
      <c r="G8" s="32">
        <v>1281.8</v>
      </c>
      <c r="H8" s="32">
        <v>1015.4</v>
      </c>
      <c r="I8" s="33">
        <v>4230.2999999999993</v>
      </c>
      <c r="J8" s="2"/>
      <c r="K8" s="2"/>
    </row>
    <row r="9" spans="1:11" x14ac:dyDescent="0.25">
      <c r="A9" s="2"/>
      <c r="B9" s="10" t="s">
        <v>23</v>
      </c>
      <c r="C9" s="32">
        <v>65.599999999999994</v>
      </c>
      <c r="D9" s="34" t="s">
        <v>37</v>
      </c>
      <c r="E9" s="32">
        <v>3.9</v>
      </c>
      <c r="F9" s="34" t="s">
        <v>37</v>
      </c>
      <c r="G9" s="34" t="s">
        <v>37</v>
      </c>
      <c r="H9" s="34" t="s">
        <v>37</v>
      </c>
      <c r="I9" s="33">
        <v>356.20000000000005</v>
      </c>
      <c r="J9" s="2"/>
      <c r="K9" s="2"/>
    </row>
    <row r="10" spans="1:11" ht="28.5" customHeight="1" x14ac:dyDescent="0.25">
      <c r="A10" s="2"/>
      <c r="B10" s="10" t="s">
        <v>26</v>
      </c>
      <c r="C10" s="32">
        <v>47.4</v>
      </c>
      <c r="D10" s="32">
        <v>62.3</v>
      </c>
      <c r="E10" s="32">
        <v>297.3</v>
      </c>
      <c r="F10" s="32">
        <v>48.5</v>
      </c>
      <c r="G10" s="32">
        <v>105.8</v>
      </c>
      <c r="H10" s="32">
        <v>-15.8</v>
      </c>
      <c r="I10" s="33">
        <v>545.4</v>
      </c>
      <c r="J10" s="2"/>
      <c r="K10" s="2"/>
    </row>
    <row r="11" spans="1:11" x14ac:dyDescent="0.25">
      <c r="A11" s="2"/>
      <c r="B11" s="10" t="s">
        <v>24</v>
      </c>
      <c r="C11" s="32">
        <v>213.8</v>
      </c>
      <c r="D11" s="32">
        <v>-14.9</v>
      </c>
      <c r="E11" s="32">
        <v>435.2</v>
      </c>
      <c r="F11" s="32">
        <v>3.2</v>
      </c>
      <c r="G11" s="32">
        <v>394.3</v>
      </c>
      <c r="H11" s="32">
        <v>91.7</v>
      </c>
      <c r="I11" s="33">
        <v>1123.3000000000002</v>
      </c>
      <c r="J11" s="2"/>
      <c r="K11" s="2"/>
    </row>
    <row r="12" spans="1:11" x14ac:dyDescent="0.25">
      <c r="A12" s="2"/>
      <c r="B12" s="10" t="s">
        <v>25</v>
      </c>
      <c r="C12" s="32">
        <v>18.5</v>
      </c>
      <c r="D12" s="34" t="s">
        <v>37</v>
      </c>
      <c r="E12" s="32">
        <v>78.8</v>
      </c>
      <c r="F12" s="34" t="s">
        <v>37</v>
      </c>
      <c r="G12" s="34" t="s">
        <v>37</v>
      </c>
      <c r="H12" s="32">
        <v>0</v>
      </c>
      <c r="I12" s="33">
        <v>208.10000000000002</v>
      </c>
      <c r="J12" s="2"/>
      <c r="K12" s="2"/>
    </row>
    <row r="13" spans="1:11" x14ac:dyDescent="0.25">
      <c r="A13" s="2"/>
      <c r="B13" s="9" t="s">
        <v>35</v>
      </c>
      <c r="C13" s="33">
        <v>733.30000000000007</v>
      </c>
      <c r="D13" s="33">
        <v>632.79999999999995</v>
      </c>
      <c r="E13" s="33">
        <v>4443.6000000000004</v>
      </c>
      <c r="F13" s="33">
        <v>455.1</v>
      </c>
      <c r="G13" s="33">
        <v>2661.7000000000003</v>
      </c>
      <c r="H13" s="33">
        <v>1299.5</v>
      </c>
      <c r="I13" s="33">
        <v>10225.9</v>
      </c>
      <c r="J13" s="2"/>
      <c r="K13" s="2"/>
    </row>
    <row r="14" spans="1:11" ht="15" customHeight="1" x14ac:dyDescent="0.25">
      <c r="A14" s="2"/>
      <c r="B14" s="62" t="s">
        <v>102</v>
      </c>
      <c r="C14" s="62"/>
      <c r="D14" s="62"/>
      <c r="E14" s="62"/>
      <c r="F14" s="62"/>
      <c r="G14" s="62"/>
      <c r="H14" s="62"/>
      <c r="I14" s="62"/>
      <c r="J14" s="2"/>
      <c r="K14" s="2"/>
    </row>
    <row r="15" spans="1:11" x14ac:dyDescent="0.25">
      <c r="A15" s="2"/>
      <c r="B15" s="63" t="s">
        <v>38</v>
      </c>
      <c r="C15" s="63"/>
      <c r="D15" s="63"/>
      <c r="E15" s="63"/>
      <c r="F15" s="63"/>
      <c r="G15" s="63"/>
      <c r="H15" s="63"/>
      <c r="I15" s="27"/>
      <c r="J15" s="2"/>
      <c r="K15" s="2"/>
    </row>
    <row r="16" spans="1:11" ht="27" customHeight="1" x14ac:dyDescent="0.25">
      <c r="A16" s="2"/>
      <c r="B16" s="54" t="s">
        <v>103</v>
      </c>
      <c r="C16" s="54"/>
      <c r="D16" s="54"/>
      <c r="E16" s="54"/>
      <c r="F16" s="54"/>
      <c r="G16" s="54"/>
      <c r="H16" s="54"/>
      <c r="I16" s="54"/>
      <c r="J16" s="2"/>
      <c r="K16" s="2"/>
    </row>
    <row r="17" spans="1:11" x14ac:dyDescent="0.25">
      <c r="A17" s="2"/>
      <c r="B17" s="28" t="s">
        <v>100</v>
      </c>
      <c r="C17" s="55"/>
      <c r="D17" s="55"/>
      <c r="E17" s="55"/>
      <c r="F17" s="55"/>
      <c r="G17" s="55"/>
      <c r="H17" s="55"/>
      <c r="I17" s="27"/>
      <c r="J17" s="2"/>
      <c r="K17" s="2"/>
    </row>
    <row r="18" spans="1:11" x14ac:dyDescent="0.25">
      <c r="A18" s="2"/>
      <c r="B18" s="2"/>
      <c r="C18" s="2"/>
      <c r="D18" s="2"/>
      <c r="E18" s="2"/>
      <c r="F18" s="2"/>
      <c r="G18" s="2"/>
      <c r="H18" s="2"/>
      <c r="I18" s="2"/>
      <c r="J18" s="2"/>
    </row>
    <row r="19" spans="1:11" x14ac:dyDescent="0.25">
      <c r="E19" s="3"/>
    </row>
    <row r="20" spans="1:11" x14ac:dyDescent="0.25">
      <c r="E20" s="3"/>
    </row>
  </sheetData>
  <sortState ref="B4:B9">
    <sortCondition ref="B4:B9"/>
  </sortState>
  <mergeCells count="5">
    <mergeCell ref="B3:B4"/>
    <mergeCell ref="C3:I3"/>
    <mergeCell ref="B2:I2"/>
    <mergeCell ref="B16:I16"/>
    <mergeCell ref="B14:I1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heetViews>
  <sheetFormatPr baseColWidth="10" defaultColWidth="9.140625" defaultRowHeight="15" x14ac:dyDescent="0.25"/>
  <cols>
    <col min="2" max="2" width="6" customWidth="1"/>
    <col min="3" max="7" width="13" customWidth="1"/>
  </cols>
  <sheetData>
    <row r="1" spans="1:11" x14ac:dyDescent="0.25">
      <c r="B1" s="36" t="s">
        <v>114</v>
      </c>
    </row>
    <row r="3" spans="1:11" ht="30" x14ac:dyDescent="0.25">
      <c r="C3" s="29" t="s">
        <v>40</v>
      </c>
      <c r="D3" s="29" t="s">
        <v>41</v>
      </c>
      <c r="E3" s="29" t="s">
        <v>45</v>
      </c>
      <c r="F3" s="29" t="s">
        <v>42</v>
      </c>
      <c r="G3" s="29" t="s">
        <v>43</v>
      </c>
    </row>
    <row r="4" spans="1:11" x14ac:dyDescent="0.25">
      <c r="B4" t="s">
        <v>11</v>
      </c>
      <c r="C4">
        <v>11.2</v>
      </c>
      <c r="D4">
        <v>14.9</v>
      </c>
      <c r="E4">
        <v>11.7</v>
      </c>
      <c r="F4">
        <v>85.8</v>
      </c>
      <c r="G4">
        <v>67.400000000000006</v>
      </c>
    </row>
    <row r="5" spans="1:11" x14ac:dyDescent="0.25">
      <c r="B5" t="s">
        <v>10</v>
      </c>
      <c r="C5">
        <v>25.5</v>
      </c>
      <c r="D5">
        <v>29.5</v>
      </c>
      <c r="E5">
        <v>24.9</v>
      </c>
      <c r="F5">
        <v>12</v>
      </c>
      <c r="G5">
        <v>18.5</v>
      </c>
      <c r="H5" s="3"/>
      <c r="I5" s="3"/>
      <c r="J5" s="3"/>
    </row>
    <row r="6" spans="1:11" x14ac:dyDescent="0.25">
      <c r="B6" t="s">
        <v>46</v>
      </c>
      <c r="C6">
        <v>35.799999999999997</v>
      </c>
      <c r="D6">
        <v>39.6</v>
      </c>
      <c r="E6">
        <v>32.4</v>
      </c>
      <c r="F6">
        <v>1.7</v>
      </c>
      <c r="G6">
        <v>10.1</v>
      </c>
      <c r="H6" s="3"/>
      <c r="I6" s="3"/>
      <c r="J6" s="3"/>
    </row>
    <row r="7" spans="1:11" x14ac:dyDescent="0.25">
      <c r="B7" t="s">
        <v>39</v>
      </c>
      <c r="C7">
        <v>27.4</v>
      </c>
      <c r="D7">
        <v>16</v>
      </c>
      <c r="E7">
        <v>31.1</v>
      </c>
      <c r="F7">
        <v>0.5</v>
      </c>
      <c r="G7">
        <v>3.9</v>
      </c>
      <c r="H7" s="3"/>
      <c r="I7" s="3"/>
      <c r="J7" s="3"/>
    </row>
    <row r="8" spans="1:11" x14ac:dyDescent="0.25">
      <c r="B8" s="66" t="s">
        <v>121</v>
      </c>
      <c r="C8" s="66"/>
      <c r="D8" s="66"/>
      <c r="E8" s="66"/>
      <c r="F8" s="66"/>
      <c r="G8" s="66"/>
      <c r="H8" s="66"/>
      <c r="I8" s="66"/>
      <c r="J8" s="3"/>
    </row>
    <row r="9" spans="1:11" x14ac:dyDescent="0.25">
      <c r="B9" s="67" t="s">
        <v>104</v>
      </c>
      <c r="C9" s="55"/>
      <c r="D9" s="55"/>
      <c r="E9" s="55"/>
      <c r="F9" s="55"/>
      <c r="G9" s="55"/>
      <c r="H9" s="55"/>
      <c r="I9" s="68"/>
      <c r="J9" s="3"/>
    </row>
    <row r="10" spans="1:11" x14ac:dyDescent="0.25">
      <c r="H10" s="3"/>
      <c r="I10" s="3"/>
      <c r="J10" s="3"/>
    </row>
    <row r="11" spans="1:11" x14ac:dyDescent="0.25">
      <c r="H11" s="3"/>
      <c r="I11" s="3"/>
      <c r="J11" s="3"/>
    </row>
    <row r="12" spans="1:11" x14ac:dyDescent="0.25">
      <c r="A12" s="2"/>
      <c r="B12" s="2"/>
      <c r="C12" s="2"/>
      <c r="D12" s="2"/>
      <c r="E12" s="2"/>
      <c r="F12" s="2"/>
      <c r="G12" s="2"/>
      <c r="H12" s="2"/>
      <c r="I12" s="2"/>
      <c r="J12" s="2"/>
      <c r="K12" s="2"/>
    </row>
    <row r="13" spans="1:11" x14ac:dyDescent="0.25">
      <c r="A13" s="2"/>
      <c r="B13" s="2"/>
      <c r="C13" s="2"/>
      <c r="D13" s="2"/>
      <c r="E13" s="2"/>
      <c r="F13" s="2"/>
      <c r="G13" s="2"/>
      <c r="H13" s="2"/>
      <c r="I13" s="2"/>
      <c r="J13" s="2"/>
      <c r="K13" s="2"/>
    </row>
    <row r="14" spans="1:11" ht="30" customHeight="1" x14ac:dyDescent="0.25">
      <c r="A14" s="2"/>
      <c r="B14" s="47" t="s">
        <v>44</v>
      </c>
      <c r="C14" s="47"/>
      <c r="D14" s="47"/>
      <c r="E14" s="47"/>
      <c r="F14" s="47"/>
      <c r="G14" s="47"/>
      <c r="H14" s="47"/>
      <c r="I14" s="47"/>
      <c r="J14" s="2"/>
      <c r="K14" s="2"/>
    </row>
    <row r="15" spans="1:11" x14ac:dyDescent="0.25">
      <c r="A15" s="2"/>
      <c r="J15" s="2"/>
      <c r="K15" s="2"/>
    </row>
    <row r="16" spans="1:11" x14ac:dyDescent="0.25">
      <c r="A16" s="2"/>
      <c r="J16" s="2"/>
      <c r="K16" s="2"/>
    </row>
    <row r="17" spans="1:11" x14ac:dyDescent="0.25">
      <c r="A17" s="2"/>
      <c r="J17" s="2"/>
      <c r="K17" s="2"/>
    </row>
    <row r="18" spans="1:11" x14ac:dyDescent="0.25">
      <c r="A18" s="2"/>
      <c r="J18" s="2"/>
      <c r="K18" s="2"/>
    </row>
    <row r="19" spans="1:11" x14ac:dyDescent="0.25">
      <c r="A19" s="2"/>
      <c r="J19" s="2"/>
      <c r="K19" s="2"/>
    </row>
    <row r="20" spans="1:11" x14ac:dyDescent="0.25">
      <c r="A20" s="2"/>
      <c r="J20" s="2"/>
      <c r="K20" s="2"/>
    </row>
    <row r="21" spans="1:11" x14ac:dyDescent="0.25">
      <c r="A21" s="2"/>
      <c r="J21" s="2"/>
      <c r="K21" s="2"/>
    </row>
    <row r="22" spans="1:11" x14ac:dyDescent="0.25">
      <c r="A22" s="2"/>
      <c r="J22" s="2"/>
      <c r="K22" s="2"/>
    </row>
    <row r="23" spans="1:11" x14ac:dyDescent="0.25">
      <c r="A23" s="2"/>
      <c r="J23" s="2"/>
      <c r="K23" s="2"/>
    </row>
    <row r="24" spans="1:11" x14ac:dyDescent="0.25">
      <c r="A24" s="2"/>
      <c r="J24" s="2"/>
      <c r="K24" s="2"/>
    </row>
    <row r="25" spans="1:11" x14ac:dyDescent="0.25">
      <c r="A25" s="2"/>
      <c r="J25" s="2"/>
      <c r="K25" s="2"/>
    </row>
    <row r="26" spans="1:11" x14ac:dyDescent="0.25">
      <c r="A26" s="2"/>
      <c r="J26" s="2"/>
      <c r="K26" s="2"/>
    </row>
    <row r="27" spans="1:11" x14ac:dyDescent="0.25">
      <c r="A27" s="2"/>
      <c r="J27" s="2"/>
      <c r="K27" s="2"/>
    </row>
    <row r="28" spans="1:11" x14ac:dyDescent="0.25">
      <c r="A28" s="2"/>
      <c r="J28" s="2"/>
      <c r="K28" s="2"/>
    </row>
    <row r="29" spans="1:11" x14ac:dyDescent="0.25">
      <c r="A29" s="2"/>
      <c r="J29" s="2"/>
      <c r="K29" s="2"/>
    </row>
    <row r="30" spans="1:11" x14ac:dyDescent="0.25">
      <c r="A30" s="2"/>
      <c r="J30" s="2"/>
      <c r="K30" s="2"/>
    </row>
    <row r="31" spans="1:11" x14ac:dyDescent="0.25">
      <c r="A31" s="2"/>
      <c r="J31" s="2"/>
      <c r="K31" s="2"/>
    </row>
    <row r="32" spans="1:11" x14ac:dyDescent="0.25">
      <c r="A32" s="2"/>
      <c r="J32" s="2"/>
      <c r="K32" s="2"/>
    </row>
    <row r="33" spans="1:11" x14ac:dyDescent="0.25">
      <c r="A33" s="2"/>
      <c r="J33" s="2"/>
      <c r="K33" s="2"/>
    </row>
    <row r="34" spans="1:11" x14ac:dyDescent="0.25">
      <c r="A34" s="2"/>
      <c r="J34" s="2"/>
      <c r="K34" s="2"/>
    </row>
    <row r="35" spans="1:11" ht="32.25" customHeight="1" x14ac:dyDescent="0.25">
      <c r="A35" s="2"/>
      <c r="B35" s="54" t="s">
        <v>116</v>
      </c>
      <c r="C35" s="54"/>
      <c r="D35" s="54"/>
      <c r="E35" s="54"/>
      <c r="F35" s="54"/>
      <c r="G35" s="54"/>
      <c r="H35" s="54"/>
      <c r="I35" s="54"/>
      <c r="J35" s="2"/>
      <c r="K35" s="2"/>
    </row>
    <row r="36" spans="1:11" ht="30.75" customHeight="1" x14ac:dyDescent="0.25">
      <c r="A36" s="2"/>
      <c r="B36" s="54" t="s">
        <v>93</v>
      </c>
      <c r="C36" s="54"/>
      <c r="D36" s="54"/>
      <c r="E36" s="54"/>
      <c r="F36" s="54"/>
      <c r="G36" s="54"/>
      <c r="H36" s="54"/>
      <c r="I36" s="54"/>
      <c r="J36" s="2"/>
      <c r="K36" s="2"/>
    </row>
    <row r="37" spans="1:11" x14ac:dyDescent="0.25">
      <c r="A37" s="2"/>
      <c r="B37" s="28" t="s">
        <v>104</v>
      </c>
      <c r="C37" s="55"/>
      <c r="D37" s="55"/>
      <c r="E37" s="55"/>
      <c r="F37" s="55"/>
      <c r="G37" s="55"/>
      <c r="H37" s="55"/>
      <c r="I37" s="27"/>
      <c r="J37" s="2"/>
      <c r="K37" s="2"/>
    </row>
    <row r="38" spans="1:11" x14ac:dyDescent="0.25">
      <c r="A38" s="2"/>
      <c r="B38" s="2"/>
      <c r="C38" s="2"/>
      <c r="D38" s="2"/>
      <c r="E38" s="2"/>
      <c r="F38" s="2"/>
      <c r="G38" s="2"/>
      <c r="H38" s="2"/>
      <c r="I38" s="2"/>
      <c r="J38" s="2"/>
      <c r="K38" s="2"/>
    </row>
    <row r="39" spans="1:11" x14ac:dyDescent="0.25">
      <c r="A39" s="2"/>
    </row>
  </sheetData>
  <mergeCells count="4">
    <mergeCell ref="B14:I14"/>
    <mergeCell ref="B36:I36"/>
    <mergeCell ref="B35:I35"/>
    <mergeCell ref="B8:I8"/>
  </mergeCells>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sheetViews>
  <sheetFormatPr baseColWidth="10" defaultRowHeight="15" x14ac:dyDescent="0.25"/>
  <cols>
    <col min="9" max="9" width="22.140625" customWidth="1"/>
    <col min="12" max="12" width="29.28515625" customWidth="1"/>
    <col min="13" max="13" width="6.7109375" customWidth="1"/>
    <col min="14" max="15" width="13.7109375" customWidth="1"/>
  </cols>
  <sheetData>
    <row r="1" spans="1:15" x14ac:dyDescent="0.25">
      <c r="A1" s="2"/>
      <c r="B1" s="2"/>
      <c r="C1" s="2"/>
      <c r="D1" s="2"/>
      <c r="E1" s="2"/>
      <c r="F1" s="2"/>
      <c r="G1" s="2"/>
      <c r="H1" s="2"/>
      <c r="I1" s="2"/>
      <c r="J1" s="2"/>
      <c r="K1" s="2"/>
    </row>
    <row r="2" spans="1:15" ht="35.25" customHeight="1" x14ac:dyDescent="0.25">
      <c r="A2" s="2"/>
      <c r="B2" s="46" t="s">
        <v>87</v>
      </c>
      <c r="C2" s="46"/>
      <c r="D2" s="46"/>
      <c r="E2" s="46"/>
      <c r="F2" s="46"/>
      <c r="G2" s="46"/>
      <c r="H2" s="46"/>
      <c r="I2" s="46"/>
      <c r="J2" s="2"/>
      <c r="K2" s="2"/>
      <c r="L2" s="26" t="s">
        <v>47</v>
      </c>
      <c r="M2" s="26" t="s">
        <v>48</v>
      </c>
      <c r="N2" s="64" t="s">
        <v>49</v>
      </c>
      <c r="O2" s="65" t="s">
        <v>115</v>
      </c>
    </row>
    <row r="3" spans="1:15" x14ac:dyDescent="0.25">
      <c r="A3" s="2"/>
      <c r="B3" s="2"/>
      <c r="C3" s="2"/>
      <c r="D3" s="2"/>
      <c r="E3" s="2"/>
      <c r="F3" s="2"/>
      <c r="G3" s="2"/>
      <c r="H3" s="2"/>
      <c r="I3" s="2"/>
      <c r="J3" s="2"/>
      <c r="K3" s="2"/>
      <c r="L3" t="s">
        <v>50</v>
      </c>
      <c r="M3" t="s">
        <v>51</v>
      </c>
      <c r="N3">
        <v>17</v>
      </c>
      <c r="O3">
        <v>0</v>
      </c>
    </row>
    <row r="4" spans="1:15" x14ac:dyDescent="0.25">
      <c r="A4" s="2"/>
      <c r="B4" s="2"/>
      <c r="C4" s="2"/>
      <c r="D4" s="2"/>
      <c r="E4" s="2"/>
      <c r="F4" s="2"/>
      <c r="G4" s="2"/>
      <c r="H4" s="2"/>
      <c r="I4" s="2"/>
      <c r="J4" s="2"/>
      <c r="K4" s="2"/>
      <c r="L4" t="s">
        <v>52</v>
      </c>
      <c r="M4" t="s">
        <v>53</v>
      </c>
    </row>
    <row r="5" spans="1:15" x14ac:dyDescent="0.25">
      <c r="A5" s="2"/>
      <c r="B5" s="2"/>
      <c r="C5" s="2"/>
      <c r="D5" s="2"/>
      <c r="E5" s="2"/>
      <c r="F5" s="2"/>
      <c r="G5" s="2"/>
      <c r="H5" s="2"/>
      <c r="I5" s="2"/>
      <c r="J5" s="2"/>
      <c r="K5" s="2"/>
      <c r="L5" t="s">
        <v>54</v>
      </c>
      <c r="M5" t="s">
        <v>55</v>
      </c>
    </row>
    <row r="6" spans="1:15" x14ac:dyDescent="0.25">
      <c r="A6" s="2"/>
      <c r="B6" s="2"/>
      <c r="C6" s="2"/>
      <c r="D6" s="2"/>
      <c r="E6" s="2"/>
      <c r="F6" s="2"/>
      <c r="G6" s="2"/>
      <c r="H6" s="2"/>
      <c r="I6" s="2"/>
      <c r="J6" s="2"/>
      <c r="K6" s="2"/>
      <c r="L6" t="s">
        <v>56</v>
      </c>
      <c r="M6" t="s">
        <v>57</v>
      </c>
    </row>
    <row r="7" spans="1:15" x14ac:dyDescent="0.25">
      <c r="A7" s="2"/>
      <c r="B7" s="2"/>
      <c r="C7" s="2"/>
      <c r="D7" s="2"/>
      <c r="E7" s="2"/>
      <c r="F7" s="2"/>
      <c r="G7" s="2"/>
      <c r="H7" s="2"/>
      <c r="I7" s="2"/>
      <c r="J7" s="2"/>
      <c r="K7" s="2"/>
      <c r="L7" t="s">
        <v>58</v>
      </c>
      <c r="M7" t="s">
        <v>59</v>
      </c>
    </row>
    <row r="8" spans="1:15" x14ac:dyDescent="0.25">
      <c r="A8" s="2"/>
      <c r="B8" s="2"/>
      <c r="C8" s="2"/>
      <c r="D8" s="2"/>
      <c r="E8" s="2"/>
      <c r="F8" s="2"/>
      <c r="G8" s="2"/>
      <c r="H8" s="2"/>
      <c r="I8" s="2"/>
      <c r="J8" s="2"/>
      <c r="K8" s="2"/>
      <c r="L8" t="s">
        <v>60</v>
      </c>
      <c r="M8" t="s">
        <v>61</v>
      </c>
      <c r="N8">
        <v>346</v>
      </c>
      <c r="O8">
        <v>193.7</v>
      </c>
    </row>
    <row r="9" spans="1:15" x14ac:dyDescent="0.25">
      <c r="A9" s="2"/>
      <c r="B9" s="2"/>
      <c r="C9" s="2"/>
      <c r="D9" s="2"/>
      <c r="E9" s="2"/>
      <c r="F9" s="2"/>
      <c r="G9" s="2"/>
      <c r="H9" s="2"/>
      <c r="I9" s="2"/>
      <c r="J9" s="2"/>
      <c r="K9" s="2"/>
      <c r="L9" t="s">
        <v>62</v>
      </c>
      <c r="M9" t="s">
        <v>63</v>
      </c>
      <c r="N9">
        <v>64</v>
      </c>
      <c r="O9" s="3">
        <v>131.5</v>
      </c>
    </row>
    <row r="10" spans="1:15" x14ac:dyDescent="0.25">
      <c r="A10" s="2"/>
      <c r="B10" s="2"/>
      <c r="C10" s="2"/>
      <c r="D10" s="2"/>
      <c r="E10" s="2"/>
      <c r="F10" s="2"/>
      <c r="G10" s="2"/>
      <c r="H10" s="2"/>
      <c r="I10" s="2"/>
      <c r="J10" s="2"/>
      <c r="K10" s="2"/>
      <c r="L10" t="s">
        <v>64</v>
      </c>
      <c r="M10" t="s">
        <v>65</v>
      </c>
      <c r="N10">
        <v>50</v>
      </c>
      <c r="O10">
        <v>87.3</v>
      </c>
    </row>
    <row r="11" spans="1:15" x14ac:dyDescent="0.25">
      <c r="A11" s="2"/>
      <c r="B11" s="2"/>
      <c r="C11" s="2"/>
      <c r="D11" s="2"/>
      <c r="E11" s="2"/>
      <c r="F11" s="2"/>
      <c r="G11" s="2"/>
      <c r="H11" s="2"/>
      <c r="I11" s="2"/>
      <c r="J11" s="2"/>
      <c r="K11" s="2"/>
      <c r="L11" t="s">
        <v>66</v>
      </c>
      <c r="M11" t="s">
        <v>67</v>
      </c>
      <c r="N11">
        <v>50</v>
      </c>
      <c r="O11">
        <v>12.4</v>
      </c>
    </row>
    <row r="12" spans="1:15" x14ac:dyDescent="0.25">
      <c r="A12" s="2"/>
      <c r="B12" s="2"/>
      <c r="C12" s="2"/>
      <c r="D12" s="2"/>
      <c r="E12" s="2"/>
      <c r="F12" s="2"/>
      <c r="G12" s="2"/>
      <c r="H12" s="2"/>
      <c r="I12" s="2"/>
      <c r="J12" s="2"/>
      <c r="K12" s="2"/>
      <c r="L12" t="s">
        <v>68</v>
      </c>
      <c r="M12" t="s">
        <v>69</v>
      </c>
      <c r="N12">
        <v>61</v>
      </c>
      <c r="O12">
        <v>12.2</v>
      </c>
    </row>
    <row r="13" spans="1:15" x14ac:dyDescent="0.25">
      <c r="A13" s="2"/>
      <c r="B13" s="2"/>
      <c r="C13" s="2"/>
      <c r="D13" s="2"/>
      <c r="E13" s="2"/>
      <c r="F13" s="2"/>
      <c r="G13" s="2"/>
      <c r="H13" s="2"/>
      <c r="I13" s="2"/>
      <c r="J13" s="2"/>
      <c r="K13" s="2"/>
      <c r="L13" t="s">
        <v>70</v>
      </c>
      <c r="M13" t="s">
        <v>71</v>
      </c>
      <c r="N13">
        <v>83</v>
      </c>
      <c r="O13">
        <v>52</v>
      </c>
    </row>
    <row r="14" spans="1:15" x14ac:dyDescent="0.25">
      <c r="A14" s="2"/>
      <c r="B14" s="2"/>
      <c r="C14" s="2"/>
      <c r="D14" s="2"/>
      <c r="E14" s="2"/>
      <c r="F14" s="2"/>
      <c r="G14" s="2"/>
      <c r="H14" s="2"/>
      <c r="I14" s="2"/>
      <c r="J14" s="2"/>
      <c r="K14" s="2"/>
      <c r="L14" t="s">
        <v>72</v>
      </c>
      <c r="M14" t="s">
        <v>73</v>
      </c>
      <c r="N14">
        <v>56</v>
      </c>
      <c r="O14">
        <v>18</v>
      </c>
    </row>
    <row r="15" spans="1:15" x14ac:dyDescent="0.25">
      <c r="A15" s="2"/>
      <c r="B15" s="2"/>
      <c r="C15" s="2"/>
      <c r="D15" s="2"/>
      <c r="E15" s="2"/>
      <c r="F15" s="2"/>
      <c r="G15" s="2"/>
      <c r="H15" s="2"/>
      <c r="I15" s="2"/>
      <c r="J15" s="2"/>
      <c r="K15" s="2"/>
      <c r="L15" t="s">
        <v>74</v>
      </c>
      <c r="M15" t="s">
        <v>75</v>
      </c>
      <c r="N15">
        <v>64</v>
      </c>
      <c r="O15">
        <v>36.299999999999997</v>
      </c>
    </row>
    <row r="16" spans="1:15" x14ac:dyDescent="0.25">
      <c r="A16" s="2"/>
      <c r="B16" s="2"/>
      <c r="C16" s="2"/>
      <c r="D16" s="2"/>
      <c r="E16" s="2"/>
      <c r="F16" s="2"/>
      <c r="G16" s="2"/>
      <c r="H16" s="2"/>
      <c r="I16" s="2"/>
      <c r="J16" s="2"/>
      <c r="K16" s="2"/>
      <c r="L16" t="s">
        <v>76</v>
      </c>
      <c r="M16" t="s">
        <v>77</v>
      </c>
      <c r="N16">
        <v>144</v>
      </c>
      <c r="O16">
        <v>52.6</v>
      </c>
    </row>
    <row r="17" spans="1:19" x14ac:dyDescent="0.25">
      <c r="A17" s="2"/>
      <c r="B17" s="2"/>
      <c r="C17" s="2"/>
      <c r="D17" s="2"/>
      <c r="E17" s="2"/>
      <c r="F17" s="2"/>
      <c r="G17" s="2"/>
      <c r="H17" s="2"/>
      <c r="I17" s="2"/>
      <c r="J17" s="2"/>
      <c r="K17" s="2"/>
      <c r="L17" t="s">
        <v>78</v>
      </c>
      <c r="M17" t="s">
        <v>79</v>
      </c>
      <c r="N17">
        <v>185</v>
      </c>
      <c r="O17">
        <v>46.5</v>
      </c>
    </row>
    <row r="18" spans="1:19" x14ac:dyDescent="0.25">
      <c r="A18" s="2"/>
      <c r="B18" s="2"/>
      <c r="C18" s="2"/>
      <c r="D18" s="2"/>
      <c r="E18" s="2"/>
      <c r="F18" s="2"/>
      <c r="G18" s="2"/>
      <c r="H18" s="2"/>
      <c r="I18" s="2"/>
      <c r="J18" s="2"/>
      <c r="K18" s="2"/>
      <c r="L18" t="s">
        <v>80</v>
      </c>
      <c r="M18" t="s">
        <v>12</v>
      </c>
      <c r="N18">
        <v>202</v>
      </c>
      <c r="O18">
        <v>81.8</v>
      </c>
    </row>
    <row r="19" spans="1:19" x14ac:dyDescent="0.25">
      <c r="A19" s="2"/>
      <c r="B19" s="2"/>
      <c r="C19" s="2"/>
      <c r="D19" s="2"/>
      <c r="E19" s="2"/>
      <c r="F19" s="2"/>
      <c r="G19" s="2"/>
      <c r="H19" s="2"/>
      <c r="I19" s="2"/>
      <c r="J19" s="2"/>
      <c r="K19" s="2"/>
      <c r="L19" t="s">
        <v>81</v>
      </c>
      <c r="M19" t="s">
        <v>18</v>
      </c>
      <c r="N19">
        <v>132</v>
      </c>
      <c r="O19">
        <v>63.5</v>
      </c>
    </row>
    <row r="20" spans="1:19" x14ac:dyDescent="0.25">
      <c r="A20" s="2"/>
      <c r="B20" s="2"/>
      <c r="C20" s="2"/>
      <c r="D20" s="2"/>
      <c r="E20" s="2"/>
      <c r="F20" s="2"/>
      <c r="G20" s="2"/>
      <c r="H20" s="2"/>
      <c r="I20" s="2"/>
      <c r="J20" s="2"/>
      <c r="K20" s="2"/>
      <c r="L20" t="s">
        <v>117</v>
      </c>
      <c r="N20">
        <f>SUM(N3:N19)</f>
        <v>1454</v>
      </c>
      <c r="O20">
        <f>SUM(O8:O19)</f>
        <v>787.8</v>
      </c>
    </row>
    <row r="21" spans="1:19" x14ac:dyDescent="0.25">
      <c r="A21" s="2"/>
      <c r="B21" s="2"/>
      <c r="C21" s="2"/>
      <c r="D21" s="2"/>
      <c r="E21" s="2"/>
      <c r="F21" s="2"/>
      <c r="G21" s="2"/>
      <c r="H21" s="2"/>
      <c r="I21" s="2"/>
      <c r="J21" s="2"/>
      <c r="K21" s="2"/>
    </row>
    <row r="22" spans="1:19" x14ac:dyDescent="0.25">
      <c r="A22" s="2"/>
      <c r="B22" s="2"/>
      <c r="C22" s="2"/>
      <c r="D22" s="2"/>
      <c r="E22" s="2"/>
      <c r="F22" s="2"/>
      <c r="G22" s="2"/>
      <c r="H22" s="2"/>
      <c r="I22" s="2"/>
      <c r="J22" s="2"/>
      <c r="K22" s="2"/>
      <c r="L22" s="58" t="s">
        <v>118</v>
      </c>
      <c r="M22" s="58"/>
      <c r="N22" s="58"/>
      <c r="O22" s="58"/>
      <c r="P22" s="58"/>
      <c r="Q22" s="58"/>
      <c r="R22" s="58"/>
      <c r="S22" s="58"/>
    </row>
    <row r="23" spans="1:19" ht="15" customHeight="1" x14ac:dyDescent="0.25">
      <c r="A23" s="2"/>
      <c r="B23" s="2"/>
      <c r="C23" s="2"/>
      <c r="D23" s="2"/>
      <c r="E23" s="2"/>
      <c r="F23" s="2"/>
      <c r="G23" s="2"/>
      <c r="H23" s="2"/>
      <c r="I23" s="2"/>
      <c r="J23" s="2"/>
      <c r="K23" s="2"/>
      <c r="L23" s="54" t="s">
        <v>119</v>
      </c>
      <c r="M23" s="54"/>
      <c r="N23" s="54"/>
      <c r="O23" s="54"/>
      <c r="P23" s="54"/>
      <c r="Q23" s="54"/>
      <c r="R23" s="54"/>
      <c r="S23" s="54"/>
    </row>
    <row r="24" spans="1:19" x14ac:dyDescent="0.25">
      <c r="A24" s="2"/>
      <c r="B24" s="2"/>
      <c r="C24" s="2"/>
      <c r="D24" s="2"/>
      <c r="E24" s="2"/>
      <c r="F24" s="2"/>
      <c r="G24" s="2"/>
      <c r="H24" s="2"/>
      <c r="I24" s="2"/>
      <c r="J24" s="2"/>
      <c r="K24" s="2"/>
      <c r="L24" s="54" t="s">
        <v>120</v>
      </c>
      <c r="M24" s="54"/>
      <c r="N24" s="54"/>
      <c r="O24" s="54"/>
      <c r="P24" s="54"/>
      <c r="Q24" s="54"/>
      <c r="R24" s="54"/>
      <c r="S24" s="54"/>
    </row>
    <row r="25" spans="1:19" x14ac:dyDescent="0.25">
      <c r="A25" s="2"/>
      <c r="B25" s="48"/>
      <c r="C25" s="48"/>
      <c r="D25" s="48"/>
      <c r="E25" s="48"/>
      <c r="F25" s="48"/>
      <c r="G25" s="48"/>
      <c r="H25" s="48"/>
      <c r="I25" s="48"/>
      <c r="J25" s="2"/>
      <c r="K25" s="2"/>
      <c r="L25" s="54" t="s">
        <v>83</v>
      </c>
      <c r="M25" s="54"/>
      <c r="N25" s="54"/>
      <c r="O25" s="54"/>
      <c r="P25" s="54"/>
      <c r="Q25" s="54"/>
      <c r="R25" s="54"/>
      <c r="S25" s="54"/>
    </row>
    <row r="26" spans="1:19" x14ac:dyDescent="0.25">
      <c r="A26" s="2"/>
      <c r="B26" s="2"/>
      <c r="C26" s="2"/>
      <c r="D26" s="2"/>
      <c r="E26" s="2"/>
      <c r="F26" s="2"/>
      <c r="G26" s="2"/>
      <c r="H26" s="2"/>
      <c r="I26" s="2"/>
      <c r="J26" s="2"/>
      <c r="K26" s="2"/>
      <c r="L26" s="59" t="s">
        <v>104</v>
      </c>
      <c r="M26" s="60"/>
      <c r="N26" s="60"/>
      <c r="O26" s="60"/>
      <c r="P26" s="60"/>
      <c r="Q26" s="60"/>
      <c r="R26" s="60"/>
      <c r="S26" s="61"/>
    </row>
    <row r="27" spans="1:19" x14ac:dyDescent="0.25">
      <c r="A27" s="2"/>
      <c r="B27" s="2"/>
      <c r="C27" s="2"/>
      <c r="D27" s="2"/>
      <c r="E27" s="2"/>
      <c r="F27" s="2"/>
      <c r="G27" s="2"/>
      <c r="H27" s="2"/>
      <c r="I27" s="2"/>
      <c r="J27" s="2"/>
      <c r="K27" s="2"/>
    </row>
    <row r="28" spans="1:19" x14ac:dyDescent="0.25">
      <c r="A28" s="2"/>
      <c r="B28" s="2"/>
      <c r="C28" s="2"/>
      <c r="D28" s="2"/>
      <c r="E28" s="2"/>
      <c r="F28" s="2"/>
      <c r="G28" s="2"/>
      <c r="H28" s="2"/>
      <c r="I28" s="2"/>
      <c r="J28" s="2"/>
      <c r="K28" s="2"/>
    </row>
    <row r="29" spans="1:19" x14ac:dyDescent="0.25">
      <c r="A29" s="2"/>
      <c r="B29" s="2"/>
      <c r="C29" s="2"/>
      <c r="D29" s="2"/>
      <c r="E29" s="2"/>
      <c r="F29" s="2"/>
      <c r="G29" s="2"/>
      <c r="H29" s="2"/>
      <c r="I29" s="2"/>
      <c r="J29" s="2"/>
      <c r="K29" s="2"/>
    </row>
    <row r="30" spans="1:19" x14ac:dyDescent="0.25">
      <c r="A30" s="2"/>
      <c r="B30" s="2"/>
      <c r="C30" s="2"/>
      <c r="D30" s="2"/>
      <c r="E30" s="2"/>
      <c r="F30" s="2"/>
      <c r="G30" s="2"/>
      <c r="H30" s="2"/>
      <c r="I30" s="2"/>
      <c r="J30" s="2"/>
      <c r="K30" s="2"/>
    </row>
    <row r="31" spans="1:19" x14ac:dyDescent="0.25">
      <c r="A31" s="2"/>
      <c r="B31" s="2"/>
      <c r="C31" s="2"/>
      <c r="D31" s="2"/>
      <c r="E31" s="2"/>
      <c r="F31" s="2"/>
      <c r="G31" s="2"/>
      <c r="H31" s="2"/>
      <c r="I31" s="2"/>
      <c r="J31" s="2"/>
      <c r="K31" s="2"/>
    </row>
    <row r="32" spans="1:19" x14ac:dyDescent="0.25">
      <c r="A32" s="2"/>
      <c r="B32" s="2"/>
      <c r="C32" s="2"/>
      <c r="D32" s="2"/>
      <c r="E32" s="2"/>
      <c r="F32" s="2"/>
      <c r="G32" s="2"/>
      <c r="H32" s="2"/>
      <c r="I32" s="2"/>
      <c r="J32" s="2"/>
      <c r="K32" s="2"/>
    </row>
    <row r="33" spans="1:11" x14ac:dyDescent="0.25">
      <c r="A33" s="2"/>
      <c r="B33" s="2"/>
      <c r="C33" s="2"/>
      <c r="D33" s="2"/>
      <c r="E33" s="2"/>
      <c r="F33" s="2"/>
      <c r="G33" s="2"/>
      <c r="H33" s="2"/>
      <c r="I33" s="2"/>
      <c r="J33" s="2"/>
      <c r="K33" s="2"/>
    </row>
    <row r="34" spans="1:11" ht="10.5" customHeight="1" x14ac:dyDescent="0.25">
      <c r="A34" s="2"/>
      <c r="B34" s="2"/>
      <c r="C34" s="2"/>
      <c r="D34" s="2"/>
      <c r="E34" s="2"/>
      <c r="F34" s="2"/>
      <c r="G34" s="2"/>
      <c r="H34" s="2"/>
      <c r="I34" s="2"/>
      <c r="J34" s="2"/>
      <c r="K34" s="2"/>
    </row>
    <row r="35" spans="1:11" ht="29.25" customHeight="1" x14ac:dyDescent="0.25">
      <c r="A35" s="2"/>
      <c r="B35" s="54" t="s">
        <v>82</v>
      </c>
      <c r="C35" s="54"/>
      <c r="D35" s="54"/>
      <c r="E35" s="54"/>
      <c r="F35" s="54"/>
      <c r="G35" s="54"/>
      <c r="H35" s="54"/>
      <c r="I35" s="54"/>
      <c r="J35" s="2"/>
      <c r="K35" s="2"/>
    </row>
    <row r="36" spans="1:11" ht="41.25" customHeight="1" x14ac:dyDescent="0.25">
      <c r="A36" s="2"/>
      <c r="B36" s="58" t="s">
        <v>105</v>
      </c>
      <c r="C36" s="58"/>
      <c r="D36" s="58"/>
      <c r="E36" s="58"/>
      <c r="F36" s="58"/>
      <c r="G36" s="58"/>
      <c r="H36" s="58"/>
      <c r="I36" s="58"/>
      <c r="J36" s="2"/>
      <c r="K36" s="2"/>
    </row>
    <row r="37" spans="1:11" ht="14.25" customHeight="1" x14ac:dyDescent="0.25">
      <c r="A37" s="2"/>
      <c r="B37" s="54" t="s">
        <v>83</v>
      </c>
      <c r="C37" s="54"/>
      <c r="D37" s="54"/>
      <c r="E37" s="54"/>
      <c r="F37" s="54"/>
      <c r="G37" s="54"/>
      <c r="H37" s="54"/>
      <c r="I37" s="54"/>
      <c r="J37" s="2"/>
      <c r="K37" s="2"/>
    </row>
    <row r="38" spans="1:11" x14ac:dyDescent="0.25">
      <c r="A38" s="2"/>
      <c r="B38" s="59" t="s">
        <v>104</v>
      </c>
      <c r="C38" s="60"/>
      <c r="D38" s="60"/>
      <c r="E38" s="60"/>
      <c r="F38" s="60"/>
      <c r="G38" s="60"/>
      <c r="H38" s="60"/>
      <c r="I38" s="61"/>
      <c r="J38" s="2"/>
      <c r="K38" s="2"/>
    </row>
    <row r="39" spans="1:11" x14ac:dyDescent="0.25">
      <c r="A39" s="2"/>
      <c r="B39" s="2"/>
      <c r="C39" s="2"/>
      <c r="D39" s="2"/>
      <c r="E39" s="2"/>
      <c r="F39" s="2"/>
      <c r="G39" s="2"/>
      <c r="H39" s="2"/>
      <c r="I39" s="2"/>
      <c r="J39" s="2"/>
      <c r="K39" s="2"/>
    </row>
    <row r="40" spans="1:11" x14ac:dyDescent="0.25">
      <c r="B40" s="2"/>
      <c r="C40" s="2"/>
      <c r="D40" s="2"/>
      <c r="E40" s="2"/>
      <c r="F40" s="2"/>
      <c r="G40" s="2"/>
      <c r="H40" s="2"/>
      <c r="I40" s="2"/>
      <c r="J40" s="2"/>
      <c r="K40" s="2"/>
    </row>
  </sheetData>
  <sortState ref="I5:L11">
    <sortCondition ref="I5:I11"/>
  </sortState>
  <mergeCells count="9">
    <mergeCell ref="L22:S22"/>
    <mergeCell ref="L23:S23"/>
    <mergeCell ref="L24:S24"/>
    <mergeCell ref="L25:S25"/>
    <mergeCell ref="B2:I2"/>
    <mergeCell ref="B25:I25"/>
    <mergeCell ref="B36:I36"/>
    <mergeCell ref="B37:I37"/>
    <mergeCell ref="B35:I3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baseColWidth="10" defaultRowHeight="15" x14ac:dyDescent="0.25"/>
  <cols>
    <col min="2" max="2" width="58.42578125" customWidth="1"/>
    <col min="3" max="5" width="13.28515625" bestFit="1" customWidth="1"/>
  </cols>
  <sheetData>
    <row r="1" spans="1:6" ht="30" customHeight="1" thickBot="1" x14ac:dyDescent="0.3">
      <c r="B1" s="49" t="s">
        <v>84</v>
      </c>
      <c r="C1" s="49"/>
      <c r="D1" s="49"/>
      <c r="E1" s="49"/>
      <c r="F1" s="2"/>
    </row>
    <row r="2" spans="1:6" x14ac:dyDescent="0.25">
      <c r="B2" s="14"/>
      <c r="C2" s="14">
        <v>2019</v>
      </c>
      <c r="D2" s="14">
        <v>2020</v>
      </c>
      <c r="E2" s="14">
        <v>2021</v>
      </c>
      <c r="F2" s="2"/>
    </row>
    <row r="3" spans="1:6" x14ac:dyDescent="0.25">
      <c r="B3" s="17" t="s">
        <v>85</v>
      </c>
      <c r="C3" s="11">
        <v>56389.9</v>
      </c>
      <c r="D3" s="11">
        <v>38796.800000000003</v>
      </c>
      <c r="E3" s="11">
        <v>44072.2</v>
      </c>
      <c r="F3" s="2"/>
    </row>
    <row r="4" spans="1:6" x14ac:dyDescent="0.25">
      <c r="B4" s="17" t="s">
        <v>107</v>
      </c>
      <c r="C4" s="12">
        <v>12.03253896744871</v>
      </c>
      <c r="D4" s="12">
        <v>9.8792008736682337</v>
      </c>
      <c r="E4" s="12">
        <v>9.739346979450497</v>
      </c>
      <c r="F4" s="2"/>
    </row>
    <row r="5" spans="1:6" x14ac:dyDescent="0.25">
      <c r="B5" s="17" t="s">
        <v>106</v>
      </c>
      <c r="C5" s="11">
        <v>31213.200000000001</v>
      </c>
      <c r="D5" s="11">
        <v>20494.900000000001</v>
      </c>
      <c r="E5" s="11">
        <v>21762.3</v>
      </c>
      <c r="F5" s="2"/>
    </row>
    <row r="6" spans="1:6" x14ac:dyDescent="0.25">
      <c r="B6" s="17" t="s">
        <v>108</v>
      </c>
      <c r="C6" s="12">
        <v>6.0092583188139059</v>
      </c>
      <c r="D6" s="12">
        <v>4.4427272890048854</v>
      </c>
      <c r="E6" s="12">
        <v>4.0729472288714668</v>
      </c>
      <c r="F6" s="2"/>
    </row>
    <row r="7" spans="1:6" x14ac:dyDescent="0.25">
      <c r="B7" s="18"/>
      <c r="C7" s="2"/>
      <c r="D7" s="2"/>
      <c r="E7" s="2"/>
      <c r="F7" s="2"/>
    </row>
    <row r="8" spans="1:6" x14ac:dyDescent="0.25">
      <c r="B8" s="28" t="s">
        <v>100</v>
      </c>
      <c r="C8" s="2"/>
      <c r="D8" s="2"/>
      <c r="E8" s="2"/>
      <c r="F8" s="2"/>
    </row>
    <row r="9" spans="1:6" x14ac:dyDescent="0.25">
      <c r="A9" s="2"/>
      <c r="B9" s="2"/>
      <c r="C9" s="2"/>
      <c r="D9" s="2"/>
      <c r="E9" s="2"/>
      <c r="F9" s="2"/>
    </row>
    <row r="10" spans="1:6" x14ac:dyDescent="0.25">
      <c r="A10" s="2"/>
      <c r="B10" s="2"/>
      <c r="C10" s="2"/>
      <c r="D10" s="2"/>
      <c r="E10" s="2"/>
      <c r="F10" s="2"/>
    </row>
    <row r="11" spans="1:6" ht="33" customHeight="1" thickBot="1" x14ac:dyDescent="0.3">
      <c r="A11" s="2"/>
      <c r="B11" s="50" t="s">
        <v>86</v>
      </c>
      <c r="C11" s="50"/>
      <c r="D11" s="50"/>
      <c r="E11" s="50"/>
    </row>
    <row r="12" spans="1:6" x14ac:dyDescent="0.25">
      <c r="A12" s="2"/>
      <c r="B12" s="2"/>
      <c r="C12" s="2"/>
      <c r="D12" s="2"/>
      <c r="E12" s="2"/>
      <c r="F12" s="2"/>
    </row>
    <row r="13" spans="1:6" x14ac:dyDescent="0.25">
      <c r="A13" s="2"/>
      <c r="B13" s="2"/>
      <c r="C13" s="2"/>
      <c r="D13" s="2"/>
      <c r="E13" s="2"/>
      <c r="F13" s="2"/>
    </row>
    <row r="14" spans="1:6" x14ac:dyDescent="0.25">
      <c r="A14" s="2"/>
      <c r="B14" s="2"/>
      <c r="C14" s="2"/>
      <c r="D14" s="2"/>
      <c r="E14" s="2"/>
      <c r="F14" s="2"/>
    </row>
    <row r="15" spans="1:6" x14ac:dyDescent="0.25">
      <c r="A15" s="2"/>
      <c r="B15" s="2"/>
      <c r="C15" s="2"/>
      <c r="D15" s="2"/>
      <c r="E15" s="2"/>
      <c r="F15" s="2"/>
    </row>
    <row r="16" spans="1:6" x14ac:dyDescent="0.25">
      <c r="A16" s="2"/>
      <c r="B16" s="2"/>
      <c r="C16" s="2"/>
      <c r="D16" s="2"/>
      <c r="E16" s="2"/>
      <c r="F16" s="2"/>
    </row>
    <row r="17" spans="1:6" x14ac:dyDescent="0.25">
      <c r="A17" s="2"/>
      <c r="B17" s="2"/>
      <c r="C17" s="2"/>
      <c r="D17" s="2"/>
      <c r="E17" s="2"/>
      <c r="F17" s="2"/>
    </row>
    <row r="18" spans="1:6" x14ac:dyDescent="0.25">
      <c r="A18" s="2"/>
      <c r="B18" s="2"/>
      <c r="C18" s="2"/>
      <c r="D18" s="2"/>
      <c r="E18" s="2"/>
      <c r="F18" s="2"/>
    </row>
    <row r="19" spans="1:6" x14ac:dyDescent="0.25">
      <c r="A19" s="2"/>
      <c r="B19" s="2"/>
      <c r="C19" s="2"/>
      <c r="D19" s="2"/>
      <c r="E19" s="2"/>
      <c r="F19" s="2"/>
    </row>
    <row r="20" spans="1:6" x14ac:dyDescent="0.25">
      <c r="A20" s="2"/>
      <c r="B20" s="2"/>
      <c r="C20" s="2"/>
      <c r="D20" s="2"/>
      <c r="E20" s="2"/>
      <c r="F20" s="2"/>
    </row>
    <row r="21" spans="1:6" x14ac:dyDescent="0.25">
      <c r="A21" s="2"/>
      <c r="B21" s="2"/>
      <c r="C21" s="2"/>
      <c r="D21" s="2"/>
      <c r="E21" s="2"/>
      <c r="F21" s="2"/>
    </row>
    <row r="22" spans="1:6" x14ac:dyDescent="0.25">
      <c r="A22" s="2"/>
      <c r="B22" s="2"/>
      <c r="C22" s="2"/>
      <c r="D22" s="2"/>
      <c r="E22" s="2"/>
      <c r="F22" s="2"/>
    </row>
    <row r="23" spans="1:6" x14ac:dyDescent="0.25">
      <c r="A23" s="2"/>
      <c r="B23" s="2"/>
      <c r="C23" s="2"/>
      <c r="D23" s="2"/>
      <c r="E23" s="2"/>
      <c r="F23" s="2"/>
    </row>
    <row r="24" spans="1:6" x14ac:dyDescent="0.25">
      <c r="A24" s="2"/>
      <c r="B24" s="2"/>
      <c r="C24" s="2"/>
      <c r="D24" s="2"/>
      <c r="E24" s="2"/>
      <c r="F24" s="2"/>
    </row>
    <row r="25" spans="1:6" x14ac:dyDescent="0.25">
      <c r="A25" s="2"/>
      <c r="B25" s="2"/>
      <c r="C25" s="2"/>
      <c r="D25" s="2"/>
      <c r="E25" s="2"/>
      <c r="F25" s="2"/>
    </row>
    <row r="26" spans="1:6" x14ac:dyDescent="0.25">
      <c r="A26" s="2"/>
      <c r="B26" s="2"/>
      <c r="C26" s="2"/>
      <c r="D26" s="2"/>
      <c r="E26" s="2"/>
      <c r="F26" s="2"/>
    </row>
    <row r="27" spans="1:6" x14ac:dyDescent="0.25">
      <c r="A27" s="2"/>
      <c r="B27" s="2"/>
      <c r="C27" s="2"/>
      <c r="D27" s="2"/>
      <c r="E27" s="2"/>
      <c r="F27" s="2"/>
    </row>
    <row r="28" spans="1:6" x14ac:dyDescent="0.25">
      <c r="A28" s="2"/>
      <c r="B28" s="2"/>
      <c r="C28" s="2"/>
      <c r="D28" s="2"/>
      <c r="E28" s="2"/>
      <c r="F28" s="2"/>
    </row>
    <row r="29" spans="1:6" x14ac:dyDescent="0.25">
      <c r="A29" s="2"/>
      <c r="B29" s="2"/>
      <c r="C29" s="2"/>
      <c r="D29" s="2"/>
      <c r="E29" s="2"/>
      <c r="F29" s="2"/>
    </row>
    <row r="30" spans="1:6" x14ac:dyDescent="0.25">
      <c r="A30" s="2"/>
      <c r="B30" s="2"/>
      <c r="C30" s="2"/>
      <c r="D30" s="2"/>
      <c r="E30" s="2"/>
      <c r="F30" s="2"/>
    </row>
    <row r="31" spans="1:6" x14ac:dyDescent="0.25">
      <c r="A31" s="2"/>
      <c r="B31" s="2"/>
      <c r="C31" s="2"/>
      <c r="D31" s="2"/>
      <c r="E31" s="2"/>
      <c r="F31" s="2"/>
    </row>
    <row r="32" spans="1:6" ht="26.25" customHeight="1" x14ac:dyDescent="0.25">
      <c r="A32" s="2"/>
      <c r="B32" s="2"/>
      <c r="C32" s="2"/>
      <c r="D32" s="2"/>
      <c r="E32" s="2"/>
      <c r="F32" s="2"/>
    </row>
    <row r="33" spans="1:6" ht="22.5" customHeight="1" x14ac:dyDescent="0.25">
      <c r="A33" s="2"/>
      <c r="B33" s="54" t="s">
        <v>109</v>
      </c>
      <c r="C33" s="54"/>
      <c r="D33" s="54"/>
      <c r="E33" s="54"/>
      <c r="F33" s="24"/>
    </row>
    <row r="34" spans="1:6" x14ac:dyDescent="0.25">
      <c r="A34" s="2"/>
      <c r="B34" s="54" t="s">
        <v>94</v>
      </c>
      <c r="C34" s="54"/>
      <c r="D34" s="54"/>
      <c r="E34" s="54"/>
      <c r="F34" s="25"/>
    </row>
    <row r="35" spans="1:6" x14ac:dyDescent="0.25">
      <c r="A35" s="2"/>
      <c r="B35" s="28" t="s">
        <v>100</v>
      </c>
      <c r="C35" s="55"/>
      <c r="D35" s="55"/>
      <c r="E35" s="55"/>
      <c r="F35" s="21"/>
    </row>
    <row r="36" spans="1:6" x14ac:dyDescent="0.25">
      <c r="A36" s="2"/>
      <c r="B36" s="2"/>
      <c r="C36" s="2"/>
      <c r="D36" s="2"/>
      <c r="E36" s="2"/>
      <c r="F36" s="2"/>
    </row>
    <row r="37" spans="1:6" x14ac:dyDescent="0.25">
      <c r="A37" s="2"/>
    </row>
  </sheetData>
  <mergeCells count="4">
    <mergeCell ref="B1:E1"/>
    <mergeCell ref="B11:E11"/>
    <mergeCell ref="B33:E33"/>
    <mergeCell ref="B34:E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Fig1</vt:lpstr>
      <vt:lpstr>Fig2</vt:lpstr>
      <vt:lpstr>Fig3</vt:lpstr>
      <vt:lpstr>Fig4</vt:lpstr>
      <vt:lpstr>Fig5</vt:lpstr>
      <vt:lpstr>Fig6</vt:lpstr>
      <vt:lpstr>Fig7</vt:lpstr>
      <vt:lpstr>figure2</vt:lpstr>
    </vt:vector>
  </TitlesOfParts>
  <Company>Ministère de la Défense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WYCKAERT Matthieu M.</dc:creator>
  <cp:lastModifiedBy>PLACE Dominique ADMI ETAT HORS CLA</cp:lastModifiedBy>
  <dcterms:created xsi:type="dcterms:W3CDTF">2019-03-29T09:16:56Z</dcterms:created>
  <dcterms:modified xsi:type="dcterms:W3CDTF">2023-03-30T16:29:55Z</dcterms:modified>
</cp:coreProperties>
</file>