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510" windowWidth="14940" windowHeight="8385" activeTab="0"/>
  </bookViews>
  <sheets>
    <sheet name="Notice" sheetId="1" r:id="rId1"/>
    <sheet name="tab1" sheetId="2" r:id="rId2"/>
  </sheets>
  <definedNames>
    <definedName name="OLE_LINK1" localSheetId="1">'tab1'!$A$1</definedName>
    <definedName name="_xlnm.Print_Area" localSheetId="1">'tab1'!$A$1:$I$53</definedName>
  </definedNames>
  <calcPr fullCalcOnLoad="1"/>
</workbook>
</file>

<file path=xl/sharedStrings.xml><?xml version="1.0" encoding="utf-8"?>
<sst xmlns="http://schemas.openxmlformats.org/spreadsheetml/2006/main" count="69" uniqueCount="60">
  <si>
    <t>Infirmiers</t>
  </si>
  <si>
    <t>Techniciens de laboratoire</t>
  </si>
  <si>
    <t>Auxiliaires de bureau et de service</t>
  </si>
  <si>
    <t>Enseignants</t>
  </si>
  <si>
    <t>Médecins</t>
  </si>
  <si>
    <t>Assistant de service social</t>
  </si>
  <si>
    <t>Catégorie A</t>
  </si>
  <si>
    <t>Catégorie B</t>
  </si>
  <si>
    <t>Catégorie C</t>
  </si>
  <si>
    <t>Contractuels et autres non-titulaires</t>
  </si>
  <si>
    <t>Total</t>
  </si>
  <si>
    <t>% temps partiel</t>
  </si>
  <si>
    <t>Attachés et attachés principaux</t>
  </si>
  <si>
    <t>Total catégorie A</t>
  </si>
  <si>
    <t xml:space="preserve">Conseillers principaux d'éducation </t>
  </si>
  <si>
    <t>Personnel de santé</t>
  </si>
  <si>
    <t>Inspecteurs IA-IPR</t>
  </si>
  <si>
    <t>Inspecteurs IEN</t>
  </si>
  <si>
    <t>Age       moyen</t>
  </si>
  <si>
    <t>%       femmes</t>
  </si>
  <si>
    <t>Conseillers tech. service social</t>
  </si>
  <si>
    <t>Adjoints administratifs</t>
  </si>
  <si>
    <t>Adjoints techniques de laboratoire</t>
  </si>
  <si>
    <t>Personnels d'orientation</t>
  </si>
  <si>
    <t>Instituteurs et instructeurs</t>
  </si>
  <si>
    <t>Conseillers admi. scolaire et universitaire</t>
  </si>
  <si>
    <t xml:space="preserve">Techniciens </t>
  </si>
  <si>
    <t xml:space="preserve">Adjoints techniques </t>
  </si>
  <si>
    <t>COP intérimaires</t>
  </si>
  <si>
    <t>Surveillants d'externat</t>
  </si>
  <si>
    <t>Maîtres d'internat</t>
  </si>
  <si>
    <t>Assistants de vie scolaire</t>
  </si>
  <si>
    <t xml:space="preserve">Vie de l'élève (2) </t>
  </si>
  <si>
    <t>(2)  Personnels rémunérés sur les actions du programme "Vie de l'élève".</t>
  </si>
  <si>
    <t>Ensemble du personnel</t>
  </si>
  <si>
    <t>Total ATSS</t>
  </si>
  <si>
    <t>Total DIEO</t>
  </si>
  <si>
    <t>Total ITRF</t>
  </si>
  <si>
    <t>Administrateurs éduc. nat et ens. supérieur</t>
  </si>
  <si>
    <t>Direction, inspection, éducation, orientation (DIEO)</t>
  </si>
  <si>
    <t>Enseignants contractuels</t>
  </si>
  <si>
    <t>(1) Personnels rémunérés sur les actions des programmes scolaires des premier et second degrés.</t>
  </si>
  <si>
    <r>
      <t xml:space="preserve">[1] Le personnel administratif, technique, d'éducation, d'encadrement, de surveillance et d'assistance éducative, janvier 2011 </t>
    </r>
    <r>
      <rPr>
        <sz val="8"/>
        <color indexed="18"/>
        <rFont val="Arial"/>
        <family val="2"/>
      </rPr>
      <t>(France métropolitaine et DOM)</t>
    </r>
  </si>
  <si>
    <t>Ingénieurs d'études</t>
  </si>
  <si>
    <t>Source : MENJVA-MESR DEPP / Fichier de paye, janvier 2011</t>
  </si>
  <si>
    <t>Total catégorie B</t>
  </si>
  <si>
    <t>Adjoints techn. des étab. d'enseignement</t>
  </si>
  <si>
    <t>Total catégorie C</t>
  </si>
  <si>
    <r>
      <t xml:space="preserve">    1</t>
    </r>
    <r>
      <rPr>
        <b/>
        <vertAlign val="superscript"/>
        <sz val="8"/>
        <color indexed="9"/>
        <rFont val="Arial"/>
        <family val="2"/>
      </rPr>
      <t xml:space="preserve">er </t>
    </r>
    <r>
      <rPr>
        <b/>
        <sz val="8"/>
        <color indexed="9"/>
        <rFont val="Arial"/>
        <family val="2"/>
      </rPr>
      <t>et  2</t>
    </r>
    <r>
      <rPr>
        <b/>
        <vertAlign val="superscript"/>
        <sz val="8"/>
        <color indexed="9"/>
        <rFont val="Arial"/>
        <family val="2"/>
      </rPr>
      <t>nd</t>
    </r>
    <r>
      <rPr>
        <b/>
        <sz val="8"/>
        <color indexed="9"/>
        <rFont val="Arial"/>
        <family val="2"/>
      </rPr>
      <t xml:space="preserve"> degrés (1)</t>
    </r>
  </si>
  <si>
    <t>Total titulaires</t>
  </si>
  <si>
    <t>Total non titulaires</t>
  </si>
  <si>
    <r>
      <t>RERS 9.16 - Personnel administratif, technique, d’éducation, d’encadrement,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d’orientation et d’assistance éducative</t>
    </r>
  </si>
  <si>
    <t>Total non-titulaires</t>
  </si>
  <si>
    <t>Total catégorie A (3)</t>
  </si>
  <si>
    <t>(3) y compris Directeurs généraux des services</t>
  </si>
  <si>
    <t xml:space="preserve">Ing;, tech. de recherche et de formation (ITRF) </t>
  </si>
  <si>
    <t>Administratifs, techniques, sociaux et de santé (ATSS)</t>
  </si>
  <si>
    <t>Secrétaires d'adm. (SAENES)</t>
  </si>
  <si>
    <r>
      <t>Personnels de direction d'étab. 2</t>
    </r>
    <r>
      <rPr>
        <vertAlign val="superscript"/>
        <sz val="8"/>
        <color indexed="18"/>
        <rFont val="Arial"/>
        <family val="2"/>
      </rPr>
      <t>nd</t>
    </r>
    <r>
      <rPr>
        <sz val="8"/>
        <color indexed="18"/>
        <rFont val="Arial"/>
        <family val="2"/>
      </rPr>
      <t xml:space="preserve"> degré</t>
    </r>
  </si>
  <si>
    <t>http://www.education.gouv.fr/statistiques/rers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</si>
</sst>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b/>
      <sz val="12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8"/>
      <color indexed="9"/>
      <name val="Arial"/>
      <family val="2"/>
    </font>
    <font>
      <b/>
      <sz val="8"/>
      <color indexed="12"/>
      <name val="Arial"/>
      <family val="0"/>
    </font>
    <font>
      <sz val="8"/>
      <color indexed="12"/>
      <name val="Arial"/>
      <family val="0"/>
    </font>
    <font>
      <vertAlign val="superscript"/>
      <sz val="8"/>
      <color indexed="18"/>
      <name val="Arial"/>
      <family val="2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9"/>
      </left>
      <right>
        <color indexed="63"/>
      </right>
      <top>
        <color indexed="63"/>
      </top>
      <bottom style="medium">
        <color indexed="1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3" fontId="3" fillId="2" borderId="0" xfId="0" applyNumberFormat="1" applyFont="1" applyFill="1" applyBorder="1" applyAlignment="1">
      <alignment horizontal="right"/>
    </xf>
    <xf numFmtId="174" fontId="3" fillId="2" borderId="0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 vertical="center" wrapText="1"/>
    </xf>
    <xf numFmtId="174" fontId="5" fillId="3" borderId="1" xfId="0" applyNumberFormat="1" applyFont="1" applyFill="1" applyBorder="1" applyAlignment="1">
      <alignment horizontal="right" vertical="center" wrapText="1"/>
    </xf>
    <xf numFmtId="174" fontId="5" fillId="3" borderId="0" xfId="0" applyNumberFormat="1" applyFont="1" applyFill="1" applyBorder="1" applyAlignment="1">
      <alignment horizontal="right"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174" fontId="3" fillId="2" borderId="1" xfId="0" applyNumberFormat="1" applyFont="1" applyFill="1" applyBorder="1" applyAlignment="1">
      <alignment horizontal="right" vertical="center" wrapText="1"/>
    </xf>
    <xf numFmtId="174" fontId="3" fillId="2" borderId="0" xfId="0" applyNumberFormat="1" applyFont="1" applyFill="1" applyBorder="1" applyAlignment="1">
      <alignment horizontal="right" vertical="center" wrapText="1"/>
    </xf>
    <xf numFmtId="3" fontId="3" fillId="2" borderId="0" xfId="0" applyNumberFormat="1" applyFont="1" applyFill="1" applyBorder="1" applyAlignment="1">
      <alignment horizontal="right" vertical="top" wrapText="1"/>
    </xf>
    <xf numFmtId="3" fontId="3" fillId="2" borderId="0" xfId="0" applyNumberFormat="1" applyFont="1" applyFill="1" applyBorder="1" applyAlignment="1" quotePrefix="1">
      <alignment horizontal="right" vertical="top" wrapText="1"/>
    </xf>
    <xf numFmtId="174" fontId="3" fillId="2" borderId="1" xfId="0" applyNumberFormat="1" applyFont="1" applyFill="1" applyBorder="1" applyAlignment="1">
      <alignment horizontal="right" vertical="top" wrapText="1"/>
    </xf>
    <xf numFmtId="174" fontId="3" fillId="2" borderId="0" xfId="0" applyNumberFormat="1" applyFont="1" applyFill="1" applyBorder="1" applyAlignment="1">
      <alignment horizontal="right" vertical="top" wrapText="1"/>
    </xf>
    <xf numFmtId="3" fontId="4" fillId="4" borderId="0" xfId="0" applyNumberFormat="1" applyFont="1" applyFill="1" applyBorder="1" applyAlignment="1">
      <alignment horizontal="right" vertical="top" wrapText="1"/>
    </xf>
    <xf numFmtId="174" fontId="4" fillId="4" borderId="1" xfId="0" applyNumberFormat="1" applyFont="1" applyFill="1" applyBorder="1" applyAlignment="1">
      <alignment horizontal="right" vertical="top" wrapText="1"/>
    </xf>
    <xf numFmtId="174" fontId="4" fillId="4" borderId="0" xfId="0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/>
    </xf>
    <xf numFmtId="3" fontId="5" fillId="3" borderId="0" xfId="0" applyNumberFormat="1" applyFont="1" applyFill="1" applyBorder="1" applyAlignment="1">
      <alignment horizontal="right" vertical="top" wrapText="1"/>
    </xf>
    <xf numFmtId="174" fontId="5" fillId="3" borderId="1" xfId="0" applyNumberFormat="1" applyFont="1" applyFill="1" applyBorder="1" applyAlignment="1">
      <alignment horizontal="right" vertical="top" wrapText="1"/>
    </xf>
    <xf numFmtId="174" fontId="5" fillId="3" borderId="0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vertical="top" wrapText="1"/>
    </xf>
    <xf numFmtId="0" fontId="7" fillId="3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/>
    </xf>
    <xf numFmtId="174" fontId="9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0" fontId="8" fillId="4" borderId="0" xfId="0" applyFont="1" applyFill="1" applyAlignment="1">
      <alignment horizontal="left"/>
    </xf>
    <xf numFmtId="0" fontId="6" fillId="0" borderId="0" xfId="0" applyFont="1" applyBorder="1" applyAlignment="1">
      <alignment horizontal="left"/>
    </xf>
    <xf numFmtId="3" fontId="4" fillId="5" borderId="0" xfId="0" applyNumberFormat="1" applyFont="1" applyFill="1" applyBorder="1" applyAlignment="1">
      <alignment horizontal="right" vertical="top" wrapText="1"/>
    </xf>
    <xf numFmtId="174" fontId="4" fillId="5" borderId="1" xfId="0" applyNumberFormat="1" applyFont="1" applyFill="1" applyBorder="1" applyAlignment="1">
      <alignment horizontal="right" vertical="top" wrapText="1"/>
    </xf>
    <xf numFmtId="174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174" fontId="6" fillId="0" borderId="1" xfId="0" applyNumberFormat="1" applyFont="1" applyFill="1" applyBorder="1" applyAlignment="1">
      <alignment horizontal="right" vertical="top" wrapText="1"/>
    </xf>
    <xf numFmtId="174" fontId="6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/>
    </xf>
    <xf numFmtId="3" fontId="6" fillId="0" borderId="2" xfId="0" applyNumberFormat="1" applyFont="1" applyFill="1" applyBorder="1" applyAlignment="1">
      <alignment horizontal="right" vertical="top" wrapText="1"/>
    </xf>
    <xf numFmtId="174" fontId="6" fillId="0" borderId="3" xfId="0" applyNumberFormat="1" applyFont="1" applyFill="1" applyBorder="1" applyAlignment="1">
      <alignment horizontal="right" vertical="top" wrapText="1"/>
    </xf>
    <xf numFmtId="174" fontId="6" fillId="0" borderId="2" xfId="0" applyNumberFormat="1" applyFont="1" applyFill="1" applyBorder="1" applyAlignment="1">
      <alignment horizontal="right" vertical="top" wrapText="1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 vertical="top" wrapText="1"/>
    </xf>
    <xf numFmtId="3" fontId="13" fillId="2" borderId="0" xfId="0" applyNumberFormat="1" applyFont="1" applyFill="1" applyBorder="1" applyAlignment="1">
      <alignment horizontal="right" vertical="top" wrapText="1"/>
    </xf>
    <xf numFmtId="174" fontId="13" fillId="2" borderId="1" xfId="0" applyNumberFormat="1" applyFont="1" applyFill="1" applyBorder="1" applyAlignment="1">
      <alignment horizontal="right" vertical="top" wrapText="1"/>
    </xf>
    <xf numFmtId="174" fontId="13" fillId="2" borderId="0" xfId="0" applyNumberFormat="1" applyFont="1" applyFill="1" applyBorder="1" applyAlignment="1">
      <alignment horizontal="right" vertical="top" wrapText="1"/>
    </xf>
    <xf numFmtId="0" fontId="14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left" vertical="top" wrapText="1"/>
    </xf>
    <xf numFmtId="3" fontId="13" fillId="2" borderId="0" xfId="0" applyNumberFormat="1" applyFont="1" applyFill="1" applyBorder="1" applyAlignment="1">
      <alignment horizontal="right" vertical="top" wrapText="1"/>
    </xf>
    <xf numFmtId="3" fontId="14" fillId="2" borderId="0" xfId="0" applyNumberFormat="1" applyFont="1" applyFill="1" applyBorder="1" applyAlignment="1">
      <alignment horizontal="right" vertical="top" wrapText="1"/>
    </xf>
    <xf numFmtId="174" fontId="13" fillId="2" borderId="1" xfId="0" applyNumberFormat="1" applyFont="1" applyFill="1" applyBorder="1" applyAlignment="1">
      <alignment horizontal="right" vertical="top" wrapText="1"/>
    </xf>
    <xf numFmtId="174" fontId="13" fillId="2" borderId="0" xfId="0" applyNumberFormat="1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left" vertical="top"/>
    </xf>
    <xf numFmtId="3" fontId="6" fillId="2" borderId="0" xfId="0" applyNumberFormat="1" applyFont="1" applyFill="1" applyBorder="1" applyAlignment="1">
      <alignment horizontal="right" vertical="top" wrapText="1"/>
    </xf>
    <xf numFmtId="174" fontId="6" fillId="2" borderId="1" xfId="0" applyNumberFormat="1" applyFont="1" applyFill="1" applyBorder="1" applyAlignment="1">
      <alignment horizontal="right" vertical="top" wrapText="1"/>
    </xf>
    <xf numFmtId="174" fontId="6" fillId="2" borderId="0" xfId="0" applyNumberFormat="1" applyFont="1" applyFill="1" applyBorder="1" applyAlignment="1">
      <alignment horizontal="right" vertical="top" wrapText="1"/>
    </xf>
    <xf numFmtId="3" fontId="6" fillId="2" borderId="0" xfId="0" applyNumberFormat="1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6" fillId="5" borderId="0" xfId="0" applyFont="1" applyFill="1" applyBorder="1" applyAlignment="1">
      <alignment/>
    </xf>
    <xf numFmtId="0" fontId="10" fillId="0" borderId="0" xfId="0" applyFont="1" applyAlignment="1">
      <alignment horizontal="left" vertical="center" wrapText="1"/>
    </xf>
    <xf numFmtId="0" fontId="6" fillId="0" borderId="2" xfId="0" applyFont="1" applyFill="1" applyBorder="1" applyAlignment="1">
      <alignment horizontal="left"/>
    </xf>
    <xf numFmtId="0" fontId="3" fillId="2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4" fillId="2" borderId="0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4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/>
    </xf>
    <xf numFmtId="0" fontId="7" fillId="3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4" fillId="2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1" fillId="0" borderId="0" xfId="16" applyAlignment="1">
      <alignment vertical="center" wrapText="1"/>
    </xf>
    <xf numFmtId="0" fontId="17" fillId="0" borderId="0" xfId="0" applyFont="1" applyAlignment="1">
      <alignment/>
    </xf>
    <xf numFmtId="0" fontId="0" fillId="0" borderId="0" xfId="0" applyAlignment="1">
      <alignment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7" sqref="A27"/>
    </sheetView>
  </sheetViews>
  <sheetFormatPr defaultColWidth="11.421875" defaultRowHeight="12.75"/>
  <cols>
    <col min="1" max="1" width="86.140625" style="90" customWidth="1"/>
  </cols>
  <sheetData>
    <row r="1" s="87" customFormat="1" ht="282.75" customHeight="1">
      <c r="A1" s="86"/>
    </row>
    <row r="2" s="89" customFormat="1" ht="12.75">
      <c r="A2" s="88" t="s">
        <v>59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C5" sqref="C5"/>
    </sheetView>
  </sheetViews>
  <sheetFormatPr defaultColWidth="11.421875" defaultRowHeight="12.75"/>
  <cols>
    <col min="1" max="1" width="12.140625" style="21" customWidth="1"/>
    <col min="2" max="2" width="11.7109375" style="22" customWidth="1"/>
    <col min="3" max="3" width="29.00390625" style="22" customWidth="1"/>
    <col min="4" max="4" width="9.00390625" style="1" customWidth="1"/>
    <col min="5" max="6" width="7.7109375" style="1" customWidth="1"/>
    <col min="7" max="9" width="7.7109375" style="2" customWidth="1"/>
    <col min="10" max="16384" width="11.421875" style="21" customWidth="1"/>
  </cols>
  <sheetData>
    <row r="1" spans="1:10" ht="26.25" customHeight="1">
      <c r="A1" s="70" t="s">
        <v>51</v>
      </c>
      <c r="B1" s="70"/>
      <c r="C1" s="70"/>
      <c r="D1" s="70"/>
      <c r="E1" s="70"/>
      <c r="F1" s="70"/>
      <c r="G1" s="70"/>
      <c r="H1" s="70"/>
      <c r="I1" s="70"/>
      <c r="J1" s="23"/>
    </row>
    <row r="2" ht="9.75" customHeight="1">
      <c r="I2" s="32"/>
    </row>
    <row r="3" spans="1:10" ht="22.5" customHeight="1">
      <c r="A3" s="74" t="s">
        <v>42</v>
      </c>
      <c r="B3" s="75"/>
      <c r="C3" s="75"/>
      <c r="D3" s="75"/>
      <c r="E3" s="75"/>
      <c r="F3" s="75"/>
      <c r="G3" s="75"/>
      <c r="H3" s="75"/>
      <c r="I3" s="75"/>
      <c r="J3" s="24"/>
    </row>
    <row r="4" spans="1:9" s="26" customFormat="1" ht="31.5" customHeight="1">
      <c r="A4" s="25"/>
      <c r="B4" s="34"/>
      <c r="C4" s="34"/>
      <c r="D4" s="3" t="s">
        <v>48</v>
      </c>
      <c r="E4" s="3" t="s">
        <v>32</v>
      </c>
      <c r="F4" s="3" t="s">
        <v>10</v>
      </c>
      <c r="G4" s="4" t="s">
        <v>18</v>
      </c>
      <c r="H4" s="5" t="s">
        <v>19</v>
      </c>
      <c r="I4" s="5" t="s">
        <v>11</v>
      </c>
    </row>
    <row r="5" spans="1:9" s="26" customFormat="1" ht="14.25" customHeight="1">
      <c r="A5" s="74" t="s">
        <v>56</v>
      </c>
      <c r="B5" s="35" t="s">
        <v>6</v>
      </c>
      <c r="C5" s="27" t="s">
        <v>38</v>
      </c>
      <c r="D5" s="6">
        <v>126</v>
      </c>
      <c r="E5" s="6"/>
      <c r="F5" s="6">
        <f aca="true" t="shared" si="0" ref="F5:F18">SUM(D5:E5)</f>
        <v>126</v>
      </c>
      <c r="G5" s="7">
        <v>52.2</v>
      </c>
      <c r="H5" s="8">
        <v>29.4</v>
      </c>
      <c r="I5" s="8">
        <v>0</v>
      </c>
    </row>
    <row r="6" spans="1:9" ht="14.25" customHeight="1">
      <c r="A6" s="85"/>
      <c r="C6" s="28" t="s">
        <v>12</v>
      </c>
      <c r="D6" s="9">
        <v>5099</v>
      </c>
      <c r="E6" s="10"/>
      <c r="F6" s="6">
        <f t="shared" si="0"/>
        <v>5099</v>
      </c>
      <c r="G6" s="11">
        <v>46.4</v>
      </c>
      <c r="H6" s="12">
        <v>61.8</v>
      </c>
      <c r="I6" s="12">
        <v>4.1</v>
      </c>
    </row>
    <row r="7" spans="1:9" ht="14.25" customHeight="1">
      <c r="A7" s="85"/>
      <c r="C7" s="28" t="s">
        <v>25</v>
      </c>
      <c r="D7" s="9">
        <v>442</v>
      </c>
      <c r="E7" s="10"/>
      <c r="F7" s="6">
        <f t="shared" si="0"/>
        <v>442</v>
      </c>
      <c r="G7" s="11">
        <v>51</v>
      </c>
      <c r="H7" s="12">
        <v>40</v>
      </c>
      <c r="I7" s="12">
        <v>0</v>
      </c>
    </row>
    <row r="8" spans="1:9" ht="14.25" customHeight="1">
      <c r="A8" s="85"/>
      <c r="C8" s="28" t="s">
        <v>4</v>
      </c>
      <c r="D8" s="10"/>
      <c r="E8" s="9">
        <v>1201</v>
      </c>
      <c r="F8" s="6">
        <f t="shared" si="0"/>
        <v>1201</v>
      </c>
      <c r="G8" s="11">
        <v>52</v>
      </c>
      <c r="H8" s="12">
        <v>95.5</v>
      </c>
      <c r="I8" s="12">
        <v>38.7</v>
      </c>
    </row>
    <row r="9" spans="1:9" ht="14.25" customHeight="1">
      <c r="A9" s="85"/>
      <c r="C9" s="28" t="s">
        <v>20</v>
      </c>
      <c r="D9" s="9"/>
      <c r="E9" s="9">
        <v>232</v>
      </c>
      <c r="F9" s="6">
        <f t="shared" si="0"/>
        <v>232</v>
      </c>
      <c r="G9" s="11">
        <v>50.4</v>
      </c>
      <c r="H9" s="12">
        <v>94.8</v>
      </c>
      <c r="I9" s="12">
        <v>22</v>
      </c>
    </row>
    <row r="10" spans="1:9" s="55" customFormat="1" ht="14.25" customHeight="1">
      <c r="A10" s="85"/>
      <c r="B10" s="50"/>
      <c r="C10" s="51" t="s">
        <v>53</v>
      </c>
      <c r="D10" s="52">
        <f>5670</f>
        <v>5670</v>
      </c>
      <c r="E10" s="52">
        <f>SUM(E5:E9)</f>
        <v>1433</v>
      </c>
      <c r="F10" s="52">
        <f>SUM(D10:E10)</f>
        <v>7103</v>
      </c>
      <c r="G10" s="53">
        <v>47.9</v>
      </c>
      <c r="H10" s="54">
        <v>66.6</v>
      </c>
      <c r="I10" s="54">
        <v>10.2</v>
      </c>
    </row>
    <row r="11" spans="1:9" ht="14.25" customHeight="1">
      <c r="A11" s="85"/>
      <c r="B11" s="35" t="s">
        <v>7</v>
      </c>
      <c r="C11" s="28" t="s">
        <v>57</v>
      </c>
      <c r="D11" s="9">
        <v>8379</v>
      </c>
      <c r="E11" s="10"/>
      <c r="F11" s="6">
        <f t="shared" si="0"/>
        <v>8379</v>
      </c>
      <c r="G11" s="11">
        <v>46.9</v>
      </c>
      <c r="H11" s="12">
        <v>83.1</v>
      </c>
      <c r="I11" s="12">
        <v>11.9</v>
      </c>
    </row>
    <row r="12" spans="1:9" ht="14.25" customHeight="1">
      <c r="A12" s="85"/>
      <c r="C12" s="28" t="s">
        <v>0</v>
      </c>
      <c r="D12" s="9"/>
      <c r="E12" s="9">
        <v>7397</v>
      </c>
      <c r="F12" s="6">
        <f t="shared" si="0"/>
        <v>7397</v>
      </c>
      <c r="G12" s="11">
        <v>46</v>
      </c>
      <c r="H12" s="12">
        <v>96.2</v>
      </c>
      <c r="I12" s="12">
        <v>35.8</v>
      </c>
    </row>
    <row r="13" spans="1:9" ht="14.25" customHeight="1">
      <c r="A13" s="85"/>
      <c r="C13" s="28" t="s">
        <v>5</v>
      </c>
      <c r="D13" s="10"/>
      <c r="E13" s="9">
        <v>2348</v>
      </c>
      <c r="F13" s="6">
        <f t="shared" si="0"/>
        <v>2348</v>
      </c>
      <c r="G13" s="11">
        <v>43.4</v>
      </c>
      <c r="H13" s="12">
        <v>96.5</v>
      </c>
      <c r="I13" s="12">
        <v>40.3</v>
      </c>
    </row>
    <row r="14" spans="1:9" ht="14.25" customHeight="1">
      <c r="A14" s="85"/>
      <c r="C14" s="28" t="s">
        <v>1</v>
      </c>
      <c r="D14" s="9">
        <v>730</v>
      </c>
      <c r="E14" s="10"/>
      <c r="F14" s="6">
        <f t="shared" si="0"/>
        <v>730</v>
      </c>
      <c r="G14" s="11">
        <v>44.7</v>
      </c>
      <c r="H14" s="12">
        <v>54.1</v>
      </c>
      <c r="I14" s="12">
        <v>13.7</v>
      </c>
    </row>
    <row r="15" spans="1:9" s="55" customFormat="1" ht="14.25" customHeight="1">
      <c r="A15" s="85"/>
      <c r="B15" s="50"/>
      <c r="C15" s="51" t="s">
        <v>45</v>
      </c>
      <c r="D15" s="52">
        <f>SUM(D11:D14)</f>
        <v>9109</v>
      </c>
      <c r="E15" s="52">
        <f>SUM(E11:E14)</f>
        <v>9745</v>
      </c>
      <c r="F15" s="52">
        <f>SUM(F11:F14)</f>
        <v>18854</v>
      </c>
      <c r="G15" s="53">
        <v>46</v>
      </c>
      <c r="H15" s="54">
        <v>88.8</v>
      </c>
      <c r="I15" s="54">
        <v>24.9</v>
      </c>
    </row>
    <row r="16" spans="1:9" ht="14.25" customHeight="1">
      <c r="A16" s="85"/>
      <c r="B16" s="35" t="s">
        <v>8</v>
      </c>
      <c r="C16" s="28" t="s">
        <v>21</v>
      </c>
      <c r="D16" s="9">
        <v>16182</v>
      </c>
      <c r="E16" s="9"/>
      <c r="F16" s="6">
        <f t="shared" si="0"/>
        <v>16182</v>
      </c>
      <c r="G16" s="11">
        <v>47.3</v>
      </c>
      <c r="H16" s="12">
        <v>92.9</v>
      </c>
      <c r="I16" s="12">
        <v>17.4</v>
      </c>
    </row>
    <row r="17" spans="1:9" ht="14.25" customHeight="1">
      <c r="A17" s="85"/>
      <c r="C17" s="28" t="s">
        <v>46</v>
      </c>
      <c r="D17" s="9">
        <v>10</v>
      </c>
      <c r="E17" s="9">
        <v>114</v>
      </c>
      <c r="F17" s="6">
        <f t="shared" si="0"/>
        <v>124</v>
      </c>
      <c r="G17" s="11">
        <v>48.6</v>
      </c>
      <c r="H17" s="12">
        <v>56.1</v>
      </c>
      <c r="I17" s="12">
        <v>2.4</v>
      </c>
    </row>
    <row r="18" spans="1:9" ht="14.25" customHeight="1">
      <c r="A18" s="85"/>
      <c r="C18" s="28" t="s">
        <v>22</v>
      </c>
      <c r="D18" s="9">
        <v>5203</v>
      </c>
      <c r="E18" s="9"/>
      <c r="F18" s="6">
        <f t="shared" si="0"/>
        <v>5203</v>
      </c>
      <c r="G18" s="11">
        <v>43.8</v>
      </c>
      <c r="H18" s="12">
        <v>72.4</v>
      </c>
      <c r="I18" s="12">
        <v>19.2</v>
      </c>
    </row>
    <row r="19" spans="1:9" s="55" customFormat="1" ht="14.25" customHeight="1">
      <c r="A19" s="85"/>
      <c r="B19" s="50"/>
      <c r="C19" s="51" t="s">
        <v>47</v>
      </c>
      <c r="D19" s="52">
        <f>SUM(D16:D18)</f>
        <v>21395</v>
      </c>
      <c r="E19" s="52">
        <f>SUM(E16:E18)</f>
        <v>114</v>
      </c>
      <c r="F19" s="52">
        <f>SUM(F16:F18)</f>
        <v>21509</v>
      </c>
      <c r="G19" s="53">
        <v>46.5</v>
      </c>
      <c r="H19" s="54">
        <v>87.7</v>
      </c>
      <c r="I19" s="54">
        <v>17.7</v>
      </c>
    </row>
    <row r="20" spans="1:9" ht="14.25" customHeight="1">
      <c r="A20" s="85"/>
      <c r="B20" s="41" t="s">
        <v>49</v>
      </c>
      <c r="C20" s="42"/>
      <c r="D20" s="38">
        <f>D19+D15+D10</f>
        <v>36174</v>
      </c>
      <c r="E20" s="38">
        <f>E19+E15+E10</f>
        <v>11292</v>
      </c>
      <c r="F20" s="38">
        <f>F19+F15+F10</f>
        <v>47466</v>
      </c>
      <c r="G20" s="39">
        <v>46.5</v>
      </c>
      <c r="H20" s="40">
        <v>85</v>
      </c>
      <c r="I20" s="40">
        <v>19.4</v>
      </c>
    </row>
    <row r="21" spans="1:9" ht="14.25" customHeight="1">
      <c r="A21" s="85"/>
      <c r="C21" s="28" t="s">
        <v>15</v>
      </c>
      <c r="D21" s="9"/>
      <c r="E21" s="9">
        <v>999</v>
      </c>
      <c r="F21" s="9">
        <f>SUM(D21:E21)</f>
        <v>999</v>
      </c>
      <c r="G21" s="11">
        <v>42</v>
      </c>
      <c r="H21" s="12">
        <v>95.9</v>
      </c>
      <c r="I21" s="12">
        <v>54.6</v>
      </c>
    </row>
    <row r="22" spans="1:9" ht="14.25" customHeight="1">
      <c r="A22" s="85"/>
      <c r="C22" s="28" t="s">
        <v>2</v>
      </c>
      <c r="D22" s="9">
        <v>136</v>
      </c>
      <c r="E22" s="9"/>
      <c r="F22" s="9">
        <f>SUM(D22:E22)</f>
        <v>136</v>
      </c>
      <c r="G22" s="11">
        <v>40.6</v>
      </c>
      <c r="H22" s="12">
        <v>91.9</v>
      </c>
      <c r="I22" s="12">
        <v>25.7</v>
      </c>
    </row>
    <row r="23" spans="1:9" ht="14.25" customHeight="1">
      <c r="A23" s="85"/>
      <c r="C23" s="28" t="s">
        <v>9</v>
      </c>
      <c r="D23" s="9">
        <v>2356</v>
      </c>
      <c r="E23" s="9">
        <v>17</v>
      </c>
      <c r="F23" s="9">
        <f>SUM(D23:E23)</f>
        <v>2373</v>
      </c>
      <c r="G23" s="11">
        <v>41.4</v>
      </c>
      <c r="H23" s="12">
        <v>88.4</v>
      </c>
      <c r="I23" s="12">
        <v>27.8</v>
      </c>
    </row>
    <row r="24" spans="1:9" ht="14.25" customHeight="1">
      <c r="A24" s="85"/>
      <c r="B24" s="68" t="s">
        <v>50</v>
      </c>
      <c r="C24" s="69"/>
      <c r="D24" s="38">
        <f>SUM(D21:D23)</f>
        <v>2492</v>
      </c>
      <c r="E24" s="38">
        <f>SUM(E21:E23)</f>
        <v>1016</v>
      </c>
      <c r="F24" s="38">
        <f>SUM(F21:F23)</f>
        <v>3508</v>
      </c>
      <c r="G24" s="39">
        <v>41.5</v>
      </c>
      <c r="H24" s="40">
        <v>90.6</v>
      </c>
      <c r="I24" s="40">
        <v>35.3</v>
      </c>
    </row>
    <row r="25" spans="1:9" s="16" customFormat="1" ht="14.25" customHeight="1">
      <c r="A25" s="36"/>
      <c r="B25" s="36" t="s">
        <v>35</v>
      </c>
      <c r="C25" s="36"/>
      <c r="D25" s="13">
        <f>D24+D20</f>
        <v>38666</v>
      </c>
      <c r="E25" s="13">
        <f>E24+E20</f>
        <v>12308</v>
      </c>
      <c r="F25" s="13">
        <f>F24+F20</f>
        <v>50974</v>
      </c>
      <c r="G25" s="14">
        <v>46.2</v>
      </c>
      <c r="H25" s="15">
        <v>85.4</v>
      </c>
      <c r="I25" s="15">
        <v>20.5</v>
      </c>
    </row>
    <row r="26" spans="1:9" ht="14.25" customHeight="1">
      <c r="A26" s="74" t="s">
        <v>39</v>
      </c>
      <c r="B26" s="77" t="s">
        <v>6</v>
      </c>
      <c r="C26" s="28" t="s">
        <v>58</v>
      </c>
      <c r="D26" s="9">
        <v>13059</v>
      </c>
      <c r="E26" s="9"/>
      <c r="F26" s="9">
        <f>SUM(D26:E26)</f>
        <v>13059</v>
      </c>
      <c r="G26" s="11">
        <v>50.4</v>
      </c>
      <c r="H26" s="12">
        <v>45.5</v>
      </c>
      <c r="I26" s="12">
        <v>0</v>
      </c>
    </row>
    <row r="27" spans="1:9" ht="14.25" customHeight="1">
      <c r="A27" s="76"/>
      <c r="B27" s="77"/>
      <c r="C27" s="28" t="s">
        <v>16</v>
      </c>
      <c r="D27" s="9">
        <v>1041</v>
      </c>
      <c r="E27" s="10"/>
      <c r="F27" s="9">
        <f aca="true" t="shared" si="1" ref="F27:F33">SUM(D27:E27)</f>
        <v>1041</v>
      </c>
      <c r="G27" s="11">
        <v>52.7</v>
      </c>
      <c r="H27" s="12">
        <v>41.5</v>
      </c>
      <c r="I27" s="12">
        <v>0.1</v>
      </c>
    </row>
    <row r="28" spans="1:9" ht="14.25" customHeight="1">
      <c r="A28" s="76"/>
      <c r="B28" s="77"/>
      <c r="C28" s="28" t="s">
        <v>17</v>
      </c>
      <c r="D28" s="9">
        <f>1424+644</f>
        <v>2068</v>
      </c>
      <c r="E28" s="10"/>
      <c r="F28" s="9">
        <f t="shared" si="1"/>
        <v>2068</v>
      </c>
      <c r="G28" s="11">
        <v>51.7</v>
      </c>
      <c r="H28" s="12">
        <v>44.9</v>
      </c>
      <c r="I28" s="12">
        <v>0</v>
      </c>
    </row>
    <row r="29" spans="1:9" ht="14.25" customHeight="1">
      <c r="A29" s="76"/>
      <c r="B29" s="78"/>
      <c r="C29" s="28" t="s">
        <v>14</v>
      </c>
      <c r="D29" s="9">
        <v>195</v>
      </c>
      <c r="E29" s="9">
        <v>11381</v>
      </c>
      <c r="F29" s="9">
        <f t="shared" si="1"/>
        <v>11576</v>
      </c>
      <c r="G29" s="11">
        <v>43.5</v>
      </c>
      <c r="H29" s="12">
        <v>70</v>
      </c>
      <c r="I29" s="12">
        <v>6.5</v>
      </c>
    </row>
    <row r="30" spans="1:9" ht="14.25" customHeight="1">
      <c r="A30" s="76"/>
      <c r="B30" s="78"/>
      <c r="C30" s="28" t="s">
        <v>23</v>
      </c>
      <c r="D30" s="9">
        <v>3890</v>
      </c>
      <c r="E30" s="10"/>
      <c r="F30" s="9">
        <f t="shared" si="1"/>
        <v>3890</v>
      </c>
      <c r="G30" s="11">
        <v>46.4</v>
      </c>
      <c r="H30" s="12">
        <v>81.7</v>
      </c>
      <c r="I30" s="12">
        <v>15.7</v>
      </c>
    </row>
    <row r="31" spans="1:9" ht="14.25" customHeight="1">
      <c r="A31" s="76"/>
      <c r="B31" s="78"/>
      <c r="C31" s="28" t="s">
        <v>3</v>
      </c>
      <c r="D31" s="9">
        <f>377+2336</f>
        <v>2713</v>
      </c>
      <c r="E31" s="9">
        <v>37</v>
      </c>
      <c r="F31" s="9">
        <f t="shared" si="1"/>
        <v>2750</v>
      </c>
      <c r="G31" s="11">
        <v>48.4</v>
      </c>
      <c r="H31" s="12">
        <v>47.3</v>
      </c>
      <c r="I31" s="12">
        <v>1.9</v>
      </c>
    </row>
    <row r="32" spans="1:9" s="56" customFormat="1" ht="14.25" customHeight="1">
      <c r="A32" s="76"/>
      <c r="B32" s="50"/>
      <c r="C32" s="51" t="s">
        <v>13</v>
      </c>
      <c r="D32" s="52">
        <f>SUM(D26:D31)</f>
        <v>22966</v>
      </c>
      <c r="E32" s="52">
        <f>SUM(E26:E31)</f>
        <v>11418</v>
      </c>
      <c r="F32" s="52">
        <f>SUM(F26:F31)</f>
        <v>34384</v>
      </c>
      <c r="G32" s="53">
        <v>47.6</v>
      </c>
      <c r="H32" s="54">
        <v>57.8</v>
      </c>
      <c r="I32" s="54">
        <v>4.1</v>
      </c>
    </row>
    <row r="33" spans="1:9" ht="14.25" customHeight="1">
      <c r="A33" s="76"/>
      <c r="B33" s="35" t="s">
        <v>7</v>
      </c>
      <c r="C33" s="57" t="s">
        <v>24</v>
      </c>
      <c r="D33" s="58">
        <v>29</v>
      </c>
      <c r="E33" s="58"/>
      <c r="F33" s="59">
        <f t="shared" si="1"/>
        <v>29</v>
      </c>
      <c r="G33" s="60">
        <v>50.4</v>
      </c>
      <c r="H33" s="61">
        <v>69</v>
      </c>
      <c r="I33" s="61">
        <v>3.4</v>
      </c>
    </row>
    <row r="34" spans="1:9" s="16" customFormat="1" ht="14.25" customHeight="1">
      <c r="A34" s="76"/>
      <c r="B34" s="41" t="s">
        <v>49</v>
      </c>
      <c r="C34" s="42"/>
      <c r="D34" s="38">
        <f>SUM(D32:D33)</f>
        <v>22995</v>
      </c>
      <c r="E34" s="38">
        <f>SUM(E32:E33)</f>
        <v>11418</v>
      </c>
      <c r="F34" s="38">
        <f>SUM(F32:F33)</f>
        <v>34413</v>
      </c>
      <c r="G34" s="39">
        <v>47.6</v>
      </c>
      <c r="H34" s="40">
        <v>57.8</v>
      </c>
      <c r="I34" s="40">
        <v>4.1</v>
      </c>
    </row>
    <row r="35" spans="1:9" ht="14.25" customHeight="1">
      <c r="A35" s="76"/>
      <c r="C35" s="28" t="s">
        <v>40</v>
      </c>
      <c r="D35" s="9">
        <v>484</v>
      </c>
      <c r="E35" s="9">
        <v>536</v>
      </c>
      <c r="F35" s="9">
        <f aca="true" t="shared" si="2" ref="F35:F40">SUM(D35:E35)</f>
        <v>1020</v>
      </c>
      <c r="G35" s="11">
        <v>36.8</v>
      </c>
      <c r="H35" s="12">
        <v>68.2</v>
      </c>
      <c r="I35" s="12">
        <v>14.4</v>
      </c>
    </row>
    <row r="36" spans="1:9" s="16" customFormat="1" ht="14.25" customHeight="1">
      <c r="A36" s="76"/>
      <c r="B36" s="35"/>
      <c r="C36" s="28" t="s">
        <v>28</v>
      </c>
      <c r="D36" s="9">
        <v>240</v>
      </c>
      <c r="E36" s="9"/>
      <c r="F36" s="9">
        <f t="shared" si="2"/>
        <v>240</v>
      </c>
      <c r="G36" s="11">
        <v>35</v>
      </c>
      <c r="H36" s="12">
        <v>90</v>
      </c>
      <c r="I36" s="12">
        <v>24.6</v>
      </c>
    </row>
    <row r="37" spans="1:9" s="16" customFormat="1" ht="14.25" customHeight="1">
      <c r="A37" s="76"/>
      <c r="B37" s="35"/>
      <c r="C37" s="28" t="s">
        <v>29</v>
      </c>
      <c r="D37" s="9"/>
      <c r="E37" s="9">
        <v>29</v>
      </c>
      <c r="F37" s="9">
        <f t="shared" si="2"/>
        <v>29</v>
      </c>
      <c r="G37" s="11">
        <v>45.5</v>
      </c>
      <c r="H37" s="12">
        <v>89.7</v>
      </c>
      <c r="I37" s="12">
        <v>34.5</v>
      </c>
    </row>
    <row r="38" spans="1:9" s="16" customFormat="1" ht="14.25" customHeight="1">
      <c r="A38" s="76"/>
      <c r="B38" s="35"/>
      <c r="C38" s="28" t="s">
        <v>30</v>
      </c>
      <c r="D38" s="9"/>
      <c r="E38" s="9">
        <v>22</v>
      </c>
      <c r="F38" s="9">
        <f t="shared" si="2"/>
        <v>22</v>
      </c>
      <c r="G38" s="11">
        <v>45.9</v>
      </c>
      <c r="H38" s="12">
        <v>59.1</v>
      </c>
      <c r="I38" s="12">
        <v>22.7</v>
      </c>
    </row>
    <row r="39" spans="1:9" ht="14.25" customHeight="1">
      <c r="A39" s="76"/>
      <c r="C39" s="28" t="s">
        <v>31</v>
      </c>
      <c r="D39" s="9"/>
      <c r="E39" s="9">
        <v>14408</v>
      </c>
      <c r="F39" s="9">
        <f t="shared" si="2"/>
        <v>14408</v>
      </c>
      <c r="G39" s="11">
        <v>35.5</v>
      </c>
      <c r="H39" s="12">
        <v>91.1</v>
      </c>
      <c r="I39" s="12">
        <v>92.8</v>
      </c>
    </row>
    <row r="40" spans="1:9" ht="14.25" customHeight="1">
      <c r="A40" s="76"/>
      <c r="C40" s="28" t="s">
        <v>9</v>
      </c>
      <c r="D40" s="9">
        <v>294</v>
      </c>
      <c r="E40" s="9">
        <v>20</v>
      </c>
      <c r="F40" s="9">
        <f t="shared" si="2"/>
        <v>314</v>
      </c>
      <c r="G40" s="11">
        <v>38.9</v>
      </c>
      <c r="H40" s="12">
        <v>61.1</v>
      </c>
      <c r="I40" s="12">
        <v>9.6</v>
      </c>
    </row>
    <row r="41" spans="1:9" s="16" customFormat="1" ht="14.25" customHeight="1">
      <c r="A41" s="76"/>
      <c r="B41" s="41" t="s">
        <v>50</v>
      </c>
      <c r="C41" s="42"/>
      <c r="D41" s="38">
        <f>SUM(D35:D40)</f>
        <v>1018</v>
      </c>
      <c r="E41" s="38">
        <f>SUM(E35:E40)</f>
        <v>15015</v>
      </c>
      <c r="F41" s="38">
        <f>SUM(F35:F40)</f>
        <v>16033</v>
      </c>
      <c r="G41" s="39">
        <v>35.6</v>
      </c>
      <c r="H41" s="40">
        <v>89</v>
      </c>
      <c r="I41" s="40">
        <v>85</v>
      </c>
    </row>
    <row r="42" spans="1:9" s="16" customFormat="1" ht="14.25" customHeight="1">
      <c r="A42" s="30"/>
      <c r="B42" s="30" t="s">
        <v>36</v>
      </c>
      <c r="C42" s="30"/>
      <c r="D42" s="13">
        <f>D41+D34</f>
        <v>24013</v>
      </c>
      <c r="E42" s="13">
        <f>E41+E34</f>
        <v>26433</v>
      </c>
      <c r="F42" s="13">
        <f>F41+F34</f>
        <v>50446</v>
      </c>
      <c r="G42" s="14">
        <v>43.8</v>
      </c>
      <c r="H42" s="15">
        <v>67.7</v>
      </c>
      <c r="I42" s="15">
        <v>29.8</v>
      </c>
    </row>
    <row r="43" spans="1:9" s="16" customFormat="1" ht="14.25" customHeight="1">
      <c r="A43" s="83" t="s">
        <v>55</v>
      </c>
      <c r="B43" s="33" t="s">
        <v>6</v>
      </c>
      <c r="C43" s="62" t="s">
        <v>43</v>
      </c>
      <c r="D43" s="63">
        <v>2</v>
      </c>
      <c r="E43" s="63"/>
      <c r="F43" s="63">
        <f>SUM(D43:E43)</f>
        <v>2</v>
      </c>
      <c r="G43" s="64">
        <v>56</v>
      </c>
      <c r="H43" s="65">
        <v>100</v>
      </c>
      <c r="I43" s="65">
        <v>0</v>
      </c>
    </row>
    <row r="44" spans="1:9" s="16" customFormat="1" ht="14.25" customHeight="1">
      <c r="A44" s="84"/>
      <c r="B44" s="29" t="s">
        <v>7</v>
      </c>
      <c r="C44" s="66" t="s">
        <v>26</v>
      </c>
      <c r="D44" s="67">
        <v>23</v>
      </c>
      <c r="E44" s="63"/>
      <c r="F44" s="63">
        <f>SUM(D44:E44)</f>
        <v>23</v>
      </c>
      <c r="G44" s="64">
        <v>45.8</v>
      </c>
      <c r="H44" s="65">
        <v>47.8</v>
      </c>
      <c r="I44" s="65">
        <v>30.4</v>
      </c>
    </row>
    <row r="45" spans="1:9" s="16" customFormat="1" ht="14.25" customHeight="1">
      <c r="A45" s="84"/>
      <c r="B45" s="29" t="s">
        <v>8</v>
      </c>
      <c r="C45" s="66" t="s">
        <v>27</v>
      </c>
      <c r="D45" s="67">
        <v>10</v>
      </c>
      <c r="E45" s="63"/>
      <c r="F45" s="63">
        <f>SUM(D45:E45)</f>
        <v>10</v>
      </c>
      <c r="G45" s="64">
        <v>48.2</v>
      </c>
      <c r="H45" s="65">
        <v>20</v>
      </c>
      <c r="I45" s="65">
        <v>0</v>
      </c>
    </row>
    <row r="46" spans="1:9" s="16" customFormat="1" ht="14.25" customHeight="1">
      <c r="A46" s="30"/>
      <c r="B46" s="30" t="s">
        <v>37</v>
      </c>
      <c r="C46" s="30"/>
      <c r="D46" s="13">
        <f>SUM(D43:D45)</f>
        <v>35</v>
      </c>
      <c r="E46" s="13"/>
      <c r="F46" s="13">
        <f>SUM(F43:F45)</f>
        <v>35</v>
      </c>
      <c r="G46" s="14">
        <v>47.1</v>
      </c>
      <c r="H46" s="15">
        <v>42.9</v>
      </c>
      <c r="I46" s="15">
        <v>20</v>
      </c>
    </row>
    <row r="47" spans="1:9" s="16" customFormat="1" ht="14.25" customHeight="1">
      <c r="A47" s="79" t="s">
        <v>34</v>
      </c>
      <c r="B47" s="80"/>
      <c r="C47" s="80"/>
      <c r="D47" s="17">
        <f>SUM(D48+D49)</f>
        <v>62714</v>
      </c>
      <c r="E47" s="17">
        <f>SUM(E48+E49)</f>
        <v>38741</v>
      </c>
      <c r="F47" s="17">
        <f>SUM(F48+F49)</f>
        <v>101455</v>
      </c>
      <c r="G47" s="18">
        <v>45</v>
      </c>
      <c r="H47" s="19">
        <v>76.6</v>
      </c>
      <c r="I47" s="19">
        <v>25.1</v>
      </c>
    </row>
    <row r="48" spans="1:9" s="46" customFormat="1" ht="14.25" customHeight="1">
      <c r="A48" s="81" t="s">
        <v>49</v>
      </c>
      <c r="B48" s="82"/>
      <c r="C48" s="82"/>
      <c r="D48" s="43">
        <f>D46+D34+D20</f>
        <v>59204</v>
      </c>
      <c r="E48" s="43">
        <f>E46+E34+E20</f>
        <v>22710</v>
      </c>
      <c r="F48" s="43">
        <f>SUM(D48:E48)</f>
        <v>81914</v>
      </c>
      <c r="G48" s="44">
        <v>47</v>
      </c>
      <c r="H48" s="45">
        <v>73.6</v>
      </c>
      <c r="I48" s="45">
        <v>13</v>
      </c>
    </row>
    <row r="49" spans="1:9" s="46" customFormat="1" ht="14.25" customHeight="1" thickBot="1">
      <c r="A49" s="71" t="s">
        <v>52</v>
      </c>
      <c r="B49" s="71"/>
      <c r="C49" s="71"/>
      <c r="D49" s="47">
        <f>D24+D41</f>
        <v>3510</v>
      </c>
      <c r="E49" s="47">
        <f>E24+E41</f>
        <v>16031</v>
      </c>
      <c r="F49" s="47">
        <f>SUM(D49:E49)</f>
        <v>19541</v>
      </c>
      <c r="G49" s="48">
        <v>36.7</v>
      </c>
      <c r="H49" s="49">
        <v>89.3</v>
      </c>
      <c r="I49" s="49">
        <v>76</v>
      </c>
    </row>
    <row r="50" spans="1:9" ht="12" customHeight="1">
      <c r="A50" s="72" t="s">
        <v>41</v>
      </c>
      <c r="B50" s="73"/>
      <c r="C50" s="73"/>
      <c r="D50" s="73"/>
      <c r="E50" s="73"/>
      <c r="F50" s="73"/>
      <c r="G50" s="73"/>
      <c r="H50" s="73"/>
      <c r="I50" s="73"/>
    </row>
    <row r="51" spans="1:9" ht="10.5" customHeight="1">
      <c r="A51" s="31" t="s">
        <v>33</v>
      </c>
      <c r="B51" s="37"/>
      <c r="C51" s="37"/>
      <c r="D51" s="20"/>
      <c r="E51" s="20"/>
      <c r="F51" s="20"/>
      <c r="G51" s="20"/>
      <c r="H51" s="20"/>
      <c r="I51" s="21"/>
    </row>
    <row r="52" ht="12" customHeight="1">
      <c r="A52" s="21" t="s">
        <v>54</v>
      </c>
    </row>
    <row r="53" ht="12.75" customHeight="1">
      <c r="A53" s="21" t="s">
        <v>44</v>
      </c>
    </row>
    <row r="54" ht="7.5" customHeight="1"/>
    <row r="55" ht="7.5" customHeight="1"/>
    <row r="56" ht="7.5" customHeight="1"/>
    <row r="57" ht="7.5" customHeight="1"/>
    <row r="58" ht="7.5" customHeight="1"/>
    <row r="59" ht="7.5" customHeight="1"/>
    <row r="60" ht="7.5" customHeight="1"/>
    <row r="61" ht="7.5" customHeight="1"/>
    <row r="62" ht="7.5" customHeight="1"/>
    <row r="63" ht="7.5" customHeight="1"/>
    <row r="64" ht="7.5" customHeight="1"/>
    <row r="65" ht="7.5" customHeight="1"/>
    <row r="66" ht="7.5" customHeight="1"/>
    <row r="67" ht="7.5" customHeight="1"/>
    <row r="68" ht="7.5" customHeight="1"/>
    <row r="69" ht="7.5" customHeight="1"/>
    <row r="70" ht="7.5" customHeight="1"/>
    <row r="71" ht="7.5" customHeight="1"/>
    <row r="72" ht="7.5" customHeight="1"/>
    <row r="73" ht="7.5" customHeight="1"/>
    <row r="74" ht="7.5" customHeight="1"/>
    <row r="75" ht="7.5" customHeight="1"/>
    <row r="76" ht="7.5" customHeight="1"/>
    <row r="77" ht="7.5" customHeight="1"/>
    <row r="78" ht="7.5" customHeight="1"/>
    <row r="79" ht="7.5" customHeight="1"/>
    <row r="80" ht="7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</sheetData>
  <mergeCells count="11">
    <mergeCell ref="A5:A24"/>
    <mergeCell ref="B24:C24"/>
    <mergeCell ref="A1:I1"/>
    <mergeCell ref="A49:C49"/>
    <mergeCell ref="A50:I50"/>
    <mergeCell ref="A3:I3"/>
    <mergeCell ref="A26:A41"/>
    <mergeCell ref="B26:B31"/>
    <mergeCell ref="A47:C47"/>
    <mergeCell ref="A48:C48"/>
    <mergeCell ref="A43:A45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annick vialla</cp:lastModifiedBy>
  <cp:lastPrinted>2011-04-14T08:14:52Z</cp:lastPrinted>
  <dcterms:created xsi:type="dcterms:W3CDTF">2006-06-06T13:30:24Z</dcterms:created>
  <dcterms:modified xsi:type="dcterms:W3CDTF">2011-09-06T09:33:07Z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