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65" windowWidth="16515" windowHeight="9315" activeTab="0"/>
  </bookViews>
  <sheets>
    <sheet name="Récap Résultats questionnaires" sheetId="1" r:id="rId1"/>
    <sheet name=" Sièyes" sheetId="2" r:id="rId2"/>
    <sheet name="Beausoleil" sheetId="3" r:id="rId3"/>
    <sheet name="Toutes écoles" sheetId="4" r:id="rId4"/>
  </sheets>
  <definedNames/>
  <calcPr fullCalcOnLoad="1"/>
</workbook>
</file>

<file path=xl/sharedStrings.xml><?xml version="1.0" encoding="utf-8"?>
<sst xmlns="http://schemas.openxmlformats.org/spreadsheetml/2006/main" count="171" uniqueCount="111">
  <si>
    <t xml:space="preserve">Nom de l'école </t>
  </si>
  <si>
    <t>Indispensable</t>
  </si>
  <si>
    <t>Importantes</t>
  </si>
  <si>
    <t>N°7</t>
  </si>
  <si>
    <t>N°6</t>
  </si>
  <si>
    <t>N°5</t>
  </si>
  <si>
    <t>N°4</t>
  </si>
  <si>
    <t>N°1</t>
  </si>
  <si>
    <t>Superflue</t>
  </si>
  <si>
    <t>N°11</t>
  </si>
  <si>
    <t>N°12</t>
  </si>
  <si>
    <t>N°13</t>
  </si>
  <si>
    <t>Inégale</t>
  </si>
  <si>
    <t>Les informations contenues dans le dossier sont</t>
  </si>
  <si>
    <t>L'enregistrement du dossier en juin est</t>
  </si>
  <si>
    <t>Logique</t>
  </si>
  <si>
    <t>Adapté</t>
  </si>
  <si>
    <t>Inadapté</t>
  </si>
  <si>
    <t>N°14</t>
  </si>
  <si>
    <t>Entête</t>
  </si>
  <si>
    <t>ARCHES</t>
  </si>
  <si>
    <t>AUGIERS</t>
  </si>
  <si>
    <t>BEAUSOLEIL</t>
  </si>
  <si>
    <t>FERREOLS</t>
  </si>
  <si>
    <t>JOSEPH REINACH</t>
  </si>
  <si>
    <t>MOULIN</t>
  </si>
  <si>
    <t>PIGEONNIER</t>
  </si>
  <si>
    <t xml:space="preserve">SEBE </t>
  </si>
  <si>
    <t>SIEYES</t>
  </si>
  <si>
    <t>SOUSTRE</t>
  </si>
  <si>
    <t>PAUL MARTIN</t>
  </si>
  <si>
    <t>TOTAUX</t>
  </si>
  <si>
    <t>ECOLE DES SIEYES</t>
  </si>
  <si>
    <t>Tableau récapitulatif des questionnaires d'évaluation du dispositif à destination des parents d'élèves des écoles maternelles et primaires de la ville de Digne les Bains</t>
  </si>
  <si>
    <t>Enseignant en</t>
  </si>
  <si>
    <t>N°2</t>
  </si>
  <si>
    <t xml:space="preserve">La fin de classe à 16h15 est </t>
  </si>
  <si>
    <t>N°3</t>
  </si>
  <si>
    <t>Oui</t>
  </si>
  <si>
    <t>Non</t>
  </si>
  <si>
    <t>Favorable à la classe de 8h30 à 11h30 le mercredi</t>
  </si>
  <si>
    <t>Favorable à la fin d'accueil à 18h au lieu de 18h15</t>
  </si>
  <si>
    <t>Organisation de journée identique en maternelle et élementaire</t>
  </si>
  <si>
    <t>Animez vous une étude surveillée</t>
  </si>
  <si>
    <t>Elle est pour vous</t>
  </si>
  <si>
    <t>Animez vous une animation péri-éducative</t>
  </si>
  <si>
    <t>N°8</t>
  </si>
  <si>
    <t xml:space="preserve">L'accueil garderie est </t>
  </si>
  <si>
    <t>N°9</t>
  </si>
  <si>
    <t>Bonne</t>
  </si>
  <si>
    <t>Satisfaisante</t>
  </si>
  <si>
    <t>Non satisfaisante</t>
  </si>
  <si>
    <t>La qualité de l'étude surveillée est plutôt</t>
  </si>
  <si>
    <t>La qualité de l'animation péri-éducative est plutôt</t>
  </si>
  <si>
    <t>La qualité de la garderie périscolaire est plutôt</t>
  </si>
  <si>
    <t>N°10</t>
  </si>
  <si>
    <t xml:space="preserve">La Gestion des temps périscolaire est </t>
  </si>
  <si>
    <t xml:space="preserve">Efficace </t>
  </si>
  <si>
    <t>Cohérente</t>
  </si>
  <si>
    <t>Compliquée</t>
  </si>
  <si>
    <t>Chaotique</t>
  </si>
  <si>
    <t>Mauvaise</t>
  </si>
  <si>
    <t>Pensez-vous qu'il soit souhaitable que le projet d'école ait un lien avec le projet périscolaire</t>
  </si>
  <si>
    <t>A votre avis quels locaux sont utilisables pendant le temps périscolaire</t>
  </si>
  <si>
    <t>L'ensemble des locaux sauf les classes</t>
  </si>
  <si>
    <t>Uniquement les  locaux non utilisés et les espaces extérieurs</t>
  </si>
  <si>
    <t>Tous ils sont municipaux</t>
  </si>
  <si>
    <t>A déterminer dans chaque école</t>
  </si>
  <si>
    <t xml:space="preserve">Non </t>
  </si>
  <si>
    <t>L'aide à l'inscription est  indispensable à l'école</t>
  </si>
  <si>
    <t xml:space="preserve">La communication entre les personnels au sein de l'école est </t>
  </si>
  <si>
    <t>Moyenne</t>
  </si>
  <si>
    <t>La communication entre l'école et le service éducation est</t>
  </si>
  <si>
    <t xml:space="preserve">Les supports d'information sont </t>
  </si>
  <si>
    <t>Suffisants</t>
  </si>
  <si>
    <t>Méconnus</t>
  </si>
  <si>
    <t>Insuffisants</t>
  </si>
  <si>
    <t>l'organisation suivante vous parait-elle pertinente : TPS et PS en garderie;  CP avec MS et GS;  CE1 à CM2</t>
  </si>
  <si>
    <t>GAUBERT</t>
  </si>
  <si>
    <t>Necessaire</t>
  </si>
  <si>
    <t>Important</t>
  </si>
  <si>
    <t>secondaire</t>
  </si>
  <si>
    <t>Superflu</t>
  </si>
  <si>
    <t>Total Sièyes</t>
  </si>
  <si>
    <t>Total Soustre</t>
  </si>
  <si>
    <t>Total Sèbe</t>
  </si>
  <si>
    <t>Total Paul Martin</t>
  </si>
  <si>
    <t>Total Pigeonnier</t>
  </si>
  <si>
    <t>Total Moulin</t>
  </si>
  <si>
    <t>Total Joseph Reinach</t>
  </si>
  <si>
    <t>Total Férréols</t>
  </si>
  <si>
    <t>Total Beausoleil</t>
  </si>
  <si>
    <t>Total Augiers</t>
  </si>
  <si>
    <t>Total Arches</t>
  </si>
  <si>
    <t>Efficace</t>
  </si>
  <si>
    <t>Interessante</t>
  </si>
  <si>
    <t>Inadaptée</t>
  </si>
  <si>
    <t>Problèmatique</t>
  </si>
  <si>
    <t xml:space="preserve">L'horaire de classe le mercredi de 9h30 à 11h30 </t>
  </si>
  <si>
    <t>Indispensables</t>
  </si>
  <si>
    <t>Complexes</t>
  </si>
  <si>
    <t>Insuffisantes</t>
  </si>
  <si>
    <t>ECOLE DE BEAUSOLEIL</t>
  </si>
  <si>
    <t>Total Gaubert</t>
  </si>
  <si>
    <t>Maternelle</t>
  </si>
  <si>
    <t>Elémentaire</t>
  </si>
  <si>
    <t>Non exprimé</t>
  </si>
  <si>
    <t>Nombre d'enseignants ayant répondu</t>
  </si>
  <si>
    <t>Nombre d'enseignants n'ayant pas répondu</t>
  </si>
  <si>
    <t>Importante</t>
  </si>
  <si>
    <t>Secondaire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</si>
</sst>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36"/>
      <color indexed="8"/>
      <name val="Calibri"/>
      <family val="2"/>
    </font>
    <font>
      <b/>
      <sz val="11"/>
      <color indexed="10"/>
      <name val="Calibri"/>
      <family val="2"/>
    </font>
    <font>
      <sz val="22"/>
      <color indexed="62"/>
      <name val="Calibri"/>
      <family val="2"/>
    </font>
    <font>
      <sz val="2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libri"/>
      <family val="0"/>
    </font>
    <font>
      <b/>
      <sz val="14"/>
      <color indexed="62"/>
      <name val="Calibri"/>
      <family val="0"/>
    </font>
    <font>
      <b/>
      <sz val="16"/>
      <color indexed="62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36"/>
      <color theme="1"/>
      <name val="Calibri"/>
      <family val="2"/>
    </font>
    <font>
      <sz val="9"/>
      <color theme="1"/>
      <name val="Calibri"/>
      <family val="2"/>
    </font>
    <font>
      <sz val="22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n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 style="thick"/>
    </border>
    <border>
      <left style="thick"/>
      <right style="thin"/>
      <top/>
      <bottom style="thin"/>
    </border>
    <border>
      <left style="thick"/>
      <right style="thick"/>
      <top style="thin"/>
      <bottom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ck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ck"/>
    </border>
    <border>
      <left style="thin"/>
      <right style="medium"/>
      <top style="thin"/>
      <bottom style="thick"/>
    </border>
    <border>
      <left style="thick"/>
      <right style="thick"/>
      <top/>
      <bottom/>
    </border>
    <border>
      <left style="thick"/>
      <right style="thick"/>
      <top/>
      <bottom style="thin"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 style="thick">
        <color rgb="FFFF0000"/>
      </top>
      <bottom/>
    </border>
    <border>
      <left style="thick"/>
      <right style="thick"/>
      <top style="thick">
        <color rgb="FFFF0000"/>
      </top>
      <bottom style="thin"/>
    </border>
    <border>
      <left style="thick"/>
      <right style="thin"/>
      <top style="thick">
        <color rgb="FFFF0000"/>
      </top>
      <bottom style="thin"/>
    </border>
    <border>
      <left style="thin"/>
      <right style="thin"/>
      <top style="thick">
        <color rgb="FFFF0000"/>
      </top>
      <bottom style="thin"/>
    </border>
    <border>
      <left style="thin"/>
      <right/>
      <top style="thick">
        <color rgb="FFFF0000"/>
      </top>
      <bottom style="thin"/>
    </border>
    <border>
      <left style="thin"/>
      <right style="thick"/>
      <top style="thick">
        <color rgb="FFFF0000"/>
      </top>
      <bottom style="thin"/>
    </border>
    <border>
      <left/>
      <right style="thin"/>
      <top style="thick">
        <color rgb="FFFF0000"/>
      </top>
      <bottom style="thin"/>
    </border>
    <border>
      <left/>
      <right style="thick"/>
      <top style="thick">
        <color rgb="FFFF0000"/>
      </top>
      <bottom style="thin"/>
    </border>
    <border>
      <left/>
      <right/>
      <top style="thick">
        <color rgb="FFFF0000"/>
      </top>
      <bottom style="thin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/>
      <bottom/>
    </border>
    <border>
      <left/>
      <right style="thin"/>
      <top/>
      <bottom/>
    </border>
    <border>
      <left/>
      <right style="thick"/>
      <top/>
      <bottom/>
    </border>
    <border>
      <left style="thick"/>
      <right style="thin"/>
      <top style="thick">
        <color rgb="FFFF0000"/>
      </top>
      <bottom/>
    </border>
    <border>
      <left style="thin"/>
      <right style="thin"/>
      <top style="thick">
        <color rgb="FFFF0000"/>
      </top>
      <bottom/>
    </border>
    <border>
      <left style="thin"/>
      <right/>
      <top style="thick">
        <color rgb="FFFF0000"/>
      </top>
      <bottom/>
    </border>
    <border>
      <left style="thin"/>
      <right style="thick"/>
      <top style="thick">
        <color rgb="FFFF0000"/>
      </top>
      <bottom/>
    </border>
    <border>
      <left/>
      <right style="thin"/>
      <top style="thick">
        <color rgb="FFFF0000"/>
      </top>
      <bottom/>
    </border>
    <border>
      <left/>
      <right style="thick"/>
      <top style="thick">
        <color rgb="FFFF0000"/>
      </top>
      <bottom/>
    </border>
    <border>
      <left/>
      <right/>
      <top style="thick">
        <color rgb="FFFF0000"/>
      </top>
      <bottom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ck"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 style="thin"/>
    </border>
    <border>
      <left/>
      <right/>
      <top style="thick"/>
      <bottom style="thin"/>
    </border>
    <border>
      <left style="thick"/>
      <right style="thick"/>
      <top style="medium">
        <color rgb="FFFF0000"/>
      </top>
      <bottom style="thick">
        <color rgb="FFFF0000"/>
      </bottom>
    </border>
    <border>
      <left style="thick"/>
      <right style="thin"/>
      <top style="medium">
        <color rgb="FFFF0000"/>
      </top>
      <bottom style="thick">
        <color rgb="FFFF0000"/>
      </bottom>
    </border>
    <border>
      <left style="thin"/>
      <right style="thin"/>
      <top style="medium">
        <color rgb="FFFF0000"/>
      </top>
      <bottom style="thick">
        <color rgb="FFFF0000"/>
      </bottom>
    </border>
    <border>
      <left style="thin"/>
      <right style="thick"/>
      <top style="medium">
        <color rgb="FFFF0000"/>
      </top>
      <bottom style="thick">
        <color rgb="FFFF0000"/>
      </bottom>
    </border>
    <border>
      <left style="thick"/>
      <right style="thick"/>
      <top style="medium">
        <color rgb="FFFF0000"/>
      </top>
      <bottom style="thick"/>
    </border>
    <border>
      <left style="thick"/>
      <right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medium"/>
      <top style="thick"/>
      <bottom style="thin"/>
    </border>
    <border>
      <left/>
      <right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74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16" borderId="75" xfId="0" applyFill="1" applyBorder="1" applyAlignment="1">
      <alignment horizontal="center" vertical="center"/>
    </xf>
    <xf numFmtId="0" fontId="0" fillId="16" borderId="76" xfId="0" applyFill="1" applyBorder="1" applyAlignment="1">
      <alignment horizontal="center" vertical="center"/>
    </xf>
    <xf numFmtId="0" fontId="0" fillId="16" borderId="77" xfId="0" applyFill="1" applyBorder="1" applyAlignment="1">
      <alignment horizontal="center" vertical="center"/>
    </xf>
    <xf numFmtId="0" fontId="0" fillId="16" borderId="78" xfId="0" applyFill="1" applyBorder="1" applyAlignment="1">
      <alignment horizontal="center" vertical="center"/>
    </xf>
    <xf numFmtId="0" fontId="0" fillId="16" borderId="79" xfId="0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0" fontId="0" fillId="0" borderId="0" xfId="0" applyNumberFormat="1" applyAlignment="1">
      <alignment horizontal="center" vertical="center"/>
    </xf>
    <xf numFmtId="0" fontId="0" fillId="33" borderId="0" xfId="0" applyFill="1" applyAlignment="1">
      <alignment/>
    </xf>
    <xf numFmtId="0" fontId="45" fillId="0" borderId="15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8" fillId="0" borderId="67" xfId="0" applyFont="1" applyBorder="1" applyAlignment="1">
      <alignment horizontal="center" vertical="center"/>
    </xf>
    <xf numFmtId="0" fontId="48" fillId="0" borderId="81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 wrapText="1"/>
    </xf>
    <xf numFmtId="0" fontId="46" fillId="0" borderId="81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49" fillId="0" borderId="83" xfId="0" applyFont="1" applyBorder="1" applyAlignment="1">
      <alignment horizontal="center" vertical="center"/>
    </xf>
    <xf numFmtId="0" fontId="49" fillId="0" borderId="84" xfId="0" applyFont="1" applyBorder="1" applyAlignment="1">
      <alignment horizontal="center" vertical="center"/>
    </xf>
    <xf numFmtId="0" fontId="49" fillId="0" borderId="85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 wrapText="1"/>
    </xf>
    <xf numFmtId="0" fontId="46" fillId="0" borderId="80" xfId="0" applyFont="1" applyBorder="1" applyAlignment="1">
      <alignment horizontal="center" vertical="center" wrapText="1"/>
    </xf>
    <xf numFmtId="0" fontId="46" fillId="0" borderId="86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/>
    </xf>
    <xf numFmtId="0" fontId="49" fillId="0" borderId="87" xfId="0" applyFont="1" applyBorder="1" applyAlignment="1">
      <alignment horizontal="center" vertical="center"/>
    </xf>
    <xf numFmtId="0" fontId="46" fillId="0" borderId="88" xfId="0" applyFont="1" applyBorder="1" applyAlignment="1">
      <alignment horizontal="center" vertical="center" wrapText="1"/>
    </xf>
    <xf numFmtId="0" fontId="46" fillId="0" borderId="89" xfId="0" applyFont="1" applyBorder="1" applyAlignment="1">
      <alignment horizontal="center" vertical="center" wrapText="1"/>
    </xf>
    <xf numFmtId="0" fontId="46" fillId="0" borderId="74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50" fillId="0" borderId="6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1" fillId="34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315"/>
          <c:h val="0.779"/>
        </c:manualLayout>
      </c:layout>
      <c:pie3DChart>
        <c:varyColors val="1"/>
        <c:ser>
          <c:idx val="0"/>
          <c:order val="0"/>
          <c:tx>
            <c:v>Taux de participation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'Récap Résultats questionnaires'!$B$3:$C$4</c:f>
              <c:multiLvlStrCache>
                <c:ptCount val="2"/>
                <c:lvl>
                  <c:pt idx="0">
                    <c:v>Nombre d'enseignants ayant répondu</c:v>
                  </c:pt>
                  <c:pt idx="1">
                    <c:v>Nombre d'enseignants n'ayant pas répondu</c:v>
                  </c:pt>
                </c:lvl>
              </c:multiLvlStrCache>
            </c:multiLvlStrRef>
          </c:cat>
          <c:val>
            <c:numRef>
              <c:f>'Récap Résultats questionnaires'!$B$65:$C$65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5"/>
          <c:y val="0.4265"/>
          <c:w val="0.30775"/>
          <c:h val="0.28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Animez vous une animation 
</a:t>
            </a: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péri- éducative</a:t>
            </a:r>
          </a:p>
        </c:rich>
      </c:tx>
      <c:layout>
        <c:manualLayout>
          <c:xMode val="factor"/>
          <c:yMode val="factor"/>
          <c:x val="-0.08075"/>
          <c:y val="-0.00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"/>
          <c:y val="0.288"/>
          <c:w val="0.7075"/>
          <c:h val="0.6735"/>
        </c:manualLayout>
      </c:layout>
      <c:pie3DChart>
        <c:varyColors val="1"/>
        <c:ser>
          <c:idx val="0"/>
          <c:order val="0"/>
          <c:tx>
            <c:strRef>
              <c:f>'Récap Résultats questionnaires'!$AJ$3:$AK$3</c:f>
              <c:strCache>
                <c:ptCount val="1"/>
                <c:pt idx="0">
                  <c:v>Animez vous une animation péri-éducative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questionnaires'!$AJ$4:$AK$4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'Récap Résultats questionnaires'!$AJ$65:$AK$65</c:f>
              <c:numCache>
                <c:ptCount val="2"/>
                <c:pt idx="0">
                  <c:v>1</c:v>
                </c:pt>
                <c:pt idx="1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75"/>
          <c:y val="0.48375"/>
          <c:w val="0.0955"/>
          <c:h val="0.16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Elle est pour vous :</a:t>
            </a:r>
          </a:p>
        </c:rich>
      </c:tx>
      <c:layout>
        <c:manualLayout>
          <c:xMode val="factor"/>
          <c:yMode val="factor"/>
          <c:x val="-0.1655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835"/>
          <c:w val="0.708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questionnaires'!$AL$3:$AQ$3</c:f>
              <c:strCache>
                <c:ptCount val="1"/>
                <c:pt idx="0">
                  <c:v>Elle est pour vous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questionnaires'!$AD$4:$AI$4</c:f>
              <c:strCache>
                <c:ptCount val="6"/>
                <c:pt idx="0">
                  <c:v>Indispensable</c:v>
                </c:pt>
                <c:pt idx="1">
                  <c:v>Necessaire</c:v>
                </c:pt>
                <c:pt idx="2">
                  <c:v>Importante</c:v>
                </c:pt>
                <c:pt idx="3">
                  <c:v>Secondaire</c:v>
                </c:pt>
                <c:pt idx="4">
                  <c:v>Superflue</c:v>
                </c:pt>
                <c:pt idx="5">
                  <c:v>Non exprimé</c:v>
                </c:pt>
              </c:strCache>
            </c:strRef>
          </c:cat>
          <c:val>
            <c:numRef>
              <c:f>'Récap Résultats questionnaires'!$AL$65:$AQ$65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17925"/>
          <c:w val="0.26125"/>
          <c:h val="0.75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L'accueil garderie est pour vous :</a:t>
            </a:r>
          </a:p>
        </c:rich>
      </c:tx>
      <c:layout>
        <c:manualLayout>
          <c:xMode val="factor"/>
          <c:yMode val="factor"/>
          <c:x val="-0.019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835"/>
          <c:w val="0.708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questionnaires'!$AR$3:$AW$3</c:f>
              <c:strCache>
                <c:ptCount val="1"/>
                <c:pt idx="0">
                  <c:v>L'accueil garderie est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questionnaires'!$AR$4:$AW$4</c:f>
              <c:strCache>
                <c:ptCount val="6"/>
                <c:pt idx="0">
                  <c:v>Indispensable</c:v>
                </c:pt>
                <c:pt idx="1">
                  <c:v>Necessaire</c:v>
                </c:pt>
                <c:pt idx="2">
                  <c:v>Important</c:v>
                </c:pt>
                <c:pt idx="3">
                  <c:v>secondaire</c:v>
                </c:pt>
                <c:pt idx="4">
                  <c:v>Superflu</c:v>
                </c:pt>
                <c:pt idx="5">
                  <c:v>Non exprimé</c:v>
                </c:pt>
              </c:strCache>
            </c:strRef>
          </c:cat>
          <c:val>
            <c:numRef>
              <c:f>'Récap Résultats questionnaires'!$AR$65:$AW$65</c:f>
              <c:numCache>
                <c:ptCount val="6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17925"/>
          <c:w val="0.26125"/>
          <c:h val="0.75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La qualité de l'étude surveillée est plutôt :</a:t>
            </a:r>
          </a:p>
        </c:rich>
      </c:tx>
      <c:layout>
        <c:manualLayout>
          <c:xMode val="factor"/>
          <c:yMode val="factor"/>
          <c:x val="0.01475"/>
          <c:y val="-0.02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75"/>
          <c:y val="0.2405"/>
          <c:w val="0.70625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questionnaires'!$AX$3:$BB$3</c:f>
              <c:strCache>
                <c:ptCount val="1"/>
                <c:pt idx="0">
                  <c:v>La qualité de l'étude surveillée est plutôt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questionnaires'!$AX$4:$BB$4</c:f>
              <c:strCache>
                <c:ptCount val="5"/>
                <c:pt idx="0">
                  <c:v>Bonne</c:v>
                </c:pt>
                <c:pt idx="1">
                  <c:v>Satisfaisante</c:v>
                </c:pt>
                <c:pt idx="2">
                  <c:v>Inégale</c:v>
                </c:pt>
                <c:pt idx="3">
                  <c:v>Non satisfaisante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questionnaires'!$AX$65:$BB$65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"/>
          <c:y val="0.172"/>
          <c:w val="0.268"/>
          <c:h val="0.73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La qualité de l'animation péri-éducative est plutôt :</a:t>
            </a:r>
          </a:p>
        </c:rich>
      </c:tx>
      <c:layout>
        <c:manualLayout>
          <c:xMode val="factor"/>
          <c:yMode val="factor"/>
          <c:x val="0.02825"/>
          <c:y val="-0.02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8"/>
          <c:y val="0.24025"/>
          <c:w val="0.7055"/>
          <c:h val="0.6735"/>
        </c:manualLayout>
      </c:layout>
      <c:pie3DChart>
        <c:varyColors val="1"/>
        <c:ser>
          <c:idx val="0"/>
          <c:order val="0"/>
          <c:tx>
            <c:strRef>
              <c:f>'Récap Résultats questionnaires'!$BC$3:$BG$3</c:f>
              <c:strCache>
                <c:ptCount val="1"/>
                <c:pt idx="0">
                  <c:v>La qualité de l'animation péri-éducative est plutôt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questionnaires'!$BH$4:$BL$4</c:f>
              <c:strCache>
                <c:ptCount val="5"/>
                <c:pt idx="0">
                  <c:v>Bonne</c:v>
                </c:pt>
                <c:pt idx="1">
                  <c:v>Satisfaisante</c:v>
                </c:pt>
                <c:pt idx="2">
                  <c:v>Inégale</c:v>
                </c:pt>
                <c:pt idx="3">
                  <c:v>Non satisfaisante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questionnaires'!$BC$65:$BG$65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25"/>
          <c:y val="0.172"/>
          <c:w val="0.26625"/>
          <c:h val="0.73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La qualité de la garderie périscolaire est plutôt</a:t>
            </a:r>
          </a:p>
        </c:rich>
      </c:tx>
      <c:layout>
        <c:manualLayout>
          <c:xMode val="factor"/>
          <c:yMode val="factor"/>
          <c:x val="0.0205"/>
          <c:y val="-0.02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825"/>
          <c:y val="0.2405"/>
          <c:w val="0.70525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questionnaires'!$BH$3:$BL$3</c:f>
              <c:strCache>
                <c:ptCount val="1"/>
                <c:pt idx="0">
                  <c:v>La qualité de la garderie périscolaire est plutôt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questionnaires'!$BH$4:$BL$4</c:f>
              <c:strCache>
                <c:ptCount val="5"/>
                <c:pt idx="0">
                  <c:v>Bonne</c:v>
                </c:pt>
                <c:pt idx="1">
                  <c:v>Satisfaisante</c:v>
                </c:pt>
                <c:pt idx="2">
                  <c:v>Inégale</c:v>
                </c:pt>
                <c:pt idx="3">
                  <c:v>Non satisfaisante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questionnaires'!$BH$65:$BL$65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"/>
          <c:y val="0.172"/>
          <c:w val="0.267"/>
          <c:h val="0.73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La Gestion des temps périscolaire est </a:t>
            </a:r>
          </a:p>
        </c:rich>
      </c:tx>
      <c:layout>
        <c:manualLayout>
          <c:xMode val="factor"/>
          <c:yMode val="factor"/>
          <c:x val="0.0255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835"/>
          <c:w val="0.708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questionnaires'!$BM$3:$BR$3</c:f>
              <c:strCache>
                <c:ptCount val="1"/>
                <c:pt idx="0">
                  <c:v>La Gestion des temps périscolaire est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questionnaires'!$BM$4:$BR$4</c:f>
              <c:strCache>
                <c:ptCount val="6"/>
                <c:pt idx="0">
                  <c:v>Efficace </c:v>
                </c:pt>
                <c:pt idx="1">
                  <c:v>Cohérente</c:v>
                </c:pt>
                <c:pt idx="2">
                  <c:v>Compliquée</c:v>
                </c:pt>
                <c:pt idx="3">
                  <c:v>Chaotique</c:v>
                </c:pt>
                <c:pt idx="4">
                  <c:v>Mauvaise</c:v>
                </c:pt>
                <c:pt idx="5">
                  <c:v>Non exprimé</c:v>
                </c:pt>
              </c:strCache>
            </c:strRef>
          </c:cat>
          <c:val>
            <c:numRef>
              <c:f>'Récap Résultats questionnaires'!$BM$65:$BR$65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17925"/>
          <c:w val="0.26125"/>
          <c:h val="0.75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Pensez-vous qu'il soit souhaitable que le projet d'école ait un lien avec le projet périscolaire</a:t>
            </a:r>
          </a:p>
        </c:rich>
      </c:tx>
      <c:layout>
        <c:manualLayout>
          <c:xMode val="factor"/>
          <c:yMode val="factor"/>
          <c:x val="-0.007"/>
          <c:y val="0.00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75"/>
          <c:y val="0.31025"/>
          <c:w val="0.65725"/>
          <c:h val="0.628"/>
        </c:manualLayout>
      </c:layout>
      <c:pie3DChart>
        <c:varyColors val="1"/>
        <c:ser>
          <c:idx val="0"/>
          <c:order val="0"/>
          <c:tx>
            <c:strRef>
              <c:f>'Récap Résultats questionnaires'!$BS$3:$BU$3</c:f>
              <c:strCache>
                <c:ptCount val="1"/>
                <c:pt idx="0">
                  <c:v>Pensez-vous qu'il soit souhaitable que le projet d'école ait un lien avec le projet périscolaire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questionnaires'!$BS$4:$BU$4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Non exprimé</c:v>
                </c:pt>
              </c:strCache>
            </c:strRef>
          </c:cat>
          <c:val>
            <c:numRef>
              <c:f>'Récap Résultats questionnaires'!$BS$65:$BU$65</c:f>
              <c:numCache>
                <c:ptCount val="3"/>
                <c:pt idx="0">
                  <c:v>3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"/>
          <c:y val="0.36975"/>
          <c:w val="0.23925"/>
          <c:h val="0.434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 votre avis quels locaux sont utilisables pendant le temps périscolaire</a:t>
            </a:r>
          </a:p>
        </c:rich>
      </c:tx>
      <c:layout>
        <c:manualLayout>
          <c:xMode val="factor"/>
          <c:yMode val="factor"/>
          <c:x val="-0.01625"/>
          <c:y val="0.098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39425"/>
          <c:w val="0.52575"/>
          <c:h val="0.498"/>
        </c:manualLayout>
      </c:layout>
      <c:pie3DChart>
        <c:varyColors val="1"/>
        <c:ser>
          <c:idx val="0"/>
          <c:order val="0"/>
          <c:tx>
            <c:strRef>
              <c:f>'Récap Résultats questionnaires'!$BV$3:$BZ$3</c:f>
              <c:strCache>
                <c:ptCount val="1"/>
                <c:pt idx="0">
                  <c:v>A votre avis quels locaux sont utilisables pendant le temps périscolaire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questionnaires'!$BV$4:$BZ$4</c:f>
              <c:strCache>
                <c:ptCount val="5"/>
                <c:pt idx="0">
                  <c:v>Tous ils sont municipaux</c:v>
                </c:pt>
                <c:pt idx="1">
                  <c:v>L'ensemble des locaux sauf les classes</c:v>
                </c:pt>
                <c:pt idx="2">
                  <c:v>Uniquement les  locaux non utilisés et les espaces extérieurs</c:v>
                </c:pt>
                <c:pt idx="3">
                  <c:v>A déterminer dans chaque école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questionnaires'!$BV$65:$BZ$65</c:f>
              <c:numCach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6"/>
          <c:y val="0.357"/>
          <c:w val="0.4315"/>
          <c:h val="0.534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Les informations contenues dans le dossier sont</a:t>
            </a:r>
          </a:p>
        </c:rich>
      </c:tx>
      <c:layout>
        <c:manualLayout>
          <c:xMode val="factor"/>
          <c:yMode val="factor"/>
          <c:x val="0.02375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175"/>
          <c:y val="0.2835"/>
          <c:w val="0.7055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questionnaires'!$CA$3:$CE$3</c:f>
              <c:strCache>
                <c:ptCount val="1"/>
                <c:pt idx="0">
                  <c:v>Les informations contenues dans le dossier sont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questionnaires'!$CA$4:$CE$4</c:f>
              <c:strCache>
                <c:ptCount val="5"/>
                <c:pt idx="0">
                  <c:v>Indispensables</c:v>
                </c:pt>
                <c:pt idx="1">
                  <c:v>Importantes</c:v>
                </c:pt>
                <c:pt idx="2">
                  <c:v>Complexes</c:v>
                </c:pt>
                <c:pt idx="3">
                  <c:v>Insuffisantes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questionnaires'!$CA$65:$CE$65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5"/>
          <c:y val="0.17925"/>
          <c:w val="0.2625"/>
          <c:h val="0.75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La fin de classe à 16h15 est :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75"/>
          <c:y val="0.23775"/>
          <c:w val="0.6425"/>
          <c:h val="0.6685"/>
        </c:manualLayout>
      </c:layout>
      <c:pie3DChart>
        <c:varyColors val="1"/>
        <c:ser>
          <c:idx val="0"/>
          <c:order val="0"/>
          <c:tx>
            <c:strRef>
              <c:f>'Récap Résultats questionnaires'!$F$3:$J$3</c:f>
              <c:strCache>
                <c:ptCount val="1"/>
                <c:pt idx="0">
                  <c:v>La fin de classe à 16h15 est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questionnaires'!$F$4:$J$4</c:f>
              <c:strCache>
                <c:ptCount val="5"/>
                <c:pt idx="0">
                  <c:v>Efficace</c:v>
                </c:pt>
                <c:pt idx="1">
                  <c:v>Interessante</c:v>
                </c:pt>
                <c:pt idx="2">
                  <c:v>Superflue</c:v>
                </c:pt>
                <c:pt idx="3">
                  <c:v>Inadaptée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questionnaires'!$F$65:$J$65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"/>
          <c:y val="0.35475"/>
          <c:w val="0.1952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L'aide à l'inscription est  indispensable à l'école</a:t>
            </a:r>
          </a:p>
        </c:rich>
      </c:tx>
      <c:layout>
        <c:manualLayout>
          <c:xMode val="factor"/>
          <c:yMode val="factor"/>
          <c:x val="0.03025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15"/>
          <c:y val="0.2835"/>
          <c:w val="0.70625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questionnaires'!$CF$3:$CH$3</c:f>
              <c:strCache>
                <c:ptCount val="1"/>
                <c:pt idx="0">
                  <c:v>L'aide à l'inscription est  indispensable à l'école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questionnaires'!$CF$4:$CH$4</c:f>
              <c:strCache>
                <c:ptCount val="3"/>
                <c:pt idx="0">
                  <c:v>Oui</c:v>
                </c:pt>
                <c:pt idx="1">
                  <c:v>Non </c:v>
                </c:pt>
                <c:pt idx="2">
                  <c:v>Non exprimé</c:v>
                </c:pt>
              </c:strCache>
            </c:strRef>
          </c:cat>
          <c:val>
            <c:numRef>
              <c:f>'Récap Résultats questionnaires'!$CF$65:$CH$65</c:f>
              <c:numCach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17925"/>
          <c:w val="0.26325"/>
          <c:h val="0.75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L'enregistrement du dossier en juin est</a:t>
            </a:r>
          </a:p>
        </c:rich>
      </c:tx>
      <c:layout>
        <c:manualLayout>
          <c:xMode val="factor"/>
          <c:yMode val="factor"/>
          <c:x val="-0.03975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15"/>
          <c:y val="0.2835"/>
          <c:w val="0.706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questionnaires'!$CI$3:$CL$3</c:f>
              <c:strCache>
                <c:ptCount val="1"/>
                <c:pt idx="0">
                  <c:v>L'enregistrement du dossier en juin est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questionnaires'!$CI$4:$CL$4</c:f>
              <c:strCache>
                <c:ptCount val="4"/>
                <c:pt idx="0">
                  <c:v>Logique</c:v>
                </c:pt>
                <c:pt idx="1">
                  <c:v>Adapté</c:v>
                </c:pt>
                <c:pt idx="2">
                  <c:v>Inadapté</c:v>
                </c:pt>
                <c:pt idx="3">
                  <c:v>Non exprimé</c:v>
                </c:pt>
              </c:strCache>
            </c:strRef>
          </c:cat>
          <c:val>
            <c:numRef>
              <c:f>'Récap Résultats questionnaires'!$CI$65:$CL$65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17925"/>
          <c:w val="0.26325"/>
          <c:h val="0.75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La communication entre les personnels au sein de l'école est :</a:t>
            </a:r>
          </a:p>
        </c:rich>
      </c:tx>
      <c:layout>
        <c:manualLayout>
          <c:xMode val="factor"/>
          <c:yMode val="factor"/>
          <c:x val="0.01475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175"/>
          <c:y val="0.2835"/>
          <c:w val="0.7055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questionnaires'!$CM$3:$CQ$3</c:f>
              <c:strCache>
                <c:ptCount val="1"/>
                <c:pt idx="0">
                  <c:v>La communication entre les personnels au sein de l'école est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questionnaires'!$CM$4:$CQ$4</c:f>
              <c:strCache>
                <c:ptCount val="5"/>
                <c:pt idx="0">
                  <c:v>Bonne</c:v>
                </c:pt>
                <c:pt idx="1">
                  <c:v>Satisfaisante</c:v>
                </c:pt>
                <c:pt idx="2">
                  <c:v>Moyenne</c:v>
                </c:pt>
                <c:pt idx="3">
                  <c:v>Mauvaise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questionnaires'!$CM$65:$CQ$65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5"/>
          <c:y val="0.17925"/>
          <c:w val="0.2625"/>
          <c:h val="0.75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La communication entre l'école et le service éducation est :</a:t>
            </a:r>
          </a:p>
        </c:rich>
      </c:tx>
      <c:layout>
        <c:manualLayout>
          <c:xMode val="factor"/>
          <c:yMode val="factor"/>
          <c:x val="0.002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15"/>
          <c:y val="0.2835"/>
          <c:w val="0.706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questionnaires'!$CR$3:$CV$3</c:f>
              <c:strCache>
                <c:ptCount val="1"/>
                <c:pt idx="0">
                  <c:v>La communication entre l'école et le service éducation est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questionnaires'!$CR$4:$CV$4</c:f>
              <c:strCache>
                <c:ptCount val="5"/>
                <c:pt idx="0">
                  <c:v>Bonne</c:v>
                </c:pt>
                <c:pt idx="1">
                  <c:v>Satisfaisante</c:v>
                </c:pt>
                <c:pt idx="2">
                  <c:v>Moyenne</c:v>
                </c:pt>
                <c:pt idx="3">
                  <c:v>Mauvaise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questionnaires'!$CR$65:$CV$65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17925"/>
          <c:w val="0.26325"/>
          <c:h val="0.75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Les supports d'information sont </a:t>
            </a:r>
          </a:p>
        </c:rich>
      </c:tx>
      <c:layout>
        <c:manualLayout>
          <c:xMode val="factor"/>
          <c:yMode val="factor"/>
          <c:x val="-0.0985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15"/>
          <c:y val="0.2835"/>
          <c:w val="0.706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questionnaires'!$CW$3:$CZ$3</c:f>
              <c:strCache>
                <c:ptCount val="1"/>
                <c:pt idx="0">
                  <c:v>Les supports d'information sont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questionnaires'!$CW$4:$CZ$4</c:f>
              <c:strCache>
                <c:ptCount val="4"/>
                <c:pt idx="0">
                  <c:v>Suffisants</c:v>
                </c:pt>
                <c:pt idx="1">
                  <c:v>Méconnus</c:v>
                </c:pt>
                <c:pt idx="2">
                  <c:v>Insuffisants</c:v>
                </c:pt>
                <c:pt idx="3">
                  <c:v>Non exprimé</c:v>
                </c:pt>
              </c:strCache>
            </c:strRef>
          </c:cat>
          <c:val>
            <c:numRef>
              <c:f>'Récap Résultats questionnaires'!$CW$65:$CZ$65</c:f>
              <c:numCache>
                <c:ptCount val="4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17925"/>
          <c:w val="0.26325"/>
          <c:h val="0.75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Modification des horaires du 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mercredi de 8h30 à 11h30</a:t>
            </a:r>
          </a:p>
        </c:rich>
      </c:tx>
      <c:layout>
        <c:manualLayout>
          <c:xMode val="factor"/>
          <c:yMode val="factor"/>
          <c:x val="-0.2225"/>
          <c:y val="-0.0115"/>
        </c:manualLayout>
      </c:layout>
      <c:spPr>
        <a:solidFill>
          <a:srgbClr val="B7DEE8"/>
        </a:solidFill>
        <a:ln w="3175">
          <a:noFill/>
        </a:ln>
      </c:spPr>
    </c:title>
    <c:plotArea>
      <c:layout>
        <c:manualLayout>
          <c:xMode val="edge"/>
          <c:yMode val="edge"/>
          <c:x val="0.46525"/>
          <c:y val="0.26275"/>
          <c:w val="0.47725"/>
          <c:h val="0.67075"/>
        </c:manualLayout>
      </c:layout>
      <c:pieChart>
        <c:varyColors val="1"/>
        <c:ser>
          <c:idx val="0"/>
          <c:order val="0"/>
          <c:tx>
            <c:v>Classe le mercredi de 8h30 à 11h30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Pour
26%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Contre
73%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Sans réponse
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'Récap Résultats questionnaires'!$BS$64:$BU$64</c:f>
              <c:numCache>
                <c:ptCount val="3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315"/>
          <c:h val="0.779"/>
        </c:manualLayout>
      </c:layout>
      <c:pie3DChart>
        <c:varyColors val="1"/>
        <c:ser>
          <c:idx val="0"/>
          <c:order val="0"/>
          <c:tx>
            <c:v>Taux de participation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'Récap Résultats questionnaires'!$B$3:$C$4</c:f>
              <c:multiLvlStrCache>
                <c:ptCount val="2"/>
                <c:lvl>
                  <c:pt idx="0">
                    <c:v>Nombre d'enseignants ayant répondu</c:v>
                  </c:pt>
                  <c:pt idx="1">
                    <c:v>Nombre d'enseignants n'ayant pas répondu</c:v>
                  </c:pt>
                </c:lvl>
              </c:multiLvlStrCache>
            </c:multiLvlStrRef>
          </c:cat>
          <c:val>
            <c:numRef>
              <c:f>'Récap Résultats questionnaires'!$B$20:$C$20</c:f>
              <c:numCache>
                <c:ptCount val="2"/>
                <c:pt idx="0">
                  <c:v>3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5"/>
          <c:y val="0.4265"/>
          <c:w val="0.30775"/>
          <c:h val="0.28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La fin de classe à 16h15 est :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75"/>
          <c:y val="0.23775"/>
          <c:w val="0.6425"/>
          <c:h val="0.6685"/>
        </c:manualLayout>
      </c:layout>
      <c:pie3DChart>
        <c:varyColors val="1"/>
        <c:ser>
          <c:idx val="0"/>
          <c:order val="0"/>
          <c:tx>
            <c:strRef>
              <c:f>'Récap Résultats questionnaires'!$F$3:$J$3</c:f>
              <c:strCache>
                <c:ptCount val="1"/>
                <c:pt idx="0">
                  <c:v>La fin de classe à 16h15 est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questionnaires'!$F$4:$J$4</c:f>
              <c:strCache>
                <c:ptCount val="5"/>
                <c:pt idx="0">
                  <c:v>Efficace</c:v>
                </c:pt>
                <c:pt idx="1">
                  <c:v>Interessante</c:v>
                </c:pt>
                <c:pt idx="2">
                  <c:v>Superflue</c:v>
                </c:pt>
                <c:pt idx="3">
                  <c:v>Inadaptée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questionnaires'!$F$20:$J$20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"/>
          <c:y val="0.35475"/>
          <c:w val="0.1952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L'horaire de classe le mercredi de 9h30 à 11h30 est :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25"/>
          <c:y val="0.33625"/>
          <c:w val="0.6225"/>
          <c:h val="0.5765"/>
        </c:manualLayout>
      </c:layout>
      <c:pie3DChart>
        <c:varyColors val="1"/>
        <c:ser>
          <c:idx val="0"/>
          <c:order val="0"/>
          <c:tx>
            <c:strRef>
              <c:f>'Récap Résultats questionnaires'!$K$3:$O$3</c:f>
              <c:strCache>
                <c:ptCount val="1"/>
                <c:pt idx="0">
                  <c:v>L'horaire de classe le mercredi de 9h30 à 11h30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questionnaires'!$K$4:$O$4</c:f>
              <c:strCache>
                <c:ptCount val="5"/>
                <c:pt idx="0">
                  <c:v>Efficace</c:v>
                </c:pt>
                <c:pt idx="1">
                  <c:v>Interessante</c:v>
                </c:pt>
                <c:pt idx="2">
                  <c:v>Problèmatique</c:v>
                </c:pt>
                <c:pt idx="3">
                  <c:v>Inadaptée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questionnaires'!$K$20:$O$20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4085"/>
          <c:w val="0.2187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Favorable à la classe de 8h30 à 11h30 le mercredi</a:t>
            </a:r>
          </a:p>
        </c:rich>
      </c:tx>
      <c:layout>
        <c:manualLayout>
          <c:xMode val="factor"/>
          <c:yMode val="factor"/>
          <c:x val="-0.00425"/>
          <c:y val="-0.02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75"/>
          <c:y val="0.33625"/>
          <c:w val="0.6425"/>
          <c:h val="0.5765"/>
        </c:manualLayout>
      </c:layout>
      <c:pie3DChart>
        <c:varyColors val="1"/>
        <c:ser>
          <c:idx val="0"/>
          <c:order val="0"/>
          <c:tx>
            <c:strRef>
              <c:f>'Récap Résultats questionnaires'!$P$70:$R$70</c:f>
              <c:strCache>
                <c:ptCount val="1"/>
                <c:pt idx="0">
                  <c:v>55,77% 42,31% 1,92%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questionnaires'!$P$4:$R$4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Non exprimé</c:v>
                </c:pt>
              </c:strCache>
            </c:strRef>
          </c:cat>
          <c:val>
            <c:numRef>
              <c:f>'Récap Résultats questionnaires'!$P$20:$R$20</c:f>
              <c:numCach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"/>
          <c:y val="0.4945"/>
          <c:w val="0.1952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L'horaire de classe le mercredi de 9h30 à 11h30 est :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25"/>
          <c:y val="0.33625"/>
          <c:w val="0.6225"/>
          <c:h val="0.5765"/>
        </c:manualLayout>
      </c:layout>
      <c:pie3DChart>
        <c:varyColors val="1"/>
        <c:ser>
          <c:idx val="0"/>
          <c:order val="0"/>
          <c:tx>
            <c:strRef>
              <c:f>'Récap Résultats questionnaires'!$K$3:$O$3</c:f>
              <c:strCache>
                <c:ptCount val="1"/>
                <c:pt idx="0">
                  <c:v>L'horaire de classe le mercredi de 9h30 à 11h30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questionnaires'!$K$4:$O$4</c:f>
              <c:strCache>
                <c:ptCount val="5"/>
                <c:pt idx="0">
                  <c:v>Efficace</c:v>
                </c:pt>
                <c:pt idx="1">
                  <c:v>Interessante</c:v>
                </c:pt>
                <c:pt idx="2">
                  <c:v>Problèmatique</c:v>
                </c:pt>
                <c:pt idx="3">
                  <c:v>Inadaptée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questionnaires'!$K$65:$O$65</c:f>
              <c:numCache>
                <c:ptCount val="5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4085"/>
          <c:w val="0.2187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Favorable à la fin d'accueil à 18h au lieu de 18h15</a:t>
            </a:r>
          </a:p>
        </c:rich>
      </c:tx>
      <c:layout>
        <c:manualLayout>
          <c:xMode val="factor"/>
          <c:yMode val="factor"/>
          <c:x val="-0.0255"/>
          <c:y val="-0.02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875"/>
          <c:w val="0.743"/>
          <c:h val="0.674"/>
        </c:manualLayout>
      </c:layout>
      <c:pie3DChart>
        <c:varyColors val="1"/>
        <c:ser>
          <c:idx val="0"/>
          <c:order val="0"/>
          <c:tx>
            <c:strRef>
              <c:f>'Récap Résultats questionnaires'!$S$70:$U$70</c:f>
              <c:strCache>
                <c:ptCount val="1"/>
                <c:pt idx="0">
                  <c:v>61,54% 23,08% 15,38%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questionnaires'!$S$4:$U$4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Non exprimé</c:v>
                </c:pt>
              </c:strCache>
            </c:strRef>
          </c:cat>
          <c:val>
            <c:numRef>
              <c:f>'Récap Résultats questionnaires'!$S$20:$U$20</c:f>
              <c:numCach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"/>
          <c:y val="0.4945"/>
          <c:w val="0.1952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Organisation de journée identique en maternelle et élementaire</a:t>
            </a:r>
          </a:p>
        </c:rich>
      </c:tx>
      <c:layout>
        <c:manualLayout>
          <c:xMode val="factor"/>
          <c:yMode val="factor"/>
          <c:x val="-0.00425"/>
          <c:y val="-0.02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75"/>
          <c:y val="0.33625"/>
          <c:w val="0.6425"/>
          <c:h val="0.5765"/>
        </c:manualLayout>
      </c:layout>
      <c:pie3DChart>
        <c:varyColors val="1"/>
        <c:ser>
          <c:idx val="0"/>
          <c:order val="0"/>
          <c:tx>
            <c:strRef>
              <c:f>'Récap Résultats questionnaires'!$V$70:$X$70</c:f>
              <c:strCache>
                <c:ptCount val="1"/>
                <c:pt idx="0">
                  <c:v>40,38% 50,00% 11,54%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questionnaires'!$V$4:$X$4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Non exprimé</c:v>
                </c:pt>
              </c:strCache>
            </c:strRef>
          </c:cat>
          <c:val>
            <c:numRef>
              <c:f>'Récap Résultats questionnaires'!$V$20:$X$20</c:f>
              <c:numCache>
                <c:ptCount val="3"/>
                <c:pt idx="0">
                  <c:v>0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"/>
          <c:y val="0.4945"/>
          <c:w val="0.1952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l'organisation suivante vous parait-elle pertinente : TPS et PS en garderie;  
</a:t>
            </a: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CP avec MS et GS;  CE1 à CM2</a:t>
            </a:r>
          </a:p>
        </c:rich>
      </c:tx>
      <c:layout>
        <c:manualLayout>
          <c:xMode val="factor"/>
          <c:yMode val="factor"/>
          <c:x val="-0.08075"/>
          <c:y val="-0.02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3225"/>
          <c:w val="0.743"/>
          <c:h val="0.639"/>
        </c:manualLayout>
      </c:layout>
      <c:pie3DChart>
        <c:varyColors val="1"/>
        <c:ser>
          <c:idx val="0"/>
          <c:order val="0"/>
          <c:tx>
            <c:strRef>
              <c:f>'Récap Résultats questionnaires'!$Y$3:$AA$3</c:f>
              <c:strCache>
                <c:ptCount val="1"/>
                <c:pt idx="0">
                  <c:v>l'organisation suivante vous parait-elle pertinente : TPS et PS en garderie;  CP avec MS et GS;  CE1 à CM2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questionnaires'!$Y$4:$AA$4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Non exprimé</c:v>
                </c:pt>
              </c:strCache>
            </c:strRef>
          </c:cat>
          <c:val>
            <c:numRef>
              <c:f>'Récap Résultats questionnaires'!$Y$20:$AA$20</c:f>
              <c:numCach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"/>
          <c:y val="0.5125"/>
          <c:w val="0.1952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Animez vous une étude surveillée</a:t>
            </a:r>
          </a:p>
        </c:rich>
      </c:tx>
      <c:layout>
        <c:manualLayout>
          <c:xMode val="factor"/>
          <c:yMode val="factor"/>
          <c:x val="-0.0085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25"/>
          <c:y val="0.288"/>
          <c:w val="0.70775"/>
          <c:h val="0.6735"/>
        </c:manualLayout>
      </c:layout>
      <c:pie3DChart>
        <c:varyColors val="1"/>
        <c:ser>
          <c:idx val="0"/>
          <c:order val="0"/>
          <c:tx>
            <c:strRef>
              <c:f>'Récap Résultats questionnaires'!$AB$3:$AC$3</c:f>
              <c:strCache>
                <c:ptCount val="1"/>
                <c:pt idx="0">
                  <c:v>Animez vous une étude surveillée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questionnaires'!$AB$4:$AC$4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'Récap Résultats questionnaires'!$AB$20:$AC$20</c:f>
              <c:numCach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75"/>
          <c:y val="0.48375"/>
          <c:w val="0.0955"/>
          <c:h val="0.16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Elle est pour vous :</a:t>
            </a:r>
          </a:p>
        </c:rich>
      </c:tx>
      <c:layout>
        <c:manualLayout>
          <c:xMode val="factor"/>
          <c:yMode val="factor"/>
          <c:x val="-0.1655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835"/>
          <c:w val="0.708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questionnaires'!$AD$3:$AI$3</c:f>
              <c:strCache>
                <c:ptCount val="1"/>
                <c:pt idx="0">
                  <c:v>Elle est pour vous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questionnaires'!$AD$4:$AI$4</c:f>
              <c:strCache>
                <c:ptCount val="6"/>
                <c:pt idx="0">
                  <c:v>Indispensable</c:v>
                </c:pt>
                <c:pt idx="1">
                  <c:v>Necessaire</c:v>
                </c:pt>
                <c:pt idx="2">
                  <c:v>Importante</c:v>
                </c:pt>
                <c:pt idx="3">
                  <c:v>Secondaire</c:v>
                </c:pt>
                <c:pt idx="4">
                  <c:v>Superflue</c:v>
                </c:pt>
                <c:pt idx="5">
                  <c:v>Non exprimé</c:v>
                </c:pt>
              </c:strCache>
            </c:strRef>
          </c:cat>
          <c:val>
            <c:numRef>
              <c:f>'Récap Résultats questionnaires'!$AD$20:$AI$20</c:f>
              <c:numCache>
                <c:ptCount val="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17925"/>
          <c:w val="0.26125"/>
          <c:h val="0.75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Animez vous une animation 
</a:t>
            </a: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péri- éducative</a:t>
            </a:r>
          </a:p>
        </c:rich>
      </c:tx>
      <c:layout>
        <c:manualLayout>
          <c:xMode val="factor"/>
          <c:yMode val="factor"/>
          <c:x val="-0.08075"/>
          <c:y val="-0.00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"/>
          <c:y val="0.288"/>
          <c:w val="0.7075"/>
          <c:h val="0.6735"/>
        </c:manualLayout>
      </c:layout>
      <c:pie3DChart>
        <c:varyColors val="1"/>
        <c:ser>
          <c:idx val="0"/>
          <c:order val="0"/>
          <c:tx>
            <c:strRef>
              <c:f>'Récap Résultats questionnaires'!$AJ$3:$AK$3</c:f>
              <c:strCache>
                <c:ptCount val="1"/>
                <c:pt idx="0">
                  <c:v>Animez vous une animation péri-éducative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questionnaires'!$AJ$4:$AK$4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'Récap Résultats questionnaires'!$AJ$20:$AK$20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75"/>
          <c:y val="0.48375"/>
          <c:w val="0.0955"/>
          <c:h val="0.16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Elle est pour vous :</a:t>
            </a:r>
          </a:p>
        </c:rich>
      </c:tx>
      <c:layout>
        <c:manualLayout>
          <c:xMode val="factor"/>
          <c:yMode val="factor"/>
          <c:x val="-0.1655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835"/>
          <c:w val="0.708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questionnaires'!$AL$3:$AQ$3</c:f>
              <c:strCache>
                <c:ptCount val="1"/>
                <c:pt idx="0">
                  <c:v>Elle est pour vous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questionnaires'!$AD$4:$AI$4</c:f>
              <c:strCache>
                <c:ptCount val="6"/>
                <c:pt idx="0">
                  <c:v>Indispensable</c:v>
                </c:pt>
                <c:pt idx="1">
                  <c:v>Necessaire</c:v>
                </c:pt>
                <c:pt idx="2">
                  <c:v>Importante</c:v>
                </c:pt>
                <c:pt idx="3">
                  <c:v>Secondaire</c:v>
                </c:pt>
                <c:pt idx="4">
                  <c:v>Superflue</c:v>
                </c:pt>
                <c:pt idx="5">
                  <c:v>Non exprimé</c:v>
                </c:pt>
              </c:strCache>
            </c:strRef>
          </c:cat>
          <c:val>
            <c:numRef>
              <c:f>'Récap Résultats questionnaires'!$AL$20:$AQ$20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17925"/>
          <c:w val="0.26125"/>
          <c:h val="0.75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L'accueil garderie est pour vous :</a:t>
            </a:r>
          </a:p>
        </c:rich>
      </c:tx>
      <c:layout>
        <c:manualLayout>
          <c:xMode val="factor"/>
          <c:yMode val="factor"/>
          <c:x val="-0.019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835"/>
          <c:w val="0.708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questionnaires'!$AR$3:$AW$3</c:f>
              <c:strCache>
                <c:ptCount val="1"/>
                <c:pt idx="0">
                  <c:v>L'accueil garderie est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questionnaires'!$AR$4:$AW$4</c:f>
              <c:strCache>
                <c:ptCount val="6"/>
                <c:pt idx="0">
                  <c:v>Indispensable</c:v>
                </c:pt>
                <c:pt idx="1">
                  <c:v>Necessaire</c:v>
                </c:pt>
                <c:pt idx="2">
                  <c:v>Important</c:v>
                </c:pt>
                <c:pt idx="3">
                  <c:v>secondaire</c:v>
                </c:pt>
                <c:pt idx="4">
                  <c:v>Superflu</c:v>
                </c:pt>
                <c:pt idx="5">
                  <c:v>Non exprimé</c:v>
                </c:pt>
              </c:strCache>
            </c:strRef>
          </c:cat>
          <c:val>
            <c:numRef>
              <c:f>'Récap Résultats questionnaires'!$AR$20:$AW$20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17925"/>
          <c:w val="0.26125"/>
          <c:h val="0.75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La qualité de l'étude surveillée est plutôt :</a:t>
            </a:r>
          </a:p>
        </c:rich>
      </c:tx>
      <c:layout>
        <c:manualLayout>
          <c:xMode val="factor"/>
          <c:yMode val="factor"/>
          <c:x val="0.01475"/>
          <c:y val="-0.02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75"/>
          <c:y val="0.2405"/>
          <c:w val="0.70625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questionnaires'!$AX$3:$BB$3</c:f>
              <c:strCache>
                <c:ptCount val="1"/>
                <c:pt idx="0">
                  <c:v>La qualité de l'étude surveillée est plutôt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questionnaires'!$AX$4:$BB$4</c:f>
              <c:strCache>
                <c:ptCount val="5"/>
                <c:pt idx="0">
                  <c:v>Bonne</c:v>
                </c:pt>
                <c:pt idx="1">
                  <c:v>Satisfaisante</c:v>
                </c:pt>
                <c:pt idx="2">
                  <c:v>Inégale</c:v>
                </c:pt>
                <c:pt idx="3">
                  <c:v>Non satisfaisante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questionnaires'!$AX$20:$BB$20</c:f>
              <c:numCach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"/>
          <c:y val="0.172"/>
          <c:w val="0.268"/>
          <c:h val="0.73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La qualité de l'animation péri-éducative est plutôt :</a:t>
            </a:r>
          </a:p>
        </c:rich>
      </c:tx>
      <c:layout>
        <c:manualLayout>
          <c:xMode val="factor"/>
          <c:yMode val="factor"/>
          <c:x val="0.02825"/>
          <c:y val="-0.02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8"/>
          <c:y val="0.24025"/>
          <c:w val="0.7055"/>
          <c:h val="0.6735"/>
        </c:manualLayout>
      </c:layout>
      <c:pie3DChart>
        <c:varyColors val="1"/>
        <c:ser>
          <c:idx val="0"/>
          <c:order val="0"/>
          <c:tx>
            <c:strRef>
              <c:f>'Récap Résultats questionnaires'!$BC$3:$BG$3</c:f>
              <c:strCache>
                <c:ptCount val="1"/>
                <c:pt idx="0">
                  <c:v>La qualité de l'animation péri-éducative est plutôt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questionnaires'!$BH$4:$BL$4</c:f>
              <c:strCache>
                <c:ptCount val="5"/>
                <c:pt idx="0">
                  <c:v>Bonne</c:v>
                </c:pt>
                <c:pt idx="1">
                  <c:v>Satisfaisante</c:v>
                </c:pt>
                <c:pt idx="2">
                  <c:v>Inégale</c:v>
                </c:pt>
                <c:pt idx="3">
                  <c:v>Non satisfaisante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questionnaires'!$BC$20:$BG$20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25"/>
          <c:y val="0.172"/>
          <c:w val="0.26625"/>
          <c:h val="0.73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Favorable à la classe de 8h30 à 11h30 le mercredi</a:t>
            </a:r>
          </a:p>
        </c:rich>
      </c:tx>
      <c:layout>
        <c:manualLayout>
          <c:xMode val="factor"/>
          <c:yMode val="factor"/>
          <c:x val="-0.00425"/>
          <c:y val="-0.02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75"/>
          <c:y val="0.33625"/>
          <c:w val="0.6425"/>
          <c:h val="0.5765"/>
        </c:manualLayout>
      </c:layout>
      <c:pie3DChart>
        <c:varyColors val="1"/>
        <c:ser>
          <c:idx val="0"/>
          <c:order val="0"/>
          <c:tx>
            <c:strRef>
              <c:f>'Récap Résultats questionnaires'!$P$70:$R$70</c:f>
              <c:strCache>
                <c:ptCount val="1"/>
                <c:pt idx="0">
                  <c:v>55,77% 42,31% 1,92%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questionnaires'!$P$4:$R$4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Non exprimé</c:v>
                </c:pt>
              </c:strCache>
            </c:strRef>
          </c:cat>
          <c:val>
            <c:numRef>
              <c:f>'Récap Résultats questionnaires'!$P$65:$R$65</c:f>
              <c:numCach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"/>
          <c:y val="0.4945"/>
          <c:w val="0.1952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La qualité de la garderie périscolaire est plutôt</a:t>
            </a:r>
          </a:p>
        </c:rich>
      </c:tx>
      <c:layout>
        <c:manualLayout>
          <c:xMode val="factor"/>
          <c:yMode val="factor"/>
          <c:x val="0.0205"/>
          <c:y val="-0.02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825"/>
          <c:y val="0.2405"/>
          <c:w val="0.70525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questionnaires'!$BH$3:$BL$3</c:f>
              <c:strCache>
                <c:ptCount val="1"/>
                <c:pt idx="0">
                  <c:v>La qualité de la garderie périscolaire est plutôt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questionnaires'!$BH$4:$BL$4</c:f>
              <c:strCache>
                <c:ptCount val="5"/>
                <c:pt idx="0">
                  <c:v>Bonne</c:v>
                </c:pt>
                <c:pt idx="1">
                  <c:v>Satisfaisante</c:v>
                </c:pt>
                <c:pt idx="2">
                  <c:v>Inégale</c:v>
                </c:pt>
                <c:pt idx="3">
                  <c:v>Non satisfaisante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questionnaires'!$BH$20:$BL$20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"/>
          <c:y val="0.172"/>
          <c:w val="0.267"/>
          <c:h val="0.73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La Gestion des temps périscolaire est </a:t>
            </a:r>
          </a:p>
        </c:rich>
      </c:tx>
      <c:layout>
        <c:manualLayout>
          <c:xMode val="factor"/>
          <c:yMode val="factor"/>
          <c:x val="0.0255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835"/>
          <c:w val="0.70775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questionnaires'!$BM$3:$BR$3</c:f>
              <c:strCache>
                <c:ptCount val="1"/>
                <c:pt idx="0">
                  <c:v>La Gestion des temps périscolaire est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questionnaires'!$BM$4:$BR$4</c:f>
              <c:strCache>
                <c:ptCount val="6"/>
                <c:pt idx="0">
                  <c:v>Efficace </c:v>
                </c:pt>
                <c:pt idx="1">
                  <c:v>Cohérente</c:v>
                </c:pt>
                <c:pt idx="2">
                  <c:v>Compliquée</c:v>
                </c:pt>
                <c:pt idx="3">
                  <c:v>Chaotique</c:v>
                </c:pt>
                <c:pt idx="4">
                  <c:v>Mauvaise</c:v>
                </c:pt>
                <c:pt idx="5">
                  <c:v>Non exprimé</c:v>
                </c:pt>
              </c:strCache>
            </c:strRef>
          </c:cat>
          <c:val>
            <c:numRef>
              <c:f>'Récap Résultats questionnaires'!$BM$20:$BR$20</c:f>
              <c:numCache>
                <c:ptCount val="6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17925"/>
          <c:w val="0.26125"/>
          <c:h val="0.75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Pensez-vous qu'il soit souhaitable que le projet d'école ait un lien avec le projet périscolaire</a:t>
            </a:r>
          </a:p>
        </c:rich>
      </c:tx>
      <c:layout>
        <c:manualLayout>
          <c:xMode val="factor"/>
          <c:yMode val="factor"/>
          <c:x val="-0.007"/>
          <c:y val="0.00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75"/>
          <c:y val="0.31025"/>
          <c:w val="0.65725"/>
          <c:h val="0.628"/>
        </c:manualLayout>
      </c:layout>
      <c:pie3DChart>
        <c:varyColors val="1"/>
        <c:ser>
          <c:idx val="0"/>
          <c:order val="0"/>
          <c:tx>
            <c:strRef>
              <c:f>'Récap Résultats questionnaires'!$BS$3:$BU$3</c:f>
              <c:strCache>
                <c:ptCount val="1"/>
                <c:pt idx="0">
                  <c:v>Pensez-vous qu'il soit souhaitable que le projet d'école ait un lien avec le projet périscolaire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questionnaires'!$BS$4:$BU$4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Non exprimé</c:v>
                </c:pt>
              </c:strCache>
            </c:strRef>
          </c:cat>
          <c:val>
            <c:numRef>
              <c:f>'Récap Résultats questionnaires'!$BS$20:$BU$20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"/>
          <c:y val="0.36975"/>
          <c:w val="0.23925"/>
          <c:h val="0.434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 votre avis quels locaux sont utilisables pendant le temps périscolaire</a:t>
            </a:r>
          </a:p>
        </c:rich>
      </c:tx>
      <c:layout>
        <c:manualLayout>
          <c:xMode val="factor"/>
          <c:yMode val="factor"/>
          <c:x val="-0.01625"/>
          <c:y val="0.098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39425"/>
          <c:w val="0.52575"/>
          <c:h val="0.498"/>
        </c:manualLayout>
      </c:layout>
      <c:pie3DChart>
        <c:varyColors val="1"/>
        <c:ser>
          <c:idx val="0"/>
          <c:order val="0"/>
          <c:tx>
            <c:strRef>
              <c:f>'Récap Résultats questionnaires'!$BV$3:$BZ$3</c:f>
              <c:strCache>
                <c:ptCount val="1"/>
                <c:pt idx="0">
                  <c:v>A votre avis quels locaux sont utilisables pendant le temps périscolaire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questionnaires'!$BV$4:$BZ$4</c:f>
              <c:strCache>
                <c:ptCount val="5"/>
                <c:pt idx="0">
                  <c:v>Tous ils sont municipaux</c:v>
                </c:pt>
                <c:pt idx="1">
                  <c:v>L'ensemble des locaux sauf les classes</c:v>
                </c:pt>
                <c:pt idx="2">
                  <c:v>Uniquement les  locaux non utilisés et les espaces extérieurs</c:v>
                </c:pt>
                <c:pt idx="3">
                  <c:v>A déterminer dans chaque école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questionnaires'!$BV$20:$BZ$20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6"/>
          <c:y val="0.357"/>
          <c:w val="0.4315"/>
          <c:h val="0.534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Les informations contenues dans le dossier sont</a:t>
            </a:r>
          </a:p>
        </c:rich>
      </c:tx>
      <c:layout>
        <c:manualLayout>
          <c:xMode val="factor"/>
          <c:yMode val="factor"/>
          <c:x val="0.02375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175"/>
          <c:y val="0.2835"/>
          <c:w val="0.7055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questionnaires'!$CA$3:$CE$3</c:f>
              <c:strCache>
                <c:ptCount val="1"/>
                <c:pt idx="0">
                  <c:v>Les informations contenues dans le dossier sont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questionnaires'!$CA$4:$CE$4</c:f>
              <c:strCache>
                <c:ptCount val="5"/>
                <c:pt idx="0">
                  <c:v>Indispensables</c:v>
                </c:pt>
                <c:pt idx="1">
                  <c:v>Importantes</c:v>
                </c:pt>
                <c:pt idx="2">
                  <c:v>Complexes</c:v>
                </c:pt>
                <c:pt idx="3">
                  <c:v>Insuffisantes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questionnaires'!$CA$20:$CE$20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5"/>
          <c:y val="0.17925"/>
          <c:w val="0.2625"/>
          <c:h val="0.75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L'aide à l'inscription est  indispensable à l'école</a:t>
            </a:r>
          </a:p>
        </c:rich>
      </c:tx>
      <c:layout>
        <c:manualLayout>
          <c:xMode val="factor"/>
          <c:yMode val="factor"/>
          <c:x val="0.03025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15"/>
          <c:y val="0.2835"/>
          <c:w val="0.70625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questionnaires'!$CF$3:$CH$3</c:f>
              <c:strCache>
                <c:ptCount val="1"/>
                <c:pt idx="0">
                  <c:v>L'aide à l'inscription est  indispensable à l'école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questionnaires'!$CF$4:$CH$4</c:f>
              <c:strCache>
                <c:ptCount val="3"/>
                <c:pt idx="0">
                  <c:v>Oui</c:v>
                </c:pt>
                <c:pt idx="1">
                  <c:v>Non </c:v>
                </c:pt>
                <c:pt idx="2">
                  <c:v>Non exprimé</c:v>
                </c:pt>
              </c:strCache>
            </c:strRef>
          </c:cat>
          <c:val>
            <c:numRef>
              <c:f>'Récap Résultats questionnaires'!$CF$20:$CH$20</c:f>
              <c:numCach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17925"/>
          <c:w val="0.26325"/>
          <c:h val="0.75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L'enregistrement du dossier en juin est</a:t>
            </a:r>
          </a:p>
        </c:rich>
      </c:tx>
      <c:layout>
        <c:manualLayout>
          <c:xMode val="factor"/>
          <c:yMode val="factor"/>
          <c:x val="-0.03975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15"/>
          <c:y val="0.2835"/>
          <c:w val="0.706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questionnaires'!$CI$3:$CL$3</c:f>
              <c:strCache>
                <c:ptCount val="1"/>
                <c:pt idx="0">
                  <c:v>L'enregistrement du dossier en juin est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questionnaires'!$CI$4:$CL$4</c:f>
              <c:strCache>
                <c:ptCount val="4"/>
                <c:pt idx="0">
                  <c:v>Logique</c:v>
                </c:pt>
                <c:pt idx="1">
                  <c:v>Adapté</c:v>
                </c:pt>
                <c:pt idx="2">
                  <c:v>Inadapté</c:v>
                </c:pt>
                <c:pt idx="3">
                  <c:v>Non exprimé</c:v>
                </c:pt>
              </c:strCache>
            </c:strRef>
          </c:cat>
          <c:val>
            <c:numRef>
              <c:f>'Récap Résultats questionnaires'!$CI$20:$CL$20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17925"/>
          <c:w val="0.26325"/>
          <c:h val="0.75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La communication entre les personnels au sein de l'école est :</a:t>
            </a:r>
          </a:p>
        </c:rich>
      </c:tx>
      <c:layout>
        <c:manualLayout>
          <c:xMode val="factor"/>
          <c:yMode val="factor"/>
          <c:x val="0.01475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175"/>
          <c:y val="0.2835"/>
          <c:w val="0.7055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questionnaires'!$CM$3:$CQ$3</c:f>
              <c:strCache>
                <c:ptCount val="1"/>
                <c:pt idx="0">
                  <c:v>La communication entre les personnels au sein de l'école est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questionnaires'!$CM$4:$CQ$4</c:f>
              <c:strCache>
                <c:ptCount val="5"/>
                <c:pt idx="0">
                  <c:v>Bonne</c:v>
                </c:pt>
                <c:pt idx="1">
                  <c:v>Satisfaisante</c:v>
                </c:pt>
                <c:pt idx="2">
                  <c:v>Moyenne</c:v>
                </c:pt>
                <c:pt idx="3">
                  <c:v>Mauvaise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questionnaires'!$CM$20:$CQ$20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5"/>
          <c:y val="0.17925"/>
          <c:w val="0.2625"/>
          <c:h val="0.75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La communication entre l'école et le service éducation est :</a:t>
            </a:r>
          </a:p>
        </c:rich>
      </c:tx>
      <c:layout>
        <c:manualLayout>
          <c:xMode val="factor"/>
          <c:yMode val="factor"/>
          <c:x val="0.002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15"/>
          <c:y val="0.2835"/>
          <c:w val="0.706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questionnaires'!$CR$3:$CV$3</c:f>
              <c:strCache>
                <c:ptCount val="1"/>
                <c:pt idx="0">
                  <c:v>La communication entre l'école et le service éducation est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questionnaires'!$CR$4:$CV$4</c:f>
              <c:strCache>
                <c:ptCount val="5"/>
                <c:pt idx="0">
                  <c:v>Bonne</c:v>
                </c:pt>
                <c:pt idx="1">
                  <c:v>Satisfaisante</c:v>
                </c:pt>
                <c:pt idx="2">
                  <c:v>Moyenne</c:v>
                </c:pt>
                <c:pt idx="3">
                  <c:v>Mauvaise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questionnaires'!$CR$20:$CV$20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17925"/>
          <c:w val="0.26325"/>
          <c:h val="0.75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Les supports d'information sont </a:t>
            </a:r>
          </a:p>
        </c:rich>
      </c:tx>
      <c:layout>
        <c:manualLayout>
          <c:xMode val="factor"/>
          <c:yMode val="factor"/>
          <c:x val="-0.0985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15"/>
          <c:y val="0.2835"/>
          <c:w val="0.706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questionnaires'!$CW$3:$CZ$3</c:f>
              <c:strCache>
                <c:ptCount val="1"/>
                <c:pt idx="0">
                  <c:v>Les supports d'information sont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questionnaires'!$CW$4:$CZ$4</c:f>
              <c:strCache>
                <c:ptCount val="4"/>
                <c:pt idx="0">
                  <c:v>Suffisants</c:v>
                </c:pt>
                <c:pt idx="1">
                  <c:v>Méconnus</c:v>
                </c:pt>
                <c:pt idx="2">
                  <c:v>Insuffisants</c:v>
                </c:pt>
                <c:pt idx="3">
                  <c:v>Non exprimé</c:v>
                </c:pt>
              </c:strCache>
            </c:strRef>
          </c:cat>
          <c:val>
            <c:numRef>
              <c:f>'Récap Résultats questionnaires'!$CW$20:$CZ$20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17925"/>
          <c:w val="0.26325"/>
          <c:h val="0.75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Favorable à la fin d'accueil à 18h au lieu de 18h15</a:t>
            </a:r>
          </a:p>
        </c:rich>
      </c:tx>
      <c:layout>
        <c:manualLayout>
          <c:xMode val="factor"/>
          <c:yMode val="factor"/>
          <c:x val="-0.0255"/>
          <c:y val="-0.02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875"/>
          <c:w val="0.743"/>
          <c:h val="0.674"/>
        </c:manualLayout>
      </c:layout>
      <c:pie3DChart>
        <c:varyColors val="1"/>
        <c:ser>
          <c:idx val="0"/>
          <c:order val="0"/>
          <c:tx>
            <c:strRef>
              <c:f>'Récap Résultats questionnaires'!$S$70:$U$70</c:f>
              <c:strCache>
                <c:ptCount val="1"/>
                <c:pt idx="0">
                  <c:v>61,54% 23,08% 15,38%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questionnaires'!$S$4:$U$4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Non exprimé</c:v>
                </c:pt>
              </c:strCache>
            </c:strRef>
          </c:cat>
          <c:val>
            <c:numRef>
              <c:f>'Récap Résultats questionnaires'!$S$65:$U$65</c:f>
              <c:numCache>
                <c:ptCount val="3"/>
                <c:pt idx="0">
                  <c:v>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"/>
          <c:y val="0.4945"/>
          <c:w val="0.1952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315"/>
          <c:h val="0.779"/>
        </c:manualLayout>
      </c:layout>
      <c:pie3DChart>
        <c:varyColors val="1"/>
        <c:ser>
          <c:idx val="0"/>
          <c:order val="0"/>
          <c:tx>
            <c:v>Taux de participation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'Récap Résultats questionnaires'!$B$3:$C$4</c:f>
              <c:multiLvlStrCache>
                <c:ptCount val="2"/>
                <c:lvl>
                  <c:pt idx="0">
                    <c:v>Nombre d'enseignants ayant répondu</c:v>
                  </c:pt>
                  <c:pt idx="1">
                    <c:v>Nombre d'enseignants n'ayant pas répondu</c:v>
                  </c:pt>
                </c:lvl>
              </c:multiLvlStrCache>
            </c:multiLvlStrRef>
          </c:cat>
          <c:val>
            <c:numRef>
              <c:f>'Récap Résultats questionnaires'!$B$69:$C$69</c:f>
              <c:numCache>
                <c:ptCount val="2"/>
                <c:pt idx="0">
                  <c:v>52</c:v>
                </c:pt>
                <c:pt idx="1">
                  <c:v>11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5"/>
          <c:y val="0.4265"/>
          <c:w val="0.30775"/>
          <c:h val="0.28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La fin de classe à 16h15 est :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743"/>
          <c:h val="0.779"/>
        </c:manualLayout>
      </c:layout>
      <c:pie3DChart>
        <c:varyColors val="1"/>
        <c:ser>
          <c:idx val="0"/>
          <c:order val="0"/>
          <c:tx>
            <c:strRef>
              <c:f>'Récap Résultats questionnaires'!$F$60:$F$70</c:f>
              <c:strCache>
                <c:ptCount val="1"/>
                <c:pt idx="0">
                  <c:v>0 1 1 0 11 15,07%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'Récap Résultats questionnaires'!$F$4:$J$4</c:f>
              <c:strCache>
                <c:ptCount val="5"/>
                <c:pt idx="0">
                  <c:v>Efficace</c:v>
                </c:pt>
                <c:pt idx="1">
                  <c:v>Interessante</c:v>
                </c:pt>
                <c:pt idx="2">
                  <c:v>Superflue</c:v>
                </c:pt>
                <c:pt idx="3">
                  <c:v>Inadaptée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questionnaires'!$F$70:$J$70</c:f>
              <c:numCache>
                <c:ptCount val="5"/>
                <c:pt idx="0">
                  <c:v>0.1506849315068493</c:v>
                </c:pt>
                <c:pt idx="1">
                  <c:v>0.3698630136986301</c:v>
                </c:pt>
                <c:pt idx="2">
                  <c:v>0.2602739726027397</c:v>
                </c:pt>
                <c:pt idx="3">
                  <c:v>0.1780821917808219</c:v>
                </c:pt>
                <c:pt idx="4">
                  <c:v>0.0410958904109589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"/>
          <c:y val="0.35475"/>
          <c:w val="0.1952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L'horaire de classe le mercredi de 9h30 à 11h30 est :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875"/>
          <c:w val="0.72025"/>
          <c:h val="0.674"/>
        </c:manualLayout>
      </c:layout>
      <c:pie3DChart>
        <c:varyColors val="1"/>
        <c:ser>
          <c:idx val="0"/>
          <c:order val="0"/>
          <c:tx>
            <c:strRef>
              <c:f>'Récap Résultats questionnaires'!$K$3:$O$3</c:f>
              <c:strCache>
                <c:ptCount val="1"/>
                <c:pt idx="0">
                  <c:v>L'horaire de classe le mercredi de 9h30 à 11h30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'Récap Résultats questionnaires'!$K$4:$O$4</c:f>
              <c:strCache>
                <c:ptCount val="5"/>
                <c:pt idx="0">
                  <c:v>Efficace</c:v>
                </c:pt>
                <c:pt idx="1">
                  <c:v>Interessante</c:v>
                </c:pt>
                <c:pt idx="2">
                  <c:v>Problèmatique</c:v>
                </c:pt>
                <c:pt idx="3">
                  <c:v>Inadaptée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questionnaires'!$K$70:$O$70</c:f>
              <c:numCache>
                <c:ptCount val="5"/>
                <c:pt idx="0">
                  <c:v>0.28</c:v>
                </c:pt>
                <c:pt idx="1">
                  <c:v>0.32</c:v>
                </c:pt>
                <c:pt idx="2">
                  <c:v>0.2</c:v>
                </c:pt>
                <c:pt idx="3">
                  <c:v>0.17333333333333334</c:v>
                </c:pt>
                <c:pt idx="4">
                  <c:v>0.02666666666666667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4085"/>
          <c:w val="0.2187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Favorable à la classe de 8h30 à 11h30 le mercredi</a:t>
            </a:r>
          </a:p>
        </c:rich>
      </c:tx>
      <c:layout>
        <c:manualLayout>
          <c:xMode val="factor"/>
          <c:yMode val="factor"/>
          <c:x val="-0.00425"/>
          <c:y val="-0.02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875"/>
          <c:w val="0.743"/>
          <c:h val="0.674"/>
        </c:manualLayout>
      </c:layout>
      <c:pie3DChart>
        <c:varyColors val="1"/>
        <c:ser>
          <c:idx val="0"/>
          <c:order val="0"/>
          <c:tx>
            <c:strRef>
              <c:f>'Récap Résultats questionnaires'!$P$70:$R$70</c:f>
              <c:strCache>
                <c:ptCount val="1"/>
                <c:pt idx="0">
                  <c:v>55,77% 42,31% 1,92%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,</c:separator>
          </c:dLbls>
          <c:cat>
            <c:strRef>
              <c:f>'Récap Résultats questionnaires'!$P$4:$R$4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Non exprimé</c:v>
                </c:pt>
              </c:strCache>
            </c:strRef>
          </c:cat>
          <c:val>
            <c:numRef>
              <c:f>'Récap Résultats questionnaires'!$P$69:$R$69</c:f>
              <c:numCache>
                <c:ptCount val="3"/>
                <c:pt idx="0">
                  <c:v>29</c:v>
                </c:pt>
                <c:pt idx="1">
                  <c:v>22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"/>
          <c:y val="0.4945"/>
          <c:w val="0.1952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Favorable à la fin d'accueil à 18h au lieu de 18h15</a:t>
            </a:r>
          </a:p>
        </c:rich>
      </c:tx>
      <c:layout>
        <c:manualLayout>
          <c:xMode val="factor"/>
          <c:yMode val="factor"/>
          <c:x val="-0.0255"/>
          <c:y val="-0.02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875"/>
          <c:w val="0.743"/>
          <c:h val="0.674"/>
        </c:manualLayout>
      </c:layout>
      <c:pie3DChart>
        <c:varyColors val="1"/>
        <c:ser>
          <c:idx val="0"/>
          <c:order val="0"/>
          <c:tx>
            <c:strRef>
              <c:f>'Récap Résultats questionnaires'!$S$70:$U$70</c:f>
              <c:strCache>
                <c:ptCount val="1"/>
                <c:pt idx="0">
                  <c:v>61,54% 23,08% 15,38%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,</c:separator>
          </c:dLbls>
          <c:cat>
            <c:strRef>
              <c:f>'Récap Résultats questionnaires'!$S$4:$U$4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Non exprimé</c:v>
                </c:pt>
              </c:strCache>
            </c:strRef>
          </c:cat>
          <c:val>
            <c:numRef>
              <c:f>'Récap Résultats questionnaires'!$S$69:$U$69</c:f>
              <c:numCache>
                <c:ptCount val="3"/>
                <c:pt idx="0">
                  <c:v>32</c:v>
                </c:pt>
                <c:pt idx="1">
                  <c:v>12</c:v>
                </c:pt>
                <c:pt idx="2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"/>
          <c:y val="0.4945"/>
          <c:w val="0.1952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Organisation de journée identique en maternelle et élementaire</a:t>
            </a:r>
          </a:p>
        </c:rich>
      </c:tx>
      <c:layout>
        <c:manualLayout>
          <c:xMode val="factor"/>
          <c:yMode val="factor"/>
          <c:x val="-0.00425"/>
          <c:y val="-0.02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875"/>
          <c:w val="0.743"/>
          <c:h val="0.674"/>
        </c:manualLayout>
      </c:layout>
      <c:pie3DChart>
        <c:varyColors val="1"/>
        <c:ser>
          <c:idx val="0"/>
          <c:order val="0"/>
          <c:tx>
            <c:strRef>
              <c:f>'Récap Résultats questionnaires'!$V$70:$X$70</c:f>
              <c:strCache>
                <c:ptCount val="1"/>
                <c:pt idx="0">
                  <c:v>40,38% 50,00% 11,54%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questionnaires'!$V$4:$X$4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Non exprimé</c:v>
                </c:pt>
              </c:strCache>
            </c:strRef>
          </c:cat>
          <c:val>
            <c:numRef>
              <c:f>'Récap Résultats questionnaires'!$V$69:$X$69</c:f>
              <c:numCache>
                <c:ptCount val="3"/>
                <c:pt idx="0">
                  <c:v>21</c:v>
                </c:pt>
                <c:pt idx="1">
                  <c:v>26</c:v>
                </c:pt>
                <c:pt idx="2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"/>
          <c:y val="0.4945"/>
          <c:w val="0.1952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l'organisation suivante vous parait-elle pertinente : TPS et PS en garderie;  
</a:t>
            </a: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CP avec MS et GS;  CE1 à CM2</a:t>
            </a:r>
          </a:p>
        </c:rich>
      </c:tx>
      <c:layout>
        <c:manualLayout>
          <c:xMode val="factor"/>
          <c:yMode val="factor"/>
          <c:x val="-0.08075"/>
          <c:y val="-0.02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3225"/>
          <c:w val="0.743"/>
          <c:h val="0.639"/>
        </c:manualLayout>
      </c:layout>
      <c:pie3DChart>
        <c:varyColors val="1"/>
        <c:ser>
          <c:idx val="0"/>
          <c:order val="0"/>
          <c:tx>
            <c:strRef>
              <c:f>'Récap Résultats questionnaires'!$Y$3:$AA$3</c:f>
              <c:strCache>
                <c:ptCount val="1"/>
                <c:pt idx="0">
                  <c:v>l'organisation suivante vous parait-elle pertinente : TPS et PS en garderie;  CP avec MS et GS;  CE1 à CM2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'Récap Résultats questionnaires'!$Y$4:$AA$4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Non exprimé</c:v>
                </c:pt>
              </c:strCache>
            </c:strRef>
          </c:cat>
          <c:val>
            <c:numRef>
              <c:f>'Récap Résultats questionnaires'!$Y$70:$AA$70</c:f>
              <c:numCache>
                <c:ptCount val="3"/>
                <c:pt idx="0">
                  <c:v>0.5576923076923077</c:v>
                </c:pt>
                <c:pt idx="1">
                  <c:v>0.2692307692307692</c:v>
                </c:pt>
                <c:pt idx="2">
                  <c:v>0.17307692307692307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"/>
          <c:y val="0.5125"/>
          <c:w val="0.1952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Animez vous une étude surveillée</a:t>
            </a:r>
          </a:p>
        </c:rich>
      </c:tx>
      <c:layout>
        <c:manualLayout>
          <c:xMode val="factor"/>
          <c:yMode val="factor"/>
          <c:x val="-0.0085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25"/>
          <c:y val="0.288"/>
          <c:w val="0.70775"/>
          <c:h val="0.6735"/>
        </c:manualLayout>
      </c:layout>
      <c:pie3DChart>
        <c:varyColors val="1"/>
        <c:ser>
          <c:idx val="0"/>
          <c:order val="0"/>
          <c:tx>
            <c:strRef>
              <c:f>'Récap Résultats questionnaires'!$AB$3:$AC$3</c:f>
              <c:strCache>
                <c:ptCount val="1"/>
                <c:pt idx="0">
                  <c:v>Animez vous une étude surveillée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'Récap Résultats questionnaires'!$AB$4:$AC$4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'Récap Résultats questionnaires'!$AB$70:$AC$70</c:f>
              <c:numCache>
                <c:ptCount val="2"/>
                <c:pt idx="0">
                  <c:v>0.38461538461538464</c:v>
                </c:pt>
                <c:pt idx="1">
                  <c:v>0.6153846153846154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75"/>
          <c:y val="0.48375"/>
          <c:w val="0.0955"/>
          <c:h val="0.16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Elle est pour vous :</a:t>
            </a:r>
          </a:p>
        </c:rich>
      </c:tx>
      <c:layout>
        <c:manualLayout>
          <c:xMode val="factor"/>
          <c:yMode val="factor"/>
          <c:x val="-0.1655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835"/>
          <c:w val="0.708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questionnaires'!$AD$3:$AI$3</c:f>
              <c:strCache>
                <c:ptCount val="1"/>
                <c:pt idx="0">
                  <c:v>Elle est pour vous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'Récap Résultats questionnaires'!$AD$4:$AI$4</c:f>
              <c:strCache>
                <c:ptCount val="6"/>
                <c:pt idx="0">
                  <c:v>Indispensable</c:v>
                </c:pt>
                <c:pt idx="1">
                  <c:v>Necessaire</c:v>
                </c:pt>
                <c:pt idx="2">
                  <c:v>Importante</c:v>
                </c:pt>
                <c:pt idx="3">
                  <c:v>Secondaire</c:v>
                </c:pt>
                <c:pt idx="4">
                  <c:v>Superflue</c:v>
                </c:pt>
                <c:pt idx="5">
                  <c:v>Non exprimé</c:v>
                </c:pt>
              </c:strCache>
            </c:strRef>
          </c:cat>
          <c:val>
            <c:numRef>
              <c:f>'Récap Résultats questionnaires'!$AD$70:$AI$70</c:f>
              <c:numCache>
                <c:ptCount val="6"/>
                <c:pt idx="0">
                  <c:v>0.19148936170212766</c:v>
                </c:pt>
                <c:pt idx="1">
                  <c:v>0.3617021276595745</c:v>
                </c:pt>
                <c:pt idx="2">
                  <c:v>0.3191489361702128</c:v>
                </c:pt>
                <c:pt idx="3">
                  <c:v>0.031914893617021274</c:v>
                </c:pt>
                <c:pt idx="4">
                  <c:v>0.031914893617021274</c:v>
                </c:pt>
                <c:pt idx="5">
                  <c:v>0.06382978723404255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17925"/>
          <c:w val="0.26125"/>
          <c:h val="0.75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Animez vous une animation 
</a:t>
            </a: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péri- éducative</a:t>
            </a:r>
          </a:p>
        </c:rich>
      </c:tx>
      <c:layout>
        <c:manualLayout>
          <c:xMode val="factor"/>
          <c:yMode val="factor"/>
          <c:x val="-0.08075"/>
          <c:y val="-0.00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25"/>
          <c:y val="0.28825"/>
          <c:w val="0.70775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questionnaires'!$AJ$3:$AK$3</c:f>
              <c:strCache>
                <c:ptCount val="1"/>
                <c:pt idx="0">
                  <c:v>Animez vous une animation péri-éducative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'Récap Résultats questionnaires'!$AJ$4:$AK$4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'Récap Résultats questionnaires'!$AJ$70:$AK$70</c:f>
              <c:numCache>
                <c:ptCount val="2"/>
                <c:pt idx="0">
                  <c:v>0.17307692307692307</c:v>
                </c:pt>
                <c:pt idx="1">
                  <c:v>0.8269230769230769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75"/>
          <c:y val="0.48375"/>
          <c:w val="0.0955"/>
          <c:h val="0.16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Organisation de journée identique en maternelle et élementaire</a:t>
            </a:r>
          </a:p>
        </c:rich>
      </c:tx>
      <c:layout>
        <c:manualLayout>
          <c:xMode val="factor"/>
          <c:yMode val="factor"/>
          <c:x val="-0.00425"/>
          <c:y val="-0.02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75"/>
          <c:y val="0.33625"/>
          <c:w val="0.6425"/>
          <c:h val="0.5765"/>
        </c:manualLayout>
      </c:layout>
      <c:pie3DChart>
        <c:varyColors val="1"/>
        <c:ser>
          <c:idx val="0"/>
          <c:order val="0"/>
          <c:tx>
            <c:strRef>
              <c:f>'Récap Résultats questionnaires'!$V$70:$X$70</c:f>
              <c:strCache>
                <c:ptCount val="1"/>
                <c:pt idx="0">
                  <c:v>40,38% 50,00% 11,54%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questionnaires'!$V$4:$X$4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Non exprimé</c:v>
                </c:pt>
              </c:strCache>
            </c:strRef>
          </c:cat>
          <c:val>
            <c:numRef>
              <c:f>'Récap Résultats questionnaires'!$V$65:$X$65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"/>
          <c:y val="0.4945"/>
          <c:w val="0.1952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Elle est pour vous :</a:t>
            </a:r>
          </a:p>
        </c:rich>
      </c:tx>
      <c:layout>
        <c:manualLayout>
          <c:xMode val="factor"/>
          <c:yMode val="factor"/>
          <c:x val="-0.1655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835"/>
          <c:w val="0.708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questionnaires'!$AL$3:$AQ$3</c:f>
              <c:strCache>
                <c:ptCount val="1"/>
                <c:pt idx="0">
                  <c:v>Elle est pour vous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'Récap Résultats questionnaires'!$AD$4:$AI$4</c:f>
              <c:strCache>
                <c:ptCount val="6"/>
                <c:pt idx="0">
                  <c:v>Indispensable</c:v>
                </c:pt>
                <c:pt idx="1">
                  <c:v>Necessaire</c:v>
                </c:pt>
                <c:pt idx="2">
                  <c:v>Importante</c:v>
                </c:pt>
                <c:pt idx="3">
                  <c:v>Secondaire</c:v>
                </c:pt>
                <c:pt idx="4">
                  <c:v>Superflue</c:v>
                </c:pt>
                <c:pt idx="5">
                  <c:v>Non exprimé</c:v>
                </c:pt>
              </c:strCache>
            </c:strRef>
          </c:cat>
          <c:val>
            <c:numRef>
              <c:f>'Récap Résultats questionnaires'!$AL$70:$AQ$70</c:f>
              <c:numCache>
                <c:ptCount val="6"/>
                <c:pt idx="0">
                  <c:v>0.09836065573770492</c:v>
                </c:pt>
                <c:pt idx="1">
                  <c:v>0.2459016393442623</c:v>
                </c:pt>
                <c:pt idx="2">
                  <c:v>0.16393442622950818</c:v>
                </c:pt>
                <c:pt idx="3">
                  <c:v>0.09836065573770492</c:v>
                </c:pt>
                <c:pt idx="4">
                  <c:v>0.18032786885245902</c:v>
                </c:pt>
                <c:pt idx="5">
                  <c:v>0.21311475409836064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17925"/>
          <c:w val="0.26125"/>
          <c:h val="0.75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L'accueil garderie est pour vous :</a:t>
            </a:r>
          </a:p>
        </c:rich>
      </c:tx>
      <c:layout>
        <c:manualLayout>
          <c:xMode val="factor"/>
          <c:yMode val="factor"/>
          <c:x val="-0.019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835"/>
          <c:w val="0.708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questionnaires'!$AR$3:$AW$3</c:f>
              <c:strCache>
                <c:ptCount val="1"/>
                <c:pt idx="0">
                  <c:v>L'accueil garderie est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'Récap Résultats questionnaires'!$AR$4:$AW$4</c:f>
              <c:strCache>
                <c:ptCount val="6"/>
                <c:pt idx="0">
                  <c:v>Indispensable</c:v>
                </c:pt>
                <c:pt idx="1">
                  <c:v>Necessaire</c:v>
                </c:pt>
                <c:pt idx="2">
                  <c:v>Important</c:v>
                </c:pt>
                <c:pt idx="3">
                  <c:v>secondaire</c:v>
                </c:pt>
                <c:pt idx="4">
                  <c:v>Superflu</c:v>
                </c:pt>
                <c:pt idx="5">
                  <c:v>Non exprimé</c:v>
                </c:pt>
              </c:strCache>
            </c:strRef>
          </c:cat>
          <c:val>
            <c:numRef>
              <c:f>'Récap Résultats questionnaires'!$AR$70:$AW$70</c:f>
              <c:numCache>
                <c:ptCount val="6"/>
                <c:pt idx="0">
                  <c:v>0.2876712328767123</c:v>
                </c:pt>
                <c:pt idx="1">
                  <c:v>0.5068493150684932</c:v>
                </c:pt>
                <c:pt idx="2">
                  <c:v>0.1643835616438356</c:v>
                </c:pt>
                <c:pt idx="3">
                  <c:v>0.0273972602739726</c:v>
                </c:pt>
                <c:pt idx="4">
                  <c:v>0.0136986301369863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17925"/>
          <c:w val="0.26125"/>
          <c:h val="0.75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La qualité de l'étude surveillée est plutôt :</a:t>
            </a:r>
          </a:p>
        </c:rich>
      </c:tx>
      <c:layout>
        <c:manualLayout>
          <c:xMode val="factor"/>
          <c:yMode val="factor"/>
          <c:x val="0.01475"/>
          <c:y val="-0.02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5"/>
          <c:w val="0.691"/>
          <c:h val="0.659"/>
        </c:manualLayout>
      </c:layout>
      <c:pie3DChart>
        <c:varyColors val="1"/>
        <c:ser>
          <c:idx val="0"/>
          <c:order val="0"/>
          <c:tx>
            <c:strRef>
              <c:f>'Récap Résultats questionnaires'!$AX$3:$BB$3</c:f>
              <c:strCache>
                <c:ptCount val="1"/>
                <c:pt idx="0">
                  <c:v>La qualité de l'étude surveillée est plutôt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'Récap Résultats questionnaires'!$AX$4:$BB$4</c:f>
              <c:strCache>
                <c:ptCount val="5"/>
                <c:pt idx="0">
                  <c:v>Bonne</c:v>
                </c:pt>
                <c:pt idx="1">
                  <c:v>Satisfaisante</c:v>
                </c:pt>
                <c:pt idx="2">
                  <c:v>Inégale</c:v>
                </c:pt>
                <c:pt idx="3">
                  <c:v>Non satisfaisante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questionnaires'!$AX$70:$BB$70</c:f>
              <c:numCache>
                <c:ptCount val="5"/>
                <c:pt idx="0">
                  <c:v>0.42592592592592593</c:v>
                </c:pt>
                <c:pt idx="1">
                  <c:v>0.2777777777777778</c:v>
                </c:pt>
                <c:pt idx="2">
                  <c:v>0.2037037037037037</c:v>
                </c:pt>
                <c:pt idx="3">
                  <c:v>0.018518518518518517</c:v>
                </c:pt>
                <c:pt idx="4">
                  <c:v>0.07407407407407407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"/>
          <c:y val="0.172"/>
          <c:w val="0.268"/>
          <c:h val="0.73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La qualité de l'animation péri-éducative est plutôt :</a:t>
            </a:r>
          </a:p>
        </c:rich>
      </c:tx>
      <c:layout>
        <c:manualLayout>
          <c:xMode val="factor"/>
          <c:yMode val="factor"/>
          <c:x val="-0.11725"/>
          <c:y val="-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825"/>
          <c:y val="0.24025"/>
          <c:w val="0.705"/>
          <c:h val="0.6735"/>
        </c:manualLayout>
      </c:layout>
      <c:pie3DChart>
        <c:varyColors val="1"/>
        <c:ser>
          <c:idx val="0"/>
          <c:order val="0"/>
          <c:tx>
            <c:strRef>
              <c:f>'Récap Résultats questionnaires'!$BC$3:$BG$3</c:f>
              <c:strCache>
                <c:ptCount val="1"/>
                <c:pt idx="0">
                  <c:v>La qualité de l'animation péri-éducative est plutôt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questionnaires'!$BH$4:$BL$4</c:f>
              <c:strCache>
                <c:ptCount val="5"/>
                <c:pt idx="0">
                  <c:v>Bonne</c:v>
                </c:pt>
                <c:pt idx="1">
                  <c:v>Satisfaisante</c:v>
                </c:pt>
                <c:pt idx="2">
                  <c:v>Inégale</c:v>
                </c:pt>
                <c:pt idx="3">
                  <c:v>Non satisfaisante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questionnaires'!$BC$70:$BG$70</c:f>
              <c:numCache>
                <c:ptCount val="5"/>
                <c:pt idx="0">
                  <c:v>0.2</c:v>
                </c:pt>
                <c:pt idx="1">
                  <c:v>0.21818181818181817</c:v>
                </c:pt>
                <c:pt idx="2">
                  <c:v>0.4727272727272727</c:v>
                </c:pt>
                <c:pt idx="3">
                  <c:v>0.01818181818181818</c:v>
                </c:pt>
                <c:pt idx="4">
                  <c:v>0.09090909090909091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75"/>
          <c:y val="0.172"/>
          <c:w val="0.26725"/>
          <c:h val="0.73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La qualité de la garderie périscolaire est plutôt</a:t>
            </a:r>
          </a:p>
        </c:rich>
      </c:tx>
      <c:layout>
        <c:manualLayout>
          <c:xMode val="factor"/>
          <c:yMode val="factor"/>
          <c:x val="0.0205"/>
          <c:y val="-0.02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825"/>
          <c:y val="0.2405"/>
          <c:w val="0.70525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questionnaires'!$BH$3:$BL$3</c:f>
              <c:strCache>
                <c:ptCount val="1"/>
                <c:pt idx="0">
                  <c:v>La qualité de la garderie périscolaire est plutôt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'Récap Résultats questionnaires'!$BH$4:$BL$4</c:f>
              <c:strCache>
                <c:ptCount val="5"/>
                <c:pt idx="0">
                  <c:v>Bonne</c:v>
                </c:pt>
                <c:pt idx="1">
                  <c:v>Satisfaisante</c:v>
                </c:pt>
                <c:pt idx="2">
                  <c:v>Inégale</c:v>
                </c:pt>
                <c:pt idx="3">
                  <c:v>Non satisfaisante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questionnaires'!$BH$70:$BL$70</c:f>
              <c:numCache>
                <c:ptCount val="5"/>
                <c:pt idx="0">
                  <c:v>0.37735849056603776</c:v>
                </c:pt>
                <c:pt idx="1">
                  <c:v>0.4339622641509434</c:v>
                </c:pt>
                <c:pt idx="2">
                  <c:v>0.05660377358490566</c:v>
                </c:pt>
                <c:pt idx="3">
                  <c:v>0.05660377358490566</c:v>
                </c:pt>
                <c:pt idx="4">
                  <c:v>0.07547169811320754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"/>
          <c:y val="0.172"/>
          <c:w val="0.267"/>
          <c:h val="0.73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La Gestion des temps périscolaire est </a:t>
            </a:r>
          </a:p>
        </c:rich>
      </c:tx>
      <c:layout>
        <c:manualLayout>
          <c:xMode val="factor"/>
          <c:yMode val="factor"/>
          <c:x val="0.0255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835"/>
          <c:w val="0.708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questionnaires'!$BM$3:$BR$3</c:f>
              <c:strCache>
                <c:ptCount val="1"/>
                <c:pt idx="0">
                  <c:v>La Gestion des temps périscolaire est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'Récap Résultats questionnaires'!$BM$4:$BR$4</c:f>
              <c:strCache>
                <c:ptCount val="6"/>
                <c:pt idx="0">
                  <c:v>Efficace </c:v>
                </c:pt>
                <c:pt idx="1">
                  <c:v>Cohérente</c:v>
                </c:pt>
                <c:pt idx="2">
                  <c:v>Compliquée</c:v>
                </c:pt>
                <c:pt idx="3">
                  <c:v>Chaotique</c:v>
                </c:pt>
                <c:pt idx="4">
                  <c:v>Mauvaise</c:v>
                </c:pt>
                <c:pt idx="5">
                  <c:v>Non exprimé</c:v>
                </c:pt>
              </c:strCache>
            </c:strRef>
          </c:cat>
          <c:val>
            <c:numRef>
              <c:f>'Récap Résultats questionnaires'!$BM$70:$BR$70</c:f>
              <c:numCache>
                <c:ptCount val="6"/>
                <c:pt idx="0">
                  <c:v>0.18571428571428572</c:v>
                </c:pt>
                <c:pt idx="1">
                  <c:v>0.4</c:v>
                </c:pt>
                <c:pt idx="2">
                  <c:v>0.21428571428571427</c:v>
                </c:pt>
                <c:pt idx="3">
                  <c:v>0.07142857142857142</c:v>
                </c:pt>
                <c:pt idx="4">
                  <c:v>0.05714285714285714</c:v>
                </c:pt>
                <c:pt idx="5">
                  <c:v>0.07142857142857142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17925"/>
          <c:w val="0.26125"/>
          <c:h val="0.75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Pensez-vous qu'il soit souhaitable que le projet d'école ait un lien avec le projet périscolaire</a:t>
            </a:r>
          </a:p>
        </c:rich>
      </c:tx>
      <c:layout>
        <c:manualLayout>
          <c:xMode val="factor"/>
          <c:yMode val="factor"/>
          <c:x val="-0.007"/>
          <c:y val="0.00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75"/>
          <c:y val="0.31025"/>
          <c:w val="0.657"/>
          <c:h val="0.628"/>
        </c:manualLayout>
      </c:layout>
      <c:pie3DChart>
        <c:varyColors val="1"/>
        <c:ser>
          <c:idx val="0"/>
          <c:order val="0"/>
          <c:tx>
            <c:strRef>
              <c:f>'Récap Résultats questionnaires'!$BS$3:$BU$3</c:f>
              <c:strCache>
                <c:ptCount val="1"/>
                <c:pt idx="0">
                  <c:v>Pensez-vous qu'il soit souhaitable que le projet d'école ait un lien avec le projet périscolaire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'Récap Résultats questionnaires'!$BS$4:$BU$4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Non exprimé</c:v>
                </c:pt>
              </c:strCache>
            </c:strRef>
          </c:cat>
          <c:val>
            <c:numRef>
              <c:f>'Récap Résultats questionnaires'!$BS$70:$BU$70</c:f>
              <c:numCache>
                <c:ptCount val="3"/>
                <c:pt idx="0">
                  <c:v>0.4423076923076923</c:v>
                </c:pt>
                <c:pt idx="1">
                  <c:v>0.5</c:v>
                </c:pt>
                <c:pt idx="2">
                  <c:v>0.057692307692307696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"/>
          <c:y val="0.36975"/>
          <c:w val="0.23925"/>
          <c:h val="0.434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 votre avis quels locaux sont utilisables pendant le temps périscolaire</a:t>
            </a:r>
          </a:p>
        </c:rich>
      </c:tx>
      <c:layout>
        <c:manualLayout>
          <c:xMode val="factor"/>
          <c:yMode val="factor"/>
          <c:x val="-0.01625"/>
          <c:y val="0.098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39425"/>
          <c:w val="0.5255"/>
          <c:h val="0.498"/>
        </c:manualLayout>
      </c:layout>
      <c:pie3DChart>
        <c:varyColors val="1"/>
        <c:ser>
          <c:idx val="0"/>
          <c:order val="0"/>
          <c:tx>
            <c:strRef>
              <c:f>'Récap Résultats questionnaires'!$BV$3:$BZ$3</c:f>
              <c:strCache>
                <c:ptCount val="1"/>
                <c:pt idx="0">
                  <c:v>A votre avis quels locaux sont utilisables pendant le temps périscolaire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'Récap Résultats questionnaires'!$BV$4:$BZ$4</c:f>
              <c:strCache>
                <c:ptCount val="5"/>
                <c:pt idx="0">
                  <c:v>Tous ils sont municipaux</c:v>
                </c:pt>
                <c:pt idx="1">
                  <c:v>L'ensemble des locaux sauf les classes</c:v>
                </c:pt>
                <c:pt idx="2">
                  <c:v>Uniquement les  locaux non utilisés et les espaces extérieurs</c:v>
                </c:pt>
                <c:pt idx="3">
                  <c:v>A déterminer dans chaque école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questionnaires'!$BV$70:$BZ$70</c:f>
              <c:numCache>
                <c:ptCount val="5"/>
                <c:pt idx="0">
                  <c:v>0.1746031746031746</c:v>
                </c:pt>
                <c:pt idx="1">
                  <c:v>0.4444444444444444</c:v>
                </c:pt>
                <c:pt idx="2">
                  <c:v>0.047619047619047616</c:v>
                </c:pt>
                <c:pt idx="3">
                  <c:v>0.31746031746031744</c:v>
                </c:pt>
                <c:pt idx="4">
                  <c:v>0.015873015873015872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6"/>
          <c:y val="0.357"/>
          <c:w val="0.4315"/>
          <c:h val="0.534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Les informations contenues dans le dossier sont</a:t>
            </a:r>
          </a:p>
        </c:rich>
      </c:tx>
      <c:layout>
        <c:manualLayout>
          <c:xMode val="factor"/>
          <c:yMode val="factor"/>
          <c:x val="0.02375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175"/>
          <c:y val="0.2835"/>
          <c:w val="0.70575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questionnaires'!$CA$3:$CE$3</c:f>
              <c:strCache>
                <c:ptCount val="1"/>
                <c:pt idx="0">
                  <c:v>Les informations contenues dans le dossier sont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'Récap Résultats questionnaires'!$CA$4:$CE$4</c:f>
              <c:strCache>
                <c:ptCount val="5"/>
                <c:pt idx="0">
                  <c:v>Indispensables</c:v>
                </c:pt>
                <c:pt idx="1">
                  <c:v>Importantes</c:v>
                </c:pt>
                <c:pt idx="2">
                  <c:v>Complexes</c:v>
                </c:pt>
                <c:pt idx="3">
                  <c:v>Insuffisantes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questionnaires'!$CA$70:$CE$70</c:f>
              <c:numCache>
                <c:ptCount val="5"/>
                <c:pt idx="0">
                  <c:v>0.14545454545454545</c:v>
                </c:pt>
                <c:pt idx="1">
                  <c:v>0.2909090909090909</c:v>
                </c:pt>
                <c:pt idx="2">
                  <c:v>0.38181818181818183</c:v>
                </c:pt>
                <c:pt idx="3">
                  <c:v>0.05454545454545454</c:v>
                </c:pt>
                <c:pt idx="4">
                  <c:v>0.12727272727272726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5"/>
          <c:y val="0.17925"/>
          <c:w val="0.2625"/>
          <c:h val="0.75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L'aide à l'inscription est  indispensable à l'école</a:t>
            </a:r>
          </a:p>
        </c:rich>
      </c:tx>
      <c:layout>
        <c:manualLayout>
          <c:xMode val="factor"/>
          <c:yMode val="factor"/>
          <c:x val="0.03025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15"/>
          <c:y val="0.2835"/>
          <c:w val="0.7065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questionnaires'!$CF$3:$CH$3</c:f>
              <c:strCache>
                <c:ptCount val="1"/>
                <c:pt idx="0">
                  <c:v>L'aide à l'inscription est  indispensable à l'école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'Récap Résultats questionnaires'!$CF$4:$CH$4</c:f>
              <c:strCache>
                <c:ptCount val="3"/>
                <c:pt idx="0">
                  <c:v>Oui</c:v>
                </c:pt>
                <c:pt idx="1">
                  <c:v>Non </c:v>
                </c:pt>
                <c:pt idx="2">
                  <c:v>Non exprimé</c:v>
                </c:pt>
              </c:strCache>
            </c:strRef>
          </c:cat>
          <c:val>
            <c:numRef>
              <c:f>'Récap Résultats questionnaires'!$CF$70:$CH$70</c:f>
              <c:numCache>
                <c:ptCount val="3"/>
                <c:pt idx="0">
                  <c:v>0.8461538461538461</c:v>
                </c:pt>
                <c:pt idx="1">
                  <c:v>0.11538461538461539</c:v>
                </c:pt>
                <c:pt idx="2">
                  <c:v>0.038461538461538464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17925"/>
          <c:w val="0.26325"/>
          <c:h val="0.75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l'organisation suivante vous parait-elle pertinente : TPS et PS en garderie;  
</a:t>
            </a: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CP avec MS et GS;  CE1 à CM2</a:t>
            </a:r>
          </a:p>
        </c:rich>
      </c:tx>
      <c:layout>
        <c:manualLayout>
          <c:xMode val="factor"/>
          <c:yMode val="factor"/>
          <c:x val="-0.08075"/>
          <c:y val="-0.02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3225"/>
          <c:w val="0.743"/>
          <c:h val="0.639"/>
        </c:manualLayout>
      </c:layout>
      <c:pie3DChart>
        <c:varyColors val="1"/>
        <c:ser>
          <c:idx val="0"/>
          <c:order val="0"/>
          <c:tx>
            <c:strRef>
              <c:f>'Récap Résultats questionnaires'!$Y$3:$AA$3</c:f>
              <c:strCache>
                <c:ptCount val="1"/>
                <c:pt idx="0">
                  <c:v>l'organisation suivante vous parait-elle pertinente : TPS et PS en garderie;  CP avec MS et GS;  CE1 à CM2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questionnaires'!$Y$4:$AA$4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Non exprimé</c:v>
                </c:pt>
              </c:strCache>
            </c:strRef>
          </c:cat>
          <c:val>
            <c:numRef>
              <c:f>'Récap Résultats questionnaires'!$Y$65:$AA$65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"/>
          <c:y val="0.5125"/>
          <c:w val="0.1952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L'enregistrement du dossier en juin est</a:t>
            </a:r>
          </a:p>
        </c:rich>
      </c:tx>
      <c:layout>
        <c:manualLayout>
          <c:xMode val="factor"/>
          <c:yMode val="factor"/>
          <c:x val="-0.03975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15"/>
          <c:y val="0.2835"/>
          <c:w val="0.7065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questionnaires'!$CI$3:$CL$3</c:f>
              <c:strCache>
                <c:ptCount val="1"/>
                <c:pt idx="0">
                  <c:v>L'enregistrement du dossier en juin est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'Récap Résultats questionnaires'!$CI$4:$CL$4</c:f>
              <c:strCache>
                <c:ptCount val="4"/>
                <c:pt idx="0">
                  <c:v>Logique</c:v>
                </c:pt>
                <c:pt idx="1">
                  <c:v>Adapté</c:v>
                </c:pt>
                <c:pt idx="2">
                  <c:v>Inadapté</c:v>
                </c:pt>
                <c:pt idx="3">
                  <c:v>Non exprimé</c:v>
                </c:pt>
              </c:strCache>
            </c:strRef>
          </c:cat>
          <c:val>
            <c:numRef>
              <c:f>'Récap Résultats questionnaires'!$CI$70:$CL$70</c:f>
              <c:numCache>
                <c:ptCount val="4"/>
                <c:pt idx="0">
                  <c:v>0.2</c:v>
                </c:pt>
                <c:pt idx="1">
                  <c:v>0.36666666666666664</c:v>
                </c:pt>
                <c:pt idx="2">
                  <c:v>0.35</c:v>
                </c:pt>
                <c:pt idx="3">
                  <c:v>0.08333333333333333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17925"/>
          <c:w val="0.26325"/>
          <c:h val="0.75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La communication entre les personnels au sein de l'école est :</a:t>
            </a:r>
          </a:p>
        </c:rich>
      </c:tx>
      <c:layout>
        <c:manualLayout>
          <c:xMode val="factor"/>
          <c:yMode val="factor"/>
          <c:x val="0.01475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175"/>
          <c:y val="0.2835"/>
          <c:w val="0.70575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questionnaires'!$CM$3:$CQ$3</c:f>
              <c:strCache>
                <c:ptCount val="1"/>
                <c:pt idx="0">
                  <c:v>La communication entre les personnels au sein de l'école est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'Récap Résultats questionnaires'!$CM$4:$CQ$4</c:f>
              <c:strCache>
                <c:ptCount val="5"/>
                <c:pt idx="0">
                  <c:v>Bonne</c:v>
                </c:pt>
                <c:pt idx="1">
                  <c:v>Satisfaisante</c:v>
                </c:pt>
                <c:pt idx="2">
                  <c:v>Moyenne</c:v>
                </c:pt>
                <c:pt idx="3">
                  <c:v>Mauvaise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questionnaires'!$CM$70:$CQ$70</c:f>
              <c:numCache>
                <c:ptCount val="5"/>
                <c:pt idx="0">
                  <c:v>0.3584905660377358</c:v>
                </c:pt>
                <c:pt idx="1">
                  <c:v>0.3584905660377358</c:v>
                </c:pt>
                <c:pt idx="2">
                  <c:v>0.1509433962264151</c:v>
                </c:pt>
                <c:pt idx="3">
                  <c:v>0.018867924528301886</c:v>
                </c:pt>
                <c:pt idx="4">
                  <c:v>0.11320754716981132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5"/>
          <c:y val="0.17925"/>
          <c:w val="0.2625"/>
          <c:h val="0.75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La communication entre l'école et le service éducation est :</a:t>
            </a:r>
          </a:p>
        </c:rich>
      </c:tx>
      <c:layout>
        <c:manualLayout>
          <c:xMode val="factor"/>
          <c:yMode val="factor"/>
          <c:x val="0.002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15"/>
          <c:y val="0.2835"/>
          <c:w val="0.7065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questionnaires'!$CR$3:$CV$3</c:f>
              <c:strCache>
                <c:ptCount val="1"/>
                <c:pt idx="0">
                  <c:v>La communication entre l'école et le service éducation est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'Récap Résultats questionnaires'!$CR$4:$CV$4</c:f>
              <c:strCache>
                <c:ptCount val="5"/>
                <c:pt idx="0">
                  <c:v>Bonne</c:v>
                </c:pt>
                <c:pt idx="1">
                  <c:v>Satisfaisante</c:v>
                </c:pt>
                <c:pt idx="2">
                  <c:v>Moyenne</c:v>
                </c:pt>
                <c:pt idx="3">
                  <c:v>Mauvaise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questionnaires'!$CR$70:$CV$70</c:f>
              <c:numCache>
                <c:ptCount val="5"/>
                <c:pt idx="0">
                  <c:v>0.19607843137254902</c:v>
                </c:pt>
                <c:pt idx="1">
                  <c:v>0.43137254901960786</c:v>
                </c:pt>
                <c:pt idx="2">
                  <c:v>0.19607843137254902</c:v>
                </c:pt>
                <c:pt idx="3">
                  <c:v>0.0196078431372549</c:v>
                </c:pt>
                <c:pt idx="4">
                  <c:v>0.1568627450980392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17925"/>
          <c:w val="0.26325"/>
          <c:h val="0.75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Les supports d'information sont </a:t>
            </a:r>
          </a:p>
        </c:rich>
      </c:tx>
      <c:layout>
        <c:manualLayout>
          <c:xMode val="factor"/>
          <c:yMode val="factor"/>
          <c:x val="-0.0985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15"/>
          <c:y val="0.2835"/>
          <c:w val="0.7065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questionnaires'!$CW$3:$CZ$3</c:f>
              <c:strCache>
                <c:ptCount val="1"/>
                <c:pt idx="0">
                  <c:v>Les supports d'information sont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'Récap Résultats questionnaires'!$CW$4:$CZ$4</c:f>
              <c:strCache>
                <c:ptCount val="4"/>
                <c:pt idx="0">
                  <c:v>Suffisants</c:v>
                </c:pt>
                <c:pt idx="1">
                  <c:v>Méconnus</c:v>
                </c:pt>
                <c:pt idx="2">
                  <c:v>Insuffisants</c:v>
                </c:pt>
                <c:pt idx="3">
                  <c:v>Non exprimé</c:v>
                </c:pt>
              </c:strCache>
            </c:strRef>
          </c:cat>
          <c:val>
            <c:numRef>
              <c:f>'Récap Résultats questionnaires'!$CW$70:$CZ$70</c:f>
              <c:numCache>
                <c:ptCount val="4"/>
                <c:pt idx="0">
                  <c:v>0.38461538461538464</c:v>
                </c:pt>
                <c:pt idx="1">
                  <c:v>0.40384615384615385</c:v>
                </c:pt>
                <c:pt idx="2">
                  <c:v>0.1346153846153846</c:v>
                </c:pt>
                <c:pt idx="3">
                  <c:v>0.07692307692307693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17925"/>
          <c:w val="0.26325"/>
          <c:h val="0.75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Niveau d'enseignement :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4475"/>
          <c:w val="0.69275"/>
          <c:h val="0.71675"/>
        </c:manualLayout>
      </c:layout>
      <c:pie3DChart>
        <c:varyColors val="1"/>
        <c:ser>
          <c:idx val="0"/>
          <c:order val="0"/>
          <c:tx>
            <c:strRef>
              <c:f>'Récap Résultats questionnaires'!$D$3:$E$3</c:f>
              <c:strCache>
                <c:ptCount val="1"/>
                <c:pt idx="0">
                  <c:v>Enseignant 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questionnaires'!$D$4:$E$4</c:f>
              <c:strCache>
                <c:ptCount val="2"/>
                <c:pt idx="0">
                  <c:v>Maternelle</c:v>
                </c:pt>
                <c:pt idx="1">
                  <c:v>Elémentaire</c:v>
                </c:pt>
              </c:strCache>
            </c:strRef>
          </c:cat>
          <c:val>
            <c:numRef>
              <c:f>'Récap Résultats questionnaires'!$D$69:$E$69</c:f>
              <c:numCache>
                <c:ptCount val="2"/>
                <c:pt idx="0">
                  <c:v>19</c:v>
                </c:pt>
                <c:pt idx="1">
                  <c:v>33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5"/>
          <c:y val="0.41575"/>
          <c:w val="0.25475"/>
          <c:h val="0.23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Animez vous une étude surveillée</a:t>
            </a:r>
          </a:p>
        </c:rich>
      </c:tx>
      <c:layout>
        <c:manualLayout>
          <c:xMode val="factor"/>
          <c:yMode val="factor"/>
          <c:x val="-0.0085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25"/>
          <c:y val="0.288"/>
          <c:w val="0.70775"/>
          <c:h val="0.6735"/>
        </c:manualLayout>
      </c:layout>
      <c:pie3DChart>
        <c:varyColors val="1"/>
        <c:ser>
          <c:idx val="0"/>
          <c:order val="0"/>
          <c:tx>
            <c:strRef>
              <c:f>'Récap Résultats questionnaires'!$AB$3:$AC$3</c:f>
              <c:strCache>
                <c:ptCount val="1"/>
                <c:pt idx="0">
                  <c:v>Animez vous une étude surveillée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questionnaires'!$AB$4:$AC$4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'Récap Résultats questionnaires'!$AB$65:$AC$65</c:f>
              <c:numCache>
                <c:ptCount val="2"/>
                <c:pt idx="0">
                  <c:v>1</c:v>
                </c:pt>
                <c:pt idx="1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75"/>
          <c:y val="0.48375"/>
          <c:w val="0.0955"/>
          <c:h val="0.16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Elle est pour vous :</a:t>
            </a:r>
          </a:p>
        </c:rich>
      </c:tx>
      <c:layout>
        <c:manualLayout>
          <c:xMode val="factor"/>
          <c:yMode val="factor"/>
          <c:x val="-0.1655"/>
          <c:y val="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835"/>
          <c:w val="0.708"/>
          <c:h val="0.67325"/>
        </c:manualLayout>
      </c:layout>
      <c:pie3DChart>
        <c:varyColors val="1"/>
        <c:ser>
          <c:idx val="0"/>
          <c:order val="0"/>
          <c:tx>
            <c:strRef>
              <c:f>'Récap Résultats questionnaires'!$AD$3:$AI$3</c:f>
              <c:strCache>
                <c:ptCount val="1"/>
                <c:pt idx="0">
                  <c:v>Elle est pour vous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questionnaires'!$AD$4:$AI$4</c:f>
              <c:strCache>
                <c:ptCount val="6"/>
                <c:pt idx="0">
                  <c:v>Indispensable</c:v>
                </c:pt>
                <c:pt idx="1">
                  <c:v>Necessaire</c:v>
                </c:pt>
                <c:pt idx="2">
                  <c:v>Importante</c:v>
                </c:pt>
                <c:pt idx="3">
                  <c:v>Secondaire</c:v>
                </c:pt>
                <c:pt idx="4">
                  <c:v>Superflue</c:v>
                </c:pt>
                <c:pt idx="5">
                  <c:v>Non exprimé</c:v>
                </c:pt>
              </c:strCache>
            </c:strRef>
          </c:cat>
          <c:val>
            <c:numRef>
              <c:f>'Récap Résultats questionnaires'!$AD$65:$AI$65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17925"/>
          <c:w val="0.26125"/>
          <c:h val="0.75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Relationship Id="rId13" Type="http://schemas.openxmlformats.org/officeDocument/2006/relationships/chart" Target="/xl/charts/chart37.xml" /><Relationship Id="rId14" Type="http://schemas.openxmlformats.org/officeDocument/2006/relationships/chart" Target="/xl/charts/chart38.xml" /><Relationship Id="rId15" Type="http://schemas.openxmlformats.org/officeDocument/2006/relationships/chart" Target="/xl/charts/chart39.xml" /><Relationship Id="rId16" Type="http://schemas.openxmlformats.org/officeDocument/2006/relationships/chart" Target="/xl/charts/chart40.xml" /><Relationship Id="rId17" Type="http://schemas.openxmlformats.org/officeDocument/2006/relationships/chart" Target="/xl/charts/chart41.xml" /><Relationship Id="rId18" Type="http://schemas.openxmlformats.org/officeDocument/2006/relationships/chart" Target="/xl/charts/chart42.xml" /><Relationship Id="rId19" Type="http://schemas.openxmlformats.org/officeDocument/2006/relationships/chart" Target="/xl/charts/chart43.xml" /><Relationship Id="rId20" Type="http://schemas.openxmlformats.org/officeDocument/2006/relationships/chart" Target="/xl/charts/chart44.xml" /><Relationship Id="rId21" Type="http://schemas.openxmlformats.org/officeDocument/2006/relationships/chart" Target="/xl/charts/chart45.xml" /><Relationship Id="rId22" Type="http://schemas.openxmlformats.org/officeDocument/2006/relationships/chart" Target="/xl/charts/chart46.xml" /><Relationship Id="rId23" Type="http://schemas.openxmlformats.org/officeDocument/2006/relationships/chart" Target="/xl/charts/chart47.xml" /><Relationship Id="rId24" Type="http://schemas.openxmlformats.org/officeDocument/2006/relationships/chart" Target="/xl/charts/chart48.xml" /><Relationship Id="rId25" Type="http://schemas.openxmlformats.org/officeDocument/2006/relationships/chart" Target="/xl/charts/chart4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Relationship Id="rId2" Type="http://schemas.openxmlformats.org/officeDocument/2006/relationships/chart" Target="/xl/charts/chart51.xml" /><Relationship Id="rId3" Type="http://schemas.openxmlformats.org/officeDocument/2006/relationships/chart" Target="/xl/charts/chart52.xml" /><Relationship Id="rId4" Type="http://schemas.openxmlformats.org/officeDocument/2006/relationships/chart" Target="/xl/charts/chart53.xml" /><Relationship Id="rId5" Type="http://schemas.openxmlformats.org/officeDocument/2006/relationships/chart" Target="/xl/charts/chart54.xml" /><Relationship Id="rId6" Type="http://schemas.openxmlformats.org/officeDocument/2006/relationships/chart" Target="/xl/charts/chart55.xml" /><Relationship Id="rId7" Type="http://schemas.openxmlformats.org/officeDocument/2006/relationships/chart" Target="/xl/charts/chart56.xml" /><Relationship Id="rId8" Type="http://schemas.openxmlformats.org/officeDocument/2006/relationships/chart" Target="/xl/charts/chart57.xml" /><Relationship Id="rId9" Type="http://schemas.openxmlformats.org/officeDocument/2006/relationships/chart" Target="/xl/charts/chart58.xml" /><Relationship Id="rId10" Type="http://schemas.openxmlformats.org/officeDocument/2006/relationships/chart" Target="/xl/charts/chart59.xml" /><Relationship Id="rId11" Type="http://schemas.openxmlformats.org/officeDocument/2006/relationships/chart" Target="/xl/charts/chart60.xml" /><Relationship Id="rId12" Type="http://schemas.openxmlformats.org/officeDocument/2006/relationships/chart" Target="/xl/charts/chart61.xml" /><Relationship Id="rId13" Type="http://schemas.openxmlformats.org/officeDocument/2006/relationships/chart" Target="/xl/charts/chart62.xml" /><Relationship Id="rId14" Type="http://schemas.openxmlformats.org/officeDocument/2006/relationships/chart" Target="/xl/charts/chart63.xml" /><Relationship Id="rId15" Type="http://schemas.openxmlformats.org/officeDocument/2006/relationships/chart" Target="/xl/charts/chart64.xml" /><Relationship Id="rId16" Type="http://schemas.openxmlformats.org/officeDocument/2006/relationships/chart" Target="/xl/charts/chart65.xml" /><Relationship Id="rId17" Type="http://schemas.openxmlformats.org/officeDocument/2006/relationships/chart" Target="/xl/charts/chart66.xml" /><Relationship Id="rId18" Type="http://schemas.openxmlformats.org/officeDocument/2006/relationships/chart" Target="/xl/charts/chart67.xml" /><Relationship Id="rId19" Type="http://schemas.openxmlformats.org/officeDocument/2006/relationships/chart" Target="/xl/charts/chart68.xml" /><Relationship Id="rId20" Type="http://schemas.openxmlformats.org/officeDocument/2006/relationships/chart" Target="/xl/charts/chart69.xml" /><Relationship Id="rId21" Type="http://schemas.openxmlformats.org/officeDocument/2006/relationships/chart" Target="/xl/charts/chart70.xml" /><Relationship Id="rId22" Type="http://schemas.openxmlformats.org/officeDocument/2006/relationships/chart" Target="/xl/charts/chart71.xml" /><Relationship Id="rId23" Type="http://schemas.openxmlformats.org/officeDocument/2006/relationships/chart" Target="/xl/charts/chart72.xml" /><Relationship Id="rId24" Type="http://schemas.openxmlformats.org/officeDocument/2006/relationships/chart" Target="/xl/charts/chart73.xml" /><Relationship Id="rId25" Type="http://schemas.openxmlformats.org/officeDocument/2006/relationships/chart" Target="/xl/charts/chart7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</xdr:row>
      <xdr:rowOff>133350</xdr:rowOff>
    </xdr:from>
    <xdr:to>
      <xdr:col>6</xdr:col>
      <xdr:colOff>676275</xdr:colOff>
      <xdr:row>18</xdr:row>
      <xdr:rowOff>19050</xdr:rowOff>
    </xdr:to>
    <xdr:graphicFrame>
      <xdr:nvGraphicFramePr>
        <xdr:cNvPr id="1" name="Graphique 3"/>
        <xdr:cNvGraphicFramePr/>
      </xdr:nvGraphicFramePr>
      <xdr:xfrm>
        <a:off x="676275" y="7048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</xdr:colOff>
      <xdr:row>3</xdr:row>
      <xdr:rowOff>133350</xdr:rowOff>
    </xdr:from>
    <xdr:to>
      <xdr:col>13</xdr:col>
      <xdr:colOff>209550</xdr:colOff>
      <xdr:row>18</xdr:row>
      <xdr:rowOff>19050</xdr:rowOff>
    </xdr:to>
    <xdr:graphicFrame>
      <xdr:nvGraphicFramePr>
        <xdr:cNvPr id="2" name="Graphique 4"/>
        <xdr:cNvGraphicFramePr/>
      </xdr:nvGraphicFramePr>
      <xdr:xfrm>
        <a:off x="5543550" y="7048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657225</xdr:colOff>
      <xdr:row>19</xdr:row>
      <xdr:rowOff>161925</xdr:rowOff>
    </xdr:from>
    <xdr:to>
      <xdr:col>6</xdr:col>
      <xdr:colOff>657225</xdr:colOff>
      <xdr:row>34</xdr:row>
      <xdr:rowOff>47625</xdr:rowOff>
    </xdr:to>
    <xdr:graphicFrame>
      <xdr:nvGraphicFramePr>
        <xdr:cNvPr id="3" name="Graphique 5"/>
        <xdr:cNvGraphicFramePr/>
      </xdr:nvGraphicFramePr>
      <xdr:xfrm>
        <a:off x="657225" y="37814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19</xdr:row>
      <xdr:rowOff>171450</xdr:rowOff>
    </xdr:from>
    <xdr:to>
      <xdr:col>13</xdr:col>
      <xdr:colOff>219075</xdr:colOff>
      <xdr:row>34</xdr:row>
      <xdr:rowOff>57150</xdr:rowOff>
    </xdr:to>
    <xdr:graphicFrame>
      <xdr:nvGraphicFramePr>
        <xdr:cNvPr id="4" name="Graphique 6"/>
        <xdr:cNvGraphicFramePr/>
      </xdr:nvGraphicFramePr>
      <xdr:xfrm>
        <a:off x="5553075" y="37909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676275</xdr:colOff>
      <xdr:row>36</xdr:row>
      <xdr:rowOff>28575</xdr:rowOff>
    </xdr:from>
    <xdr:to>
      <xdr:col>6</xdr:col>
      <xdr:colOff>676275</xdr:colOff>
      <xdr:row>50</xdr:row>
      <xdr:rowOff>104775</xdr:rowOff>
    </xdr:to>
    <xdr:graphicFrame>
      <xdr:nvGraphicFramePr>
        <xdr:cNvPr id="5" name="Graphique 7"/>
        <xdr:cNvGraphicFramePr/>
      </xdr:nvGraphicFramePr>
      <xdr:xfrm>
        <a:off x="676275" y="688657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209550</xdr:colOff>
      <xdr:row>36</xdr:row>
      <xdr:rowOff>47625</xdr:rowOff>
    </xdr:from>
    <xdr:to>
      <xdr:col>13</xdr:col>
      <xdr:colOff>209550</xdr:colOff>
      <xdr:row>50</xdr:row>
      <xdr:rowOff>123825</xdr:rowOff>
    </xdr:to>
    <xdr:graphicFrame>
      <xdr:nvGraphicFramePr>
        <xdr:cNvPr id="6" name="Graphique 8"/>
        <xdr:cNvGraphicFramePr/>
      </xdr:nvGraphicFramePr>
      <xdr:xfrm>
        <a:off x="5543550" y="6905625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676275</xdr:colOff>
      <xdr:row>52</xdr:row>
      <xdr:rowOff>0</xdr:rowOff>
    </xdr:from>
    <xdr:to>
      <xdr:col>6</xdr:col>
      <xdr:colOff>676275</xdr:colOff>
      <xdr:row>66</xdr:row>
      <xdr:rowOff>76200</xdr:rowOff>
    </xdr:to>
    <xdr:graphicFrame>
      <xdr:nvGraphicFramePr>
        <xdr:cNvPr id="7" name="Graphique 9"/>
        <xdr:cNvGraphicFramePr/>
      </xdr:nvGraphicFramePr>
      <xdr:xfrm>
        <a:off x="676275" y="9906000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695325</xdr:colOff>
      <xdr:row>68</xdr:row>
      <xdr:rowOff>66675</xdr:rowOff>
    </xdr:from>
    <xdr:to>
      <xdr:col>6</xdr:col>
      <xdr:colOff>695325</xdr:colOff>
      <xdr:row>82</xdr:row>
      <xdr:rowOff>142875</xdr:rowOff>
    </xdr:to>
    <xdr:graphicFrame>
      <xdr:nvGraphicFramePr>
        <xdr:cNvPr id="8" name="Graphique 10"/>
        <xdr:cNvGraphicFramePr/>
      </xdr:nvGraphicFramePr>
      <xdr:xfrm>
        <a:off x="695325" y="13020675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247650</xdr:colOff>
      <xdr:row>68</xdr:row>
      <xdr:rowOff>76200</xdr:rowOff>
    </xdr:from>
    <xdr:to>
      <xdr:col>13</xdr:col>
      <xdr:colOff>247650</xdr:colOff>
      <xdr:row>82</xdr:row>
      <xdr:rowOff>152400</xdr:rowOff>
    </xdr:to>
    <xdr:graphicFrame>
      <xdr:nvGraphicFramePr>
        <xdr:cNvPr id="9" name="Graphique 11"/>
        <xdr:cNvGraphicFramePr/>
      </xdr:nvGraphicFramePr>
      <xdr:xfrm>
        <a:off x="5581650" y="13030200"/>
        <a:ext cx="45720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619125</xdr:colOff>
      <xdr:row>99</xdr:row>
      <xdr:rowOff>66675</xdr:rowOff>
    </xdr:from>
    <xdr:to>
      <xdr:col>6</xdr:col>
      <xdr:colOff>619125</xdr:colOff>
      <xdr:row>113</xdr:row>
      <xdr:rowOff>142875</xdr:rowOff>
    </xdr:to>
    <xdr:graphicFrame>
      <xdr:nvGraphicFramePr>
        <xdr:cNvPr id="10" name="Graphique 12"/>
        <xdr:cNvGraphicFramePr/>
      </xdr:nvGraphicFramePr>
      <xdr:xfrm>
        <a:off x="619125" y="18926175"/>
        <a:ext cx="45720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99</xdr:row>
      <xdr:rowOff>57150</xdr:rowOff>
    </xdr:from>
    <xdr:to>
      <xdr:col>13</xdr:col>
      <xdr:colOff>200025</xdr:colOff>
      <xdr:row>113</xdr:row>
      <xdr:rowOff>133350</xdr:rowOff>
    </xdr:to>
    <xdr:graphicFrame>
      <xdr:nvGraphicFramePr>
        <xdr:cNvPr id="11" name="Graphique 13"/>
        <xdr:cNvGraphicFramePr/>
      </xdr:nvGraphicFramePr>
      <xdr:xfrm>
        <a:off x="5534025" y="18916650"/>
        <a:ext cx="45720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142875</xdr:colOff>
      <xdr:row>133</xdr:row>
      <xdr:rowOff>0</xdr:rowOff>
    </xdr:from>
    <xdr:to>
      <xdr:col>6</xdr:col>
      <xdr:colOff>142875</xdr:colOff>
      <xdr:row>147</xdr:row>
      <xdr:rowOff>76200</xdr:rowOff>
    </xdr:to>
    <xdr:graphicFrame>
      <xdr:nvGraphicFramePr>
        <xdr:cNvPr id="12" name="Graphique 15"/>
        <xdr:cNvGraphicFramePr/>
      </xdr:nvGraphicFramePr>
      <xdr:xfrm>
        <a:off x="142875" y="25336500"/>
        <a:ext cx="4572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0</xdr:colOff>
      <xdr:row>83</xdr:row>
      <xdr:rowOff>161925</xdr:rowOff>
    </xdr:from>
    <xdr:to>
      <xdr:col>10</xdr:col>
      <xdr:colOff>666750</xdr:colOff>
      <xdr:row>98</xdr:row>
      <xdr:rowOff>47625</xdr:rowOff>
    </xdr:to>
    <xdr:graphicFrame>
      <xdr:nvGraphicFramePr>
        <xdr:cNvPr id="13" name="Graphique 16"/>
        <xdr:cNvGraphicFramePr/>
      </xdr:nvGraphicFramePr>
      <xdr:xfrm>
        <a:off x="3048000" y="15973425"/>
        <a:ext cx="523875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533400</xdr:colOff>
      <xdr:row>115</xdr:row>
      <xdr:rowOff>142875</xdr:rowOff>
    </xdr:from>
    <xdr:to>
      <xdr:col>10</xdr:col>
      <xdr:colOff>685800</xdr:colOff>
      <xdr:row>130</xdr:row>
      <xdr:rowOff>28575</xdr:rowOff>
    </xdr:to>
    <xdr:graphicFrame>
      <xdr:nvGraphicFramePr>
        <xdr:cNvPr id="14" name="Graphique 17"/>
        <xdr:cNvGraphicFramePr/>
      </xdr:nvGraphicFramePr>
      <xdr:xfrm>
        <a:off x="2819400" y="22050375"/>
        <a:ext cx="54864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476250</xdr:colOff>
      <xdr:row>133</xdr:row>
      <xdr:rowOff>9525</xdr:rowOff>
    </xdr:from>
    <xdr:to>
      <xdr:col>14</xdr:col>
      <xdr:colOff>57150</xdr:colOff>
      <xdr:row>147</xdr:row>
      <xdr:rowOff>85725</xdr:rowOff>
    </xdr:to>
    <xdr:graphicFrame>
      <xdr:nvGraphicFramePr>
        <xdr:cNvPr id="15" name="Graphique 18"/>
        <xdr:cNvGraphicFramePr/>
      </xdr:nvGraphicFramePr>
      <xdr:xfrm>
        <a:off x="5048250" y="25346025"/>
        <a:ext cx="567690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152400</xdr:colOff>
      <xdr:row>149</xdr:row>
      <xdr:rowOff>123825</xdr:rowOff>
    </xdr:from>
    <xdr:to>
      <xdr:col>6</xdr:col>
      <xdr:colOff>152400</xdr:colOff>
      <xdr:row>164</xdr:row>
      <xdr:rowOff>9525</xdr:rowOff>
    </xdr:to>
    <xdr:graphicFrame>
      <xdr:nvGraphicFramePr>
        <xdr:cNvPr id="16" name="Graphique 19"/>
        <xdr:cNvGraphicFramePr/>
      </xdr:nvGraphicFramePr>
      <xdr:xfrm>
        <a:off x="152400" y="28508325"/>
        <a:ext cx="457200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523875</xdr:colOff>
      <xdr:row>149</xdr:row>
      <xdr:rowOff>47625</xdr:rowOff>
    </xdr:from>
    <xdr:to>
      <xdr:col>14</xdr:col>
      <xdr:colOff>38100</xdr:colOff>
      <xdr:row>165</xdr:row>
      <xdr:rowOff>47625</xdr:rowOff>
    </xdr:to>
    <xdr:graphicFrame>
      <xdr:nvGraphicFramePr>
        <xdr:cNvPr id="17" name="Graphique 20"/>
        <xdr:cNvGraphicFramePr/>
      </xdr:nvGraphicFramePr>
      <xdr:xfrm>
        <a:off x="5095875" y="28432125"/>
        <a:ext cx="5610225" cy="3048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152400</xdr:colOff>
      <xdr:row>166</xdr:row>
      <xdr:rowOff>142875</xdr:rowOff>
    </xdr:from>
    <xdr:to>
      <xdr:col>11</xdr:col>
      <xdr:colOff>266700</xdr:colOff>
      <xdr:row>186</xdr:row>
      <xdr:rowOff>180975</xdr:rowOff>
    </xdr:to>
    <xdr:graphicFrame>
      <xdr:nvGraphicFramePr>
        <xdr:cNvPr id="18" name="Graphique 21"/>
        <xdr:cNvGraphicFramePr/>
      </xdr:nvGraphicFramePr>
      <xdr:xfrm>
        <a:off x="914400" y="31765875"/>
        <a:ext cx="7734300" cy="38481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200025</xdr:colOff>
      <xdr:row>190</xdr:row>
      <xdr:rowOff>9525</xdr:rowOff>
    </xdr:from>
    <xdr:to>
      <xdr:col>7</xdr:col>
      <xdr:colOff>142875</xdr:colOff>
      <xdr:row>204</xdr:row>
      <xdr:rowOff>85725</xdr:rowOff>
    </xdr:to>
    <xdr:graphicFrame>
      <xdr:nvGraphicFramePr>
        <xdr:cNvPr id="19" name="Graphique 22"/>
        <xdr:cNvGraphicFramePr/>
      </xdr:nvGraphicFramePr>
      <xdr:xfrm>
        <a:off x="200025" y="36204525"/>
        <a:ext cx="5276850" cy="2743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552450</xdr:colOff>
      <xdr:row>190</xdr:row>
      <xdr:rowOff>0</xdr:rowOff>
    </xdr:from>
    <xdr:to>
      <xdr:col>14</xdr:col>
      <xdr:colOff>333375</xdr:colOff>
      <xdr:row>204</xdr:row>
      <xdr:rowOff>76200</xdr:rowOff>
    </xdr:to>
    <xdr:graphicFrame>
      <xdr:nvGraphicFramePr>
        <xdr:cNvPr id="20" name="Graphique 23"/>
        <xdr:cNvGraphicFramePr/>
      </xdr:nvGraphicFramePr>
      <xdr:xfrm>
        <a:off x="5886450" y="36195000"/>
        <a:ext cx="5114925" cy="2743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15</xdr:col>
      <xdr:colOff>0</xdr:colOff>
      <xdr:row>190</xdr:row>
      <xdr:rowOff>0</xdr:rowOff>
    </xdr:from>
    <xdr:to>
      <xdr:col>21</xdr:col>
      <xdr:colOff>542925</xdr:colOff>
      <xdr:row>204</xdr:row>
      <xdr:rowOff>76200</xdr:rowOff>
    </xdr:to>
    <xdr:graphicFrame>
      <xdr:nvGraphicFramePr>
        <xdr:cNvPr id="21" name="Graphique 24"/>
        <xdr:cNvGraphicFramePr/>
      </xdr:nvGraphicFramePr>
      <xdr:xfrm>
        <a:off x="11430000" y="36195000"/>
        <a:ext cx="5114925" cy="2743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207</xdr:row>
      <xdr:rowOff>0</xdr:rowOff>
    </xdr:from>
    <xdr:to>
      <xdr:col>6</xdr:col>
      <xdr:colOff>704850</xdr:colOff>
      <xdr:row>221</xdr:row>
      <xdr:rowOff>76200</xdr:rowOff>
    </xdr:to>
    <xdr:graphicFrame>
      <xdr:nvGraphicFramePr>
        <xdr:cNvPr id="22" name="Graphique 25"/>
        <xdr:cNvGraphicFramePr/>
      </xdr:nvGraphicFramePr>
      <xdr:xfrm>
        <a:off x="0" y="39433500"/>
        <a:ext cx="5276850" cy="2743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</xdr:col>
      <xdr:colOff>419100</xdr:colOff>
      <xdr:row>207</xdr:row>
      <xdr:rowOff>0</xdr:rowOff>
    </xdr:from>
    <xdr:to>
      <xdr:col>14</xdr:col>
      <xdr:colOff>200025</xdr:colOff>
      <xdr:row>221</xdr:row>
      <xdr:rowOff>76200</xdr:rowOff>
    </xdr:to>
    <xdr:graphicFrame>
      <xdr:nvGraphicFramePr>
        <xdr:cNvPr id="23" name="Graphique 26"/>
        <xdr:cNvGraphicFramePr/>
      </xdr:nvGraphicFramePr>
      <xdr:xfrm>
        <a:off x="5753100" y="39433500"/>
        <a:ext cx="5114925" cy="2743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15</xdr:col>
      <xdr:colOff>0</xdr:colOff>
      <xdr:row>207</xdr:row>
      <xdr:rowOff>0</xdr:rowOff>
    </xdr:from>
    <xdr:to>
      <xdr:col>21</xdr:col>
      <xdr:colOff>542925</xdr:colOff>
      <xdr:row>221</xdr:row>
      <xdr:rowOff>76200</xdr:rowOff>
    </xdr:to>
    <xdr:graphicFrame>
      <xdr:nvGraphicFramePr>
        <xdr:cNvPr id="24" name="Graphique 27"/>
        <xdr:cNvGraphicFramePr/>
      </xdr:nvGraphicFramePr>
      <xdr:xfrm>
        <a:off x="11430000" y="39433500"/>
        <a:ext cx="5114925" cy="27432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20</xdr:row>
      <xdr:rowOff>104775</xdr:rowOff>
    </xdr:from>
    <xdr:to>
      <xdr:col>12</xdr:col>
      <xdr:colOff>552450</xdr:colOff>
      <xdr:row>33</xdr:row>
      <xdr:rowOff>171450</xdr:rowOff>
    </xdr:to>
    <xdr:graphicFrame>
      <xdr:nvGraphicFramePr>
        <xdr:cNvPr id="1" name="Graphique 6"/>
        <xdr:cNvGraphicFramePr/>
      </xdr:nvGraphicFramePr>
      <xdr:xfrm>
        <a:off x="6143625" y="3914775"/>
        <a:ext cx="35528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676275</xdr:colOff>
      <xdr:row>3</xdr:row>
      <xdr:rowOff>133350</xdr:rowOff>
    </xdr:from>
    <xdr:to>
      <xdr:col>6</xdr:col>
      <xdr:colOff>676275</xdr:colOff>
      <xdr:row>18</xdr:row>
      <xdr:rowOff>19050</xdr:rowOff>
    </xdr:to>
    <xdr:graphicFrame>
      <xdr:nvGraphicFramePr>
        <xdr:cNvPr id="2" name="Graphique 12"/>
        <xdr:cNvGraphicFramePr/>
      </xdr:nvGraphicFramePr>
      <xdr:xfrm>
        <a:off x="676275" y="7048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209550</xdr:colOff>
      <xdr:row>3</xdr:row>
      <xdr:rowOff>133350</xdr:rowOff>
    </xdr:from>
    <xdr:to>
      <xdr:col>13</xdr:col>
      <xdr:colOff>209550</xdr:colOff>
      <xdr:row>18</xdr:row>
      <xdr:rowOff>19050</xdr:rowOff>
    </xdr:to>
    <xdr:graphicFrame>
      <xdr:nvGraphicFramePr>
        <xdr:cNvPr id="3" name="Graphique 13"/>
        <xdr:cNvGraphicFramePr/>
      </xdr:nvGraphicFramePr>
      <xdr:xfrm>
        <a:off x="5543550" y="7048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657225</xdr:colOff>
      <xdr:row>19</xdr:row>
      <xdr:rowOff>161925</xdr:rowOff>
    </xdr:from>
    <xdr:to>
      <xdr:col>6</xdr:col>
      <xdr:colOff>657225</xdr:colOff>
      <xdr:row>34</xdr:row>
      <xdr:rowOff>47625</xdr:rowOff>
    </xdr:to>
    <xdr:graphicFrame>
      <xdr:nvGraphicFramePr>
        <xdr:cNvPr id="4" name="Graphique 14"/>
        <xdr:cNvGraphicFramePr/>
      </xdr:nvGraphicFramePr>
      <xdr:xfrm>
        <a:off x="657225" y="37814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219075</xdr:colOff>
      <xdr:row>19</xdr:row>
      <xdr:rowOff>171450</xdr:rowOff>
    </xdr:from>
    <xdr:to>
      <xdr:col>13</xdr:col>
      <xdr:colOff>219075</xdr:colOff>
      <xdr:row>34</xdr:row>
      <xdr:rowOff>57150</xdr:rowOff>
    </xdr:to>
    <xdr:graphicFrame>
      <xdr:nvGraphicFramePr>
        <xdr:cNvPr id="5" name="Graphique 15"/>
        <xdr:cNvGraphicFramePr/>
      </xdr:nvGraphicFramePr>
      <xdr:xfrm>
        <a:off x="5553075" y="379095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676275</xdr:colOff>
      <xdr:row>36</xdr:row>
      <xdr:rowOff>28575</xdr:rowOff>
    </xdr:from>
    <xdr:to>
      <xdr:col>6</xdr:col>
      <xdr:colOff>676275</xdr:colOff>
      <xdr:row>50</xdr:row>
      <xdr:rowOff>104775</xdr:rowOff>
    </xdr:to>
    <xdr:graphicFrame>
      <xdr:nvGraphicFramePr>
        <xdr:cNvPr id="6" name="Graphique 16"/>
        <xdr:cNvGraphicFramePr/>
      </xdr:nvGraphicFramePr>
      <xdr:xfrm>
        <a:off x="676275" y="6886575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209550</xdr:colOff>
      <xdr:row>36</xdr:row>
      <xdr:rowOff>47625</xdr:rowOff>
    </xdr:from>
    <xdr:to>
      <xdr:col>13</xdr:col>
      <xdr:colOff>209550</xdr:colOff>
      <xdr:row>50</xdr:row>
      <xdr:rowOff>123825</xdr:rowOff>
    </xdr:to>
    <xdr:graphicFrame>
      <xdr:nvGraphicFramePr>
        <xdr:cNvPr id="7" name="Graphique 17"/>
        <xdr:cNvGraphicFramePr/>
      </xdr:nvGraphicFramePr>
      <xdr:xfrm>
        <a:off x="5543550" y="6905625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676275</xdr:colOff>
      <xdr:row>52</xdr:row>
      <xdr:rowOff>0</xdr:rowOff>
    </xdr:from>
    <xdr:to>
      <xdr:col>6</xdr:col>
      <xdr:colOff>676275</xdr:colOff>
      <xdr:row>66</xdr:row>
      <xdr:rowOff>76200</xdr:rowOff>
    </xdr:to>
    <xdr:graphicFrame>
      <xdr:nvGraphicFramePr>
        <xdr:cNvPr id="8" name="Graphique 18"/>
        <xdr:cNvGraphicFramePr/>
      </xdr:nvGraphicFramePr>
      <xdr:xfrm>
        <a:off x="676275" y="9906000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695325</xdr:colOff>
      <xdr:row>68</xdr:row>
      <xdr:rowOff>66675</xdr:rowOff>
    </xdr:from>
    <xdr:to>
      <xdr:col>6</xdr:col>
      <xdr:colOff>695325</xdr:colOff>
      <xdr:row>82</xdr:row>
      <xdr:rowOff>142875</xdr:rowOff>
    </xdr:to>
    <xdr:graphicFrame>
      <xdr:nvGraphicFramePr>
        <xdr:cNvPr id="9" name="Graphique 19"/>
        <xdr:cNvGraphicFramePr/>
      </xdr:nvGraphicFramePr>
      <xdr:xfrm>
        <a:off x="695325" y="13020675"/>
        <a:ext cx="45720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247650</xdr:colOff>
      <xdr:row>68</xdr:row>
      <xdr:rowOff>76200</xdr:rowOff>
    </xdr:from>
    <xdr:to>
      <xdr:col>13</xdr:col>
      <xdr:colOff>247650</xdr:colOff>
      <xdr:row>82</xdr:row>
      <xdr:rowOff>152400</xdr:rowOff>
    </xdr:to>
    <xdr:graphicFrame>
      <xdr:nvGraphicFramePr>
        <xdr:cNvPr id="10" name="Graphique 20"/>
        <xdr:cNvGraphicFramePr/>
      </xdr:nvGraphicFramePr>
      <xdr:xfrm>
        <a:off x="5581650" y="13030200"/>
        <a:ext cx="45720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619125</xdr:colOff>
      <xdr:row>99</xdr:row>
      <xdr:rowOff>66675</xdr:rowOff>
    </xdr:from>
    <xdr:to>
      <xdr:col>6</xdr:col>
      <xdr:colOff>619125</xdr:colOff>
      <xdr:row>113</xdr:row>
      <xdr:rowOff>142875</xdr:rowOff>
    </xdr:to>
    <xdr:graphicFrame>
      <xdr:nvGraphicFramePr>
        <xdr:cNvPr id="11" name="Graphique 21"/>
        <xdr:cNvGraphicFramePr/>
      </xdr:nvGraphicFramePr>
      <xdr:xfrm>
        <a:off x="619125" y="18926175"/>
        <a:ext cx="45720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200025</xdr:colOff>
      <xdr:row>99</xdr:row>
      <xdr:rowOff>57150</xdr:rowOff>
    </xdr:from>
    <xdr:to>
      <xdr:col>13</xdr:col>
      <xdr:colOff>200025</xdr:colOff>
      <xdr:row>113</xdr:row>
      <xdr:rowOff>133350</xdr:rowOff>
    </xdr:to>
    <xdr:graphicFrame>
      <xdr:nvGraphicFramePr>
        <xdr:cNvPr id="12" name="Graphique 22"/>
        <xdr:cNvGraphicFramePr/>
      </xdr:nvGraphicFramePr>
      <xdr:xfrm>
        <a:off x="5534025" y="18916650"/>
        <a:ext cx="4572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142875</xdr:colOff>
      <xdr:row>133</xdr:row>
      <xdr:rowOff>0</xdr:rowOff>
    </xdr:from>
    <xdr:to>
      <xdr:col>6</xdr:col>
      <xdr:colOff>142875</xdr:colOff>
      <xdr:row>147</xdr:row>
      <xdr:rowOff>76200</xdr:rowOff>
    </xdr:to>
    <xdr:graphicFrame>
      <xdr:nvGraphicFramePr>
        <xdr:cNvPr id="13" name="Graphique 23"/>
        <xdr:cNvGraphicFramePr/>
      </xdr:nvGraphicFramePr>
      <xdr:xfrm>
        <a:off x="142875" y="25336500"/>
        <a:ext cx="457200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0</xdr:colOff>
      <xdr:row>83</xdr:row>
      <xdr:rowOff>161925</xdr:rowOff>
    </xdr:from>
    <xdr:to>
      <xdr:col>10</xdr:col>
      <xdr:colOff>666750</xdr:colOff>
      <xdr:row>98</xdr:row>
      <xdr:rowOff>47625</xdr:rowOff>
    </xdr:to>
    <xdr:graphicFrame>
      <xdr:nvGraphicFramePr>
        <xdr:cNvPr id="14" name="Graphique 24"/>
        <xdr:cNvGraphicFramePr/>
      </xdr:nvGraphicFramePr>
      <xdr:xfrm>
        <a:off x="3048000" y="15973425"/>
        <a:ext cx="523875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533400</xdr:colOff>
      <xdr:row>115</xdr:row>
      <xdr:rowOff>142875</xdr:rowOff>
    </xdr:from>
    <xdr:to>
      <xdr:col>10</xdr:col>
      <xdr:colOff>685800</xdr:colOff>
      <xdr:row>130</xdr:row>
      <xdr:rowOff>28575</xdr:rowOff>
    </xdr:to>
    <xdr:graphicFrame>
      <xdr:nvGraphicFramePr>
        <xdr:cNvPr id="15" name="Graphique 25"/>
        <xdr:cNvGraphicFramePr/>
      </xdr:nvGraphicFramePr>
      <xdr:xfrm>
        <a:off x="2819400" y="22050375"/>
        <a:ext cx="548640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476250</xdr:colOff>
      <xdr:row>133</xdr:row>
      <xdr:rowOff>9525</xdr:rowOff>
    </xdr:from>
    <xdr:to>
      <xdr:col>14</xdr:col>
      <xdr:colOff>57150</xdr:colOff>
      <xdr:row>147</xdr:row>
      <xdr:rowOff>85725</xdr:rowOff>
    </xdr:to>
    <xdr:graphicFrame>
      <xdr:nvGraphicFramePr>
        <xdr:cNvPr id="16" name="Graphique 26"/>
        <xdr:cNvGraphicFramePr/>
      </xdr:nvGraphicFramePr>
      <xdr:xfrm>
        <a:off x="5048250" y="25346025"/>
        <a:ext cx="567690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152400</xdr:colOff>
      <xdr:row>149</xdr:row>
      <xdr:rowOff>123825</xdr:rowOff>
    </xdr:from>
    <xdr:to>
      <xdr:col>6</xdr:col>
      <xdr:colOff>152400</xdr:colOff>
      <xdr:row>164</xdr:row>
      <xdr:rowOff>9525</xdr:rowOff>
    </xdr:to>
    <xdr:graphicFrame>
      <xdr:nvGraphicFramePr>
        <xdr:cNvPr id="17" name="Graphique 27"/>
        <xdr:cNvGraphicFramePr/>
      </xdr:nvGraphicFramePr>
      <xdr:xfrm>
        <a:off x="152400" y="28508325"/>
        <a:ext cx="4572000" cy="2743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523875</xdr:colOff>
      <xdr:row>149</xdr:row>
      <xdr:rowOff>47625</xdr:rowOff>
    </xdr:from>
    <xdr:to>
      <xdr:col>14</xdr:col>
      <xdr:colOff>38100</xdr:colOff>
      <xdr:row>165</xdr:row>
      <xdr:rowOff>47625</xdr:rowOff>
    </xdr:to>
    <xdr:graphicFrame>
      <xdr:nvGraphicFramePr>
        <xdr:cNvPr id="18" name="Graphique 28"/>
        <xdr:cNvGraphicFramePr/>
      </xdr:nvGraphicFramePr>
      <xdr:xfrm>
        <a:off x="5095875" y="28432125"/>
        <a:ext cx="5610225" cy="3048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152400</xdr:colOff>
      <xdr:row>166</xdr:row>
      <xdr:rowOff>142875</xdr:rowOff>
    </xdr:from>
    <xdr:to>
      <xdr:col>11</xdr:col>
      <xdr:colOff>266700</xdr:colOff>
      <xdr:row>186</xdr:row>
      <xdr:rowOff>180975</xdr:rowOff>
    </xdr:to>
    <xdr:graphicFrame>
      <xdr:nvGraphicFramePr>
        <xdr:cNvPr id="19" name="Graphique 29"/>
        <xdr:cNvGraphicFramePr/>
      </xdr:nvGraphicFramePr>
      <xdr:xfrm>
        <a:off x="914400" y="31765875"/>
        <a:ext cx="7734300" cy="38481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200025</xdr:colOff>
      <xdr:row>190</xdr:row>
      <xdr:rowOff>9525</xdr:rowOff>
    </xdr:from>
    <xdr:to>
      <xdr:col>7</xdr:col>
      <xdr:colOff>142875</xdr:colOff>
      <xdr:row>204</xdr:row>
      <xdr:rowOff>85725</xdr:rowOff>
    </xdr:to>
    <xdr:graphicFrame>
      <xdr:nvGraphicFramePr>
        <xdr:cNvPr id="20" name="Graphique 30"/>
        <xdr:cNvGraphicFramePr/>
      </xdr:nvGraphicFramePr>
      <xdr:xfrm>
        <a:off x="200025" y="36204525"/>
        <a:ext cx="5276850" cy="2743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</xdr:col>
      <xdr:colOff>552450</xdr:colOff>
      <xdr:row>190</xdr:row>
      <xdr:rowOff>0</xdr:rowOff>
    </xdr:from>
    <xdr:to>
      <xdr:col>14</xdr:col>
      <xdr:colOff>333375</xdr:colOff>
      <xdr:row>204</xdr:row>
      <xdr:rowOff>76200</xdr:rowOff>
    </xdr:to>
    <xdr:graphicFrame>
      <xdr:nvGraphicFramePr>
        <xdr:cNvPr id="21" name="Graphique 31"/>
        <xdr:cNvGraphicFramePr/>
      </xdr:nvGraphicFramePr>
      <xdr:xfrm>
        <a:off x="5886450" y="36195000"/>
        <a:ext cx="5114925" cy="2743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15</xdr:col>
      <xdr:colOff>0</xdr:colOff>
      <xdr:row>190</xdr:row>
      <xdr:rowOff>0</xdr:rowOff>
    </xdr:from>
    <xdr:to>
      <xdr:col>21</xdr:col>
      <xdr:colOff>542925</xdr:colOff>
      <xdr:row>204</xdr:row>
      <xdr:rowOff>76200</xdr:rowOff>
    </xdr:to>
    <xdr:graphicFrame>
      <xdr:nvGraphicFramePr>
        <xdr:cNvPr id="22" name="Graphique 32"/>
        <xdr:cNvGraphicFramePr/>
      </xdr:nvGraphicFramePr>
      <xdr:xfrm>
        <a:off x="11430000" y="36195000"/>
        <a:ext cx="5114925" cy="2743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207</xdr:row>
      <xdr:rowOff>0</xdr:rowOff>
    </xdr:from>
    <xdr:to>
      <xdr:col>6</xdr:col>
      <xdr:colOff>704850</xdr:colOff>
      <xdr:row>221</xdr:row>
      <xdr:rowOff>76200</xdr:rowOff>
    </xdr:to>
    <xdr:graphicFrame>
      <xdr:nvGraphicFramePr>
        <xdr:cNvPr id="23" name="Graphique 33"/>
        <xdr:cNvGraphicFramePr/>
      </xdr:nvGraphicFramePr>
      <xdr:xfrm>
        <a:off x="0" y="39433500"/>
        <a:ext cx="5276850" cy="2743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</xdr:col>
      <xdr:colOff>419100</xdr:colOff>
      <xdr:row>207</xdr:row>
      <xdr:rowOff>0</xdr:rowOff>
    </xdr:from>
    <xdr:to>
      <xdr:col>14</xdr:col>
      <xdr:colOff>200025</xdr:colOff>
      <xdr:row>221</xdr:row>
      <xdr:rowOff>76200</xdr:rowOff>
    </xdr:to>
    <xdr:graphicFrame>
      <xdr:nvGraphicFramePr>
        <xdr:cNvPr id="24" name="Graphique 34"/>
        <xdr:cNvGraphicFramePr/>
      </xdr:nvGraphicFramePr>
      <xdr:xfrm>
        <a:off x="5753100" y="39433500"/>
        <a:ext cx="5114925" cy="27432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15</xdr:col>
      <xdr:colOff>0</xdr:colOff>
      <xdr:row>207</xdr:row>
      <xdr:rowOff>0</xdr:rowOff>
    </xdr:from>
    <xdr:to>
      <xdr:col>21</xdr:col>
      <xdr:colOff>542925</xdr:colOff>
      <xdr:row>221</xdr:row>
      <xdr:rowOff>76200</xdr:rowOff>
    </xdr:to>
    <xdr:graphicFrame>
      <xdr:nvGraphicFramePr>
        <xdr:cNvPr id="25" name="Graphique 35"/>
        <xdr:cNvGraphicFramePr/>
      </xdr:nvGraphicFramePr>
      <xdr:xfrm>
        <a:off x="11430000" y="39433500"/>
        <a:ext cx="5114925" cy="2743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3</xdr:row>
      <xdr:rowOff>47625</xdr:rowOff>
    </xdr:from>
    <xdr:to>
      <xdr:col>6</xdr:col>
      <xdr:colOff>752475</xdr:colOff>
      <xdr:row>17</xdr:row>
      <xdr:rowOff>123825</xdr:rowOff>
    </xdr:to>
    <xdr:graphicFrame>
      <xdr:nvGraphicFramePr>
        <xdr:cNvPr id="1" name="Graphique 2"/>
        <xdr:cNvGraphicFramePr/>
      </xdr:nvGraphicFramePr>
      <xdr:xfrm>
        <a:off x="752475" y="619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19</xdr:row>
      <xdr:rowOff>95250</xdr:rowOff>
    </xdr:from>
    <xdr:to>
      <xdr:col>6</xdr:col>
      <xdr:colOff>609600</xdr:colOff>
      <xdr:row>33</xdr:row>
      <xdr:rowOff>171450</xdr:rowOff>
    </xdr:to>
    <xdr:graphicFrame>
      <xdr:nvGraphicFramePr>
        <xdr:cNvPr id="2" name="Graphique 3"/>
        <xdr:cNvGraphicFramePr/>
      </xdr:nvGraphicFramePr>
      <xdr:xfrm>
        <a:off x="609600" y="37147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257175</xdr:colOff>
      <xdr:row>19</xdr:row>
      <xdr:rowOff>161925</xdr:rowOff>
    </xdr:from>
    <xdr:to>
      <xdr:col>13</xdr:col>
      <xdr:colOff>257175</xdr:colOff>
      <xdr:row>34</xdr:row>
      <xdr:rowOff>47625</xdr:rowOff>
    </xdr:to>
    <xdr:graphicFrame>
      <xdr:nvGraphicFramePr>
        <xdr:cNvPr id="3" name="Graphique 4"/>
        <xdr:cNvGraphicFramePr/>
      </xdr:nvGraphicFramePr>
      <xdr:xfrm>
        <a:off x="5591175" y="37814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600075</xdr:colOff>
      <xdr:row>19</xdr:row>
      <xdr:rowOff>142875</xdr:rowOff>
    </xdr:from>
    <xdr:to>
      <xdr:col>19</xdr:col>
      <xdr:colOff>600075</xdr:colOff>
      <xdr:row>34</xdr:row>
      <xdr:rowOff>28575</xdr:rowOff>
    </xdr:to>
    <xdr:graphicFrame>
      <xdr:nvGraphicFramePr>
        <xdr:cNvPr id="4" name="Graphique 5"/>
        <xdr:cNvGraphicFramePr/>
      </xdr:nvGraphicFramePr>
      <xdr:xfrm>
        <a:off x="10506075" y="376237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95250</xdr:colOff>
      <xdr:row>19</xdr:row>
      <xdr:rowOff>152400</xdr:rowOff>
    </xdr:from>
    <xdr:to>
      <xdr:col>26</xdr:col>
      <xdr:colOff>95250</xdr:colOff>
      <xdr:row>34</xdr:row>
      <xdr:rowOff>38100</xdr:rowOff>
    </xdr:to>
    <xdr:graphicFrame>
      <xdr:nvGraphicFramePr>
        <xdr:cNvPr id="5" name="Graphique 6"/>
        <xdr:cNvGraphicFramePr/>
      </xdr:nvGraphicFramePr>
      <xdr:xfrm>
        <a:off x="15335250" y="37719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704850</xdr:colOff>
      <xdr:row>35</xdr:row>
      <xdr:rowOff>171450</xdr:rowOff>
    </xdr:from>
    <xdr:to>
      <xdr:col>6</xdr:col>
      <xdr:colOff>704850</xdr:colOff>
      <xdr:row>50</xdr:row>
      <xdr:rowOff>57150</xdr:rowOff>
    </xdr:to>
    <xdr:graphicFrame>
      <xdr:nvGraphicFramePr>
        <xdr:cNvPr id="6" name="Graphique 7"/>
        <xdr:cNvGraphicFramePr/>
      </xdr:nvGraphicFramePr>
      <xdr:xfrm>
        <a:off x="704850" y="683895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676275</xdr:colOff>
      <xdr:row>52</xdr:row>
      <xdr:rowOff>0</xdr:rowOff>
    </xdr:from>
    <xdr:to>
      <xdr:col>6</xdr:col>
      <xdr:colOff>676275</xdr:colOff>
      <xdr:row>66</xdr:row>
      <xdr:rowOff>76200</xdr:rowOff>
    </xdr:to>
    <xdr:graphicFrame>
      <xdr:nvGraphicFramePr>
        <xdr:cNvPr id="7" name="Graphique 8"/>
        <xdr:cNvGraphicFramePr/>
      </xdr:nvGraphicFramePr>
      <xdr:xfrm>
        <a:off x="676275" y="9906000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695325</xdr:colOff>
      <xdr:row>68</xdr:row>
      <xdr:rowOff>66675</xdr:rowOff>
    </xdr:from>
    <xdr:to>
      <xdr:col>6</xdr:col>
      <xdr:colOff>695325</xdr:colOff>
      <xdr:row>82</xdr:row>
      <xdr:rowOff>142875</xdr:rowOff>
    </xdr:to>
    <xdr:graphicFrame>
      <xdr:nvGraphicFramePr>
        <xdr:cNvPr id="8" name="Graphique 9"/>
        <xdr:cNvGraphicFramePr/>
      </xdr:nvGraphicFramePr>
      <xdr:xfrm>
        <a:off x="695325" y="13020675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247650</xdr:colOff>
      <xdr:row>68</xdr:row>
      <xdr:rowOff>76200</xdr:rowOff>
    </xdr:from>
    <xdr:to>
      <xdr:col>13</xdr:col>
      <xdr:colOff>247650</xdr:colOff>
      <xdr:row>82</xdr:row>
      <xdr:rowOff>152400</xdr:rowOff>
    </xdr:to>
    <xdr:graphicFrame>
      <xdr:nvGraphicFramePr>
        <xdr:cNvPr id="9" name="Graphique 10"/>
        <xdr:cNvGraphicFramePr/>
      </xdr:nvGraphicFramePr>
      <xdr:xfrm>
        <a:off x="5581650" y="13030200"/>
        <a:ext cx="45720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619125</xdr:colOff>
      <xdr:row>99</xdr:row>
      <xdr:rowOff>66675</xdr:rowOff>
    </xdr:from>
    <xdr:to>
      <xdr:col>6</xdr:col>
      <xdr:colOff>619125</xdr:colOff>
      <xdr:row>113</xdr:row>
      <xdr:rowOff>142875</xdr:rowOff>
    </xdr:to>
    <xdr:graphicFrame>
      <xdr:nvGraphicFramePr>
        <xdr:cNvPr id="10" name="Graphique 11"/>
        <xdr:cNvGraphicFramePr/>
      </xdr:nvGraphicFramePr>
      <xdr:xfrm>
        <a:off x="619125" y="18926175"/>
        <a:ext cx="45720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99</xdr:row>
      <xdr:rowOff>57150</xdr:rowOff>
    </xdr:from>
    <xdr:to>
      <xdr:col>13</xdr:col>
      <xdr:colOff>200025</xdr:colOff>
      <xdr:row>113</xdr:row>
      <xdr:rowOff>133350</xdr:rowOff>
    </xdr:to>
    <xdr:graphicFrame>
      <xdr:nvGraphicFramePr>
        <xdr:cNvPr id="11" name="Graphique 12"/>
        <xdr:cNvGraphicFramePr/>
      </xdr:nvGraphicFramePr>
      <xdr:xfrm>
        <a:off x="5534025" y="18916650"/>
        <a:ext cx="45720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142875</xdr:colOff>
      <xdr:row>133</xdr:row>
      <xdr:rowOff>0</xdr:rowOff>
    </xdr:from>
    <xdr:to>
      <xdr:col>6</xdr:col>
      <xdr:colOff>142875</xdr:colOff>
      <xdr:row>147</xdr:row>
      <xdr:rowOff>76200</xdr:rowOff>
    </xdr:to>
    <xdr:graphicFrame>
      <xdr:nvGraphicFramePr>
        <xdr:cNvPr id="12" name="Graphique 13"/>
        <xdr:cNvGraphicFramePr/>
      </xdr:nvGraphicFramePr>
      <xdr:xfrm>
        <a:off x="142875" y="25336500"/>
        <a:ext cx="4572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0</xdr:colOff>
      <xdr:row>83</xdr:row>
      <xdr:rowOff>161925</xdr:rowOff>
    </xdr:from>
    <xdr:to>
      <xdr:col>10</xdr:col>
      <xdr:colOff>666750</xdr:colOff>
      <xdr:row>98</xdr:row>
      <xdr:rowOff>47625</xdr:rowOff>
    </xdr:to>
    <xdr:graphicFrame>
      <xdr:nvGraphicFramePr>
        <xdr:cNvPr id="13" name="Graphique 14"/>
        <xdr:cNvGraphicFramePr/>
      </xdr:nvGraphicFramePr>
      <xdr:xfrm>
        <a:off x="3048000" y="15973425"/>
        <a:ext cx="523875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533400</xdr:colOff>
      <xdr:row>115</xdr:row>
      <xdr:rowOff>142875</xdr:rowOff>
    </xdr:from>
    <xdr:to>
      <xdr:col>11</xdr:col>
      <xdr:colOff>47625</xdr:colOff>
      <xdr:row>130</xdr:row>
      <xdr:rowOff>28575</xdr:rowOff>
    </xdr:to>
    <xdr:graphicFrame>
      <xdr:nvGraphicFramePr>
        <xdr:cNvPr id="14" name="Graphique 15"/>
        <xdr:cNvGraphicFramePr/>
      </xdr:nvGraphicFramePr>
      <xdr:xfrm>
        <a:off x="2819400" y="22050375"/>
        <a:ext cx="5610225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476250</xdr:colOff>
      <xdr:row>133</xdr:row>
      <xdr:rowOff>9525</xdr:rowOff>
    </xdr:from>
    <xdr:to>
      <xdr:col>14</xdr:col>
      <xdr:colOff>57150</xdr:colOff>
      <xdr:row>147</xdr:row>
      <xdr:rowOff>85725</xdr:rowOff>
    </xdr:to>
    <xdr:graphicFrame>
      <xdr:nvGraphicFramePr>
        <xdr:cNvPr id="15" name="Graphique 16"/>
        <xdr:cNvGraphicFramePr/>
      </xdr:nvGraphicFramePr>
      <xdr:xfrm>
        <a:off x="5048250" y="25346025"/>
        <a:ext cx="567690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104775</xdr:colOff>
      <xdr:row>149</xdr:row>
      <xdr:rowOff>123825</xdr:rowOff>
    </xdr:from>
    <xdr:to>
      <xdr:col>6</xdr:col>
      <xdr:colOff>104775</xdr:colOff>
      <xdr:row>164</xdr:row>
      <xdr:rowOff>9525</xdr:rowOff>
    </xdr:to>
    <xdr:graphicFrame>
      <xdr:nvGraphicFramePr>
        <xdr:cNvPr id="16" name="Graphique 17"/>
        <xdr:cNvGraphicFramePr/>
      </xdr:nvGraphicFramePr>
      <xdr:xfrm>
        <a:off x="104775" y="28508325"/>
        <a:ext cx="457200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523875</xdr:colOff>
      <xdr:row>149</xdr:row>
      <xdr:rowOff>47625</xdr:rowOff>
    </xdr:from>
    <xdr:to>
      <xdr:col>14</xdr:col>
      <xdr:colOff>38100</xdr:colOff>
      <xdr:row>165</xdr:row>
      <xdr:rowOff>47625</xdr:rowOff>
    </xdr:to>
    <xdr:graphicFrame>
      <xdr:nvGraphicFramePr>
        <xdr:cNvPr id="17" name="Graphique 18"/>
        <xdr:cNvGraphicFramePr/>
      </xdr:nvGraphicFramePr>
      <xdr:xfrm>
        <a:off x="5095875" y="28432125"/>
        <a:ext cx="5610225" cy="3048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152400</xdr:colOff>
      <xdr:row>166</xdr:row>
      <xdr:rowOff>142875</xdr:rowOff>
    </xdr:from>
    <xdr:to>
      <xdr:col>11</xdr:col>
      <xdr:colOff>266700</xdr:colOff>
      <xdr:row>186</xdr:row>
      <xdr:rowOff>180975</xdr:rowOff>
    </xdr:to>
    <xdr:graphicFrame>
      <xdr:nvGraphicFramePr>
        <xdr:cNvPr id="18" name="Graphique 19"/>
        <xdr:cNvGraphicFramePr/>
      </xdr:nvGraphicFramePr>
      <xdr:xfrm>
        <a:off x="914400" y="31765875"/>
        <a:ext cx="7734300" cy="38481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200025</xdr:colOff>
      <xdr:row>190</xdr:row>
      <xdr:rowOff>9525</xdr:rowOff>
    </xdr:from>
    <xdr:to>
      <xdr:col>7</xdr:col>
      <xdr:colOff>142875</xdr:colOff>
      <xdr:row>204</xdr:row>
      <xdr:rowOff>85725</xdr:rowOff>
    </xdr:to>
    <xdr:graphicFrame>
      <xdr:nvGraphicFramePr>
        <xdr:cNvPr id="19" name="Graphique 20"/>
        <xdr:cNvGraphicFramePr/>
      </xdr:nvGraphicFramePr>
      <xdr:xfrm>
        <a:off x="200025" y="36204525"/>
        <a:ext cx="5276850" cy="2743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552450</xdr:colOff>
      <xdr:row>190</xdr:row>
      <xdr:rowOff>0</xdr:rowOff>
    </xdr:from>
    <xdr:to>
      <xdr:col>14</xdr:col>
      <xdr:colOff>333375</xdr:colOff>
      <xdr:row>204</xdr:row>
      <xdr:rowOff>76200</xdr:rowOff>
    </xdr:to>
    <xdr:graphicFrame>
      <xdr:nvGraphicFramePr>
        <xdr:cNvPr id="20" name="Graphique 21"/>
        <xdr:cNvGraphicFramePr/>
      </xdr:nvGraphicFramePr>
      <xdr:xfrm>
        <a:off x="5886450" y="36195000"/>
        <a:ext cx="5114925" cy="2743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15</xdr:col>
      <xdr:colOff>0</xdr:colOff>
      <xdr:row>190</xdr:row>
      <xdr:rowOff>0</xdr:rowOff>
    </xdr:from>
    <xdr:to>
      <xdr:col>21</xdr:col>
      <xdr:colOff>542925</xdr:colOff>
      <xdr:row>204</xdr:row>
      <xdr:rowOff>76200</xdr:rowOff>
    </xdr:to>
    <xdr:graphicFrame>
      <xdr:nvGraphicFramePr>
        <xdr:cNvPr id="21" name="Graphique 22"/>
        <xdr:cNvGraphicFramePr/>
      </xdr:nvGraphicFramePr>
      <xdr:xfrm>
        <a:off x="11430000" y="36195000"/>
        <a:ext cx="5114925" cy="2743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207</xdr:row>
      <xdr:rowOff>0</xdr:rowOff>
    </xdr:from>
    <xdr:to>
      <xdr:col>6</xdr:col>
      <xdr:colOff>704850</xdr:colOff>
      <xdr:row>221</xdr:row>
      <xdr:rowOff>76200</xdr:rowOff>
    </xdr:to>
    <xdr:graphicFrame>
      <xdr:nvGraphicFramePr>
        <xdr:cNvPr id="22" name="Graphique 23"/>
        <xdr:cNvGraphicFramePr/>
      </xdr:nvGraphicFramePr>
      <xdr:xfrm>
        <a:off x="0" y="39433500"/>
        <a:ext cx="5276850" cy="2743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</xdr:col>
      <xdr:colOff>419100</xdr:colOff>
      <xdr:row>207</xdr:row>
      <xdr:rowOff>0</xdr:rowOff>
    </xdr:from>
    <xdr:to>
      <xdr:col>14</xdr:col>
      <xdr:colOff>200025</xdr:colOff>
      <xdr:row>221</xdr:row>
      <xdr:rowOff>76200</xdr:rowOff>
    </xdr:to>
    <xdr:graphicFrame>
      <xdr:nvGraphicFramePr>
        <xdr:cNvPr id="23" name="Graphique 24"/>
        <xdr:cNvGraphicFramePr/>
      </xdr:nvGraphicFramePr>
      <xdr:xfrm>
        <a:off x="5753100" y="39433500"/>
        <a:ext cx="5114925" cy="2743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15</xdr:col>
      <xdr:colOff>0</xdr:colOff>
      <xdr:row>207</xdr:row>
      <xdr:rowOff>0</xdr:rowOff>
    </xdr:from>
    <xdr:to>
      <xdr:col>21</xdr:col>
      <xdr:colOff>542925</xdr:colOff>
      <xdr:row>221</xdr:row>
      <xdr:rowOff>76200</xdr:rowOff>
    </xdr:to>
    <xdr:graphicFrame>
      <xdr:nvGraphicFramePr>
        <xdr:cNvPr id="24" name="Graphique 25"/>
        <xdr:cNvGraphicFramePr/>
      </xdr:nvGraphicFramePr>
      <xdr:xfrm>
        <a:off x="11430000" y="39433500"/>
        <a:ext cx="5114925" cy="27432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7</xdr:col>
      <xdr:colOff>342900</xdr:colOff>
      <xdr:row>3</xdr:row>
      <xdr:rowOff>57150</xdr:rowOff>
    </xdr:from>
    <xdr:to>
      <xdr:col>13</xdr:col>
      <xdr:colOff>342900</xdr:colOff>
      <xdr:row>17</xdr:row>
      <xdr:rowOff>133350</xdr:rowOff>
    </xdr:to>
    <xdr:graphicFrame>
      <xdr:nvGraphicFramePr>
        <xdr:cNvPr id="25" name="Graphique 26"/>
        <xdr:cNvGraphicFramePr/>
      </xdr:nvGraphicFramePr>
      <xdr:xfrm>
        <a:off x="5676900" y="628650"/>
        <a:ext cx="4572000" cy="2743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8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F6" sqref="AF6"/>
    </sheetView>
  </sheetViews>
  <sheetFormatPr defaultColWidth="11.421875" defaultRowHeight="15"/>
  <cols>
    <col min="1" max="1" width="19.00390625" style="0" customWidth="1"/>
    <col min="2" max="2" width="12.57421875" style="0" customWidth="1"/>
    <col min="3" max="3" width="12.140625" style="0" customWidth="1"/>
    <col min="4" max="4" width="8.00390625" style="0" customWidth="1"/>
    <col min="5" max="5" width="8.140625" style="0" customWidth="1"/>
    <col min="6" max="6" width="7.28125" style="0" customWidth="1"/>
    <col min="7" max="7" width="7.421875" style="0" customWidth="1"/>
    <col min="8" max="8" width="7.140625" style="0" customWidth="1"/>
    <col min="9" max="9" width="7.8515625" style="0" customWidth="1"/>
    <col min="10" max="10" width="7.57421875" style="0" customWidth="1"/>
    <col min="11" max="11" width="7.421875" style="0" customWidth="1"/>
    <col min="12" max="12" width="7.57421875" style="0" customWidth="1"/>
    <col min="13" max="13" width="7.28125" style="0" customWidth="1"/>
    <col min="14" max="14" width="7.8515625" style="0" customWidth="1"/>
    <col min="15" max="15" width="7.57421875" style="0" customWidth="1"/>
    <col min="16" max="16" width="8.421875" style="0" customWidth="1"/>
    <col min="17" max="17" width="7.28125" style="0" customWidth="1"/>
    <col min="18" max="18" width="7.421875" style="0" customWidth="1"/>
    <col min="19" max="19" width="7.140625" style="0" customWidth="1"/>
    <col min="20" max="20" width="7.57421875" style="0" customWidth="1"/>
    <col min="21" max="21" width="7.421875" style="0" customWidth="1"/>
    <col min="22" max="22" width="7.140625" style="0" customWidth="1"/>
    <col min="23" max="23" width="7.7109375" style="0" customWidth="1"/>
    <col min="24" max="24" width="7.57421875" style="0" customWidth="1"/>
    <col min="25" max="25" width="7.421875" style="0" customWidth="1"/>
    <col min="26" max="26" width="7.28125" style="0" customWidth="1"/>
    <col min="27" max="27" width="7.8515625" style="0" customWidth="1"/>
    <col min="28" max="28" width="7.421875" style="0" customWidth="1"/>
    <col min="29" max="29" width="7.28125" style="0" customWidth="1"/>
    <col min="30" max="30" width="10.7109375" style="0" customWidth="1"/>
    <col min="31" max="31" width="10.28125" style="0" customWidth="1"/>
    <col min="32" max="32" width="10.140625" style="0" customWidth="1"/>
    <col min="33" max="33" width="9.8515625" style="0" customWidth="1"/>
    <col min="34" max="34" width="8.00390625" style="0" customWidth="1"/>
    <col min="35" max="35" width="7.421875" style="0" customWidth="1"/>
    <col min="36" max="36" width="7.8515625" style="0" customWidth="1"/>
    <col min="37" max="37" width="8.421875" style="0" customWidth="1"/>
    <col min="38" max="38" width="10.7109375" style="0" customWidth="1"/>
    <col min="39" max="39" width="9.8515625" style="0" customWidth="1"/>
    <col min="40" max="40" width="9.421875" style="0" customWidth="1"/>
    <col min="41" max="41" width="9.28125" style="0" customWidth="1"/>
    <col min="42" max="43" width="7.421875" style="0" customWidth="1"/>
    <col min="44" max="44" width="10.57421875" style="0" customWidth="1"/>
    <col min="45" max="45" width="8.57421875" style="0" customWidth="1"/>
    <col min="46" max="46" width="8.28125" style="0" customWidth="1"/>
    <col min="47" max="47" width="9.00390625" style="0" customWidth="1"/>
    <col min="48" max="50" width="7.00390625" style="0" customWidth="1"/>
    <col min="51" max="51" width="9.57421875" style="0" customWidth="1"/>
    <col min="52" max="52" width="7.140625" style="0" customWidth="1"/>
    <col min="53" max="53" width="9.7109375" style="0" customWidth="1"/>
    <col min="54" max="54" width="7.00390625" style="0" customWidth="1"/>
    <col min="55" max="55" width="7.140625" style="0" customWidth="1"/>
    <col min="56" max="56" width="9.7109375" style="0" customWidth="1"/>
    <col min="57" max="57" width="7.57421875" style="0" customWidth="1"/>
    <col min="58" max="58" width="10.00390625" style="0" customWidth="1"/>
    <col min="59" max="60" width="7.00390625" style="0" customWidth="1"/>
    <col min="61" max="61" width="10.28125" style="0" customWidth="1"/>
    <col min="62" max="62" width="6.7109375" style="0" customWidth="1"/>
    <col min="63" max="63" width="10.140625" style="0" customWidth="1"/>
    <col min="64" max="64" width="6.421875" style="0" customWidth="1"/>
    <col min="65" max="65" width="7.140625" style="0" customWidth="1"/>
    <col min="66" max="66" width="9.421875" style="0" customWidth="1"/>
    <col min="67" max="67" width="8.8515625" style="0" customWidth="1"/>
    <col min="68" max="68" width="7.7109375" style="0" customWidth="1"/>
    <col min="69" max="69" width="8.00390625" style="0" customWidth="1"/>
    <col min="70" max="70" width="6.421875" style="0" customWidth="1"/>
    <col min="71" max="72" width="7.28125" style="0" customWidth="1"/>
    <col min="73" max="73" width="6.421875" style="0" customWidth="1"/>
    <col min="74" max="74" width="8.57421875" style="0" customWidth="1"/>
    <col min="75" max="75" width="11.00390625" style="0" customWidth="1"/>
    <col min="76" max="76" width="16.140625" style="0" customWidth="1"/>
    <col min="77" max="77" width="11.00390625" style="0" customWidth="1"/>
    <col min="78" max="78" width="6.421875" style="0" customWidth="1"/>
    <col min="79" max="79" width="7.140625" style="0" customWidth="1"/>
    <col min="80" max="80" width="7.00390625" style="0" customWidth="1"/>
    <col min="81" max="81" width="7.140625" style="0" customWidth="1"/>
    <col min="82" max="82" width="6.8515625" style="0" customWidth="1"/>
    <col min="83" max="84" width="7.140625" style="0" customWidth="1"/>
    <col min="85" max="85" width="7.00390625" style="0" customWidth="1"/>
    <col min="86" max="86" width="6.421875" style="0" customWidth="1"/>
    <col min="87" max="87" width="6.8515625" style="0" customWidth="1"/>
    <col min="88" max="88" width="7.421875" style="0" customWidth="1"/>
    <col min="89" max="89" width="7.8515625" style="0" customWidth="1"/>
    <col min="90" max="90" width="6.140625" style="0" customWidth="1"/>
    <col min="91" max="91" width="7.57421875" style="0" customWidth="1"/>
    <col min="92" max="92" width="7.00390625" style="0" customWidth="1"/>
    <col min="93" max="93" width="7.57421875" style="0" customWidth="1"/>
    <col min="94" max="94" width="7.7109375" style="0" customWidth="1"/>
    <col min="95" max="95" width="7.00390625" style="0" customWidth="1"/>
    <col min="96" max="97" width="7.140625" style="0" customWidth="1"/>
    <col min="98" max="99" width="7.57421875" style="0" customWidth="1"/>
    <col min="100" max="100" width="6.8515625" style="0" customWidth="1"/>
    <col min="101" max="101" width="7.57421875" style="0" customWidth="1"/>
    <col min="102" max="103" width="8.57421875" style="0" customWidth="1"/>
    <col min="104" max="104" width="6.140625" style="0" customWidth="1"/>
  </cols>
  <sheetData>
    <row r="1" spans="1:104" ht="55.5" customHeight="1" thickBot="1">
      <c r="A1" s="111" t="s">
        <v>33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</row>
    <row r="2" spans="1:104" ht="37.5" customHeight="1" thickBot="1" thickTop="1">
      <c r="A2" s="104" t="s">
        <v>19</v>
      </c>
      <c r="B2" s="105"/>
      <c r="C2" s="106"/>
      <c r="D2" s="104" t="s">
        <v>7</v>
      </c>
      <c r="E2" s="106"/>
      <c r="F2" s="104" t="s">
        <v>35</v>
      </c>
      <c r="G2" s="105"/>
      <c r="H2" s="105"/>
      <c r="I2" s="105"/>
      <c r="J2" s="105"/>
      <c r="K2" s="105"/>
      <c r="L2" s="105"/>
      <c r="M2" s="105"/>
      <c r="N2" s="105"/>
      <c r="O2" s="106"/>
      <c r="P2" s="104" t="s">
        <v>37</v>
      </c>
      <c r="Q2" s="105"/>
      <c r="R2" s="105"/>
      <c r="S2" s="105"/>
      <c r="T2" s="105"/>
      <c r="U2" s="106"/>
      <c r="V2" s="104" t="s">
        <v>6</v>
      </c>
      <c r="W2" s="105"/>
      <c r="X2" s="106"/>
      <c r="Y2" s="104" t="s">
        <v>5</v>
      </c>
      <c r="Z2" s="105"/>
      <c r="AA2" s="106"/>
      <c r="AB2" s="104" t="s">
        <v>4</v>
      </c>
      <c r="AC2" s="105"/>
      <c r="AD2" s="105"/>
      <c r="AE2" s="105"/>
      <c r="AF2" s="105"/>
      <c r="AG2" s="105"/>
      <c r="AH2" s="105"/>
      <c r="AI2" s="105"/>
      <c r="AJ2" s="104" t="s">
        <v>3</v>
      </c>
      <c r="AK2" s="105"/>
      <c r="AL2" s="105"/>
      <c r="AM2" s="105"/>
      <c r="AN2" s="105"/>
      <c r="AO2" s="105"/>
      <c r="AP2" s="105"/>
      <c r="AQ2" s="106"/>
      <c r="AR2" s="104" t="s">
        <v>46</v>
      </c>
      <c r="AS2" s="105"/>
      <c r="AT2" s="105"/>
      <c r="AU2" s="105"/>
      <c r="AV2" s="105"/>
      <c r="AW2" s="106"/>
      <c r="AX2" s="104" t="s">
        <v>48</v>
      </c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6"/>
      <c r="BM2" s="110" t="s">
        <v>55</v>
      </c>
      <c r="BN2" s="110"/>
      <c r="BO2" s="110"/>
      <c r="BP2" s="110"/>
      <c r="BQ2" s="110"/>
      <c r="BR2" s="110"/>
      <c r="BS2" s="104" t="s">
        <v>9</v>
      </c>
      <c r="BT2" s="105"/>
      <c r="BU2" s="106"/>
      <c r="BV2" s="104" t="s">
        <v>10</v>
      </c>
      <c r="BW2" s="105"/>
      <c r="BX2" s="105"/>
      <c r="BY2" s="105"/>
      <c r="BZ2" s="106"/>
      <c r="CA2" s="104" t="s">
        <v>11</v>
      </c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6"/>
      <c r="CM2" s="110" t="s">
        <v>18</v>
      </c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</row>
    <row r="3" spans="1:104" ht="54.75" customHeight="1" thickTop="1">
      <c r="A3" s="99" t="s">
        <v>0</v>
      </c>
      <c r="B3" s="101" t="s">
        <v>107</v>
      </c>
      <c r="C3" s="101" t="s">
        <v>108</v>
      </c>
      <c r="D3" s="112" t="s">
        <v>34</v>
      </c>
      <c r="E3" s="113"/>
      <c r="F3" s="101" t="s">
        <v>36</v>
      </c>
      <c r="G3" s="101"/>
      <c r="H3" s="101"/>
      <c r="I3" s="101"/>
      <c r="J3" s="101"/>
      <c r="K3" s="101" t="s">
        <v>98</v>
      </c>
      <c r="L3" s="101"/>
      <c r="M3" s="101"/>
      <c r="N3" s="101"/>
      <c r="O3" s="101"/>
      <c r="P3" s="101" t="s">
        <v>40</v>
      </c>
      <c r="Q3" s="101"/>
      <c r="R3" s="101"/>
      <c r="S3" s="101" t="s">
        <v>41</v>
      </c>
      <c r="T3" s="101"/>
      <c r="U3" s="101"/>
      <c r="V3" s="101" t="s">
        <v>42</v>
      </c>
      <c r="W3" s="101"/>
      <c r="X3" s="101"/>
      <c r="Y3" s="101" t="s">
        <v>77</v>
      </c>
      <c r="Z3" s="101"/>
      <c r="AA3" s="101"/>
      <c r="AB3" s="108" t="s">
        <v>43</v>
      </c>
      <c r="AC3" s="109"/>
      <c r="AD3" s="107" t="s">
        <v>44</v>
      </c>
      <c r="AE3" s="101"/>
      <c r="AF3" s="101"/>
      <c r="AG3" s="101"/>
      <c r="AH3" s="101"/>
      <c r="AI3" s="101"/>
      <c r="AJ3" s="108" t="s">
        <v>45</v>
      </c>
      <c r="AK3" s="109"/>
      <c r="AL3" s="107" t="s">
        <v>44</v>
      </c>
      <c r="AM3" s="101"/>
      <c r="AN3" s="101"/>
      <c r="AO3" s="101"/>
      <c r="AP3" s="101"/>
      <c r="AQ3" s="101"/>
      <c r="AR3" s="101" t="s">
        <v>47</v>
      </c>
      <c r="AS3" s="101"/>
      <c r="AT3" s="101"/>
      <c r="AU3" s="101"/>
      <c r="AV3" s="101"/>
      <c r="AW3" s="101"/>
      <c r="AX3" s="101" t="s">
        <v>52</v>
      </c>
      <c r="AY3" s="101"/>
      <c r="AZ3" s="101"/>
      <c r="BA3" s="101"/>
      <c r="BB3" s="101"/>
      <c r="BC3" s="101" t="s">
        <v>53</v>
      </c>
      <c r="BD3" s="101"/>
      <c r="BE3" s="101"/>
      <c r="BF3" s="101"/>
      <c r="BG3" s="101"/>
      <c r="BH3" s="101" t="s">
        <v>54</v>
      </c>
      <c r="BI3" s="101"/>
      <c r="BJ3" s="101"/>
      <c r="BK3" s="101"/>
      <c r="BL3" s="101"/>
      <c r="BM3" s="116" t="s">
        <v>56</v>
      </c>
      <c r="BN3" s="116"/>
      <c r="BO3" s="116"/>
      <c r="BP3" s="116"/>
      <c r="BQ3" s="116"/>
      <c r="BR3" s="116"/>
      <c r="BS3" s="116" t="s">
        <v>62</v>
      </c>
      <c r="BT3" s="116"/>
      <c r="BU3" s="116"/>
      <c r="BV3" s="116" t="s">
        <v>63</v>
      </c>
      <c r="BW3" s="116"/>
      <c r="BX3" s="116"/>
      <c r="BY3" s="116"/>
      <c r="BZ3" s="116"/>
      <c r="CA3" s="101" t="s">
        <v>13</v>
      </c>
      <c r="CB3" s="101"/>
      <c r="CC3" s="101"/>
      <c r="CD3" s="101"/>
      <c r="CE3" s="101"/>
      <c r="CF3" s="108" t="s">
        <v>69</v>
      </c>
      <c r="CG3" s="114"/>
      <c r="CH3" s="107"/>
      <c r="CI3" s="101" t="s">
        <v>14</v>
      </c>
      <c r="CJ3" s="101"/>
      <c r="CK3" s="101"/>
      <c r="CL3" s="101"/>
      <c r="CM3" s="115" t="s">
        <v>70</v>
      </c>
      <c r="CN3" s="115"/>
      <c r="CO3" s="115"/>
      <c r="CP3" s="115"/>
      <c r="CQ3" s="115"/>
      <c r="CR3" s="94" t="s">
        <v>72</v>
      </c>
      <c r="CS3" s="95"/>
      <c r="CT3" s="95"/>
      <c r="CU3" s="95"/>
      <c r="CV3" s="96"/>
      <c r="CW3" s="94" t="s">
        <v>73</v>
      </c>
      <c r="CX3" s="95"/>
      <c r="CY3" s="95"/>
      <c r="CZ3" s="96"/>
    </row>
    <row r="4" spans="1:104" ht="37.5" customHeight="1" thickBot="1">
      <c r="A4" s="100"/>
      <c r="B4" s="102"/>
      <c r="C4" s="102"/>
      <c r="D4" s="8" t="s">
        <v>104</v>
      </c>
      <c r="E4" s="9" t="s">
        <v>105</v>
      </c>
      <c r="F4" s="3" t="s">
        <v>94</v>
      </c>
      <c r="G4" s="5" t="s">
        <v>95</v>
      </c>
      <c r="H4" s="5" t="s">
        <v>8</v>
      </c>
      <c r="I4" s="5" t="s">
        <v>96</v>
      </c>
      <c r="J4" s="4" t="s">
        <v>106</v>
      </c>
      <c r="K4" s="3" t="s">
        <v>94</v>
      </c>
      <c r="L4" s="5" t="s">
        <v>95</v>
      </c>
      <c r="M4" s="5" t="s">
        <v>97</v>
      </c>
      <c r="N4" s="5" t="s">
        <v>96</v>
      </c>
      <c r="O4" s="4" t="s">
        <v>106</v>
      </c>
      <c r="P4" s="17" t="s">
        <v>38</v>
      </c>
      <c r="Q4" s="5" t="s">
        <v>39</v>
      </c>
      <c r="R4" s="4" t="s">
        <v>106</v>
      </c>
      <c r="S4" s="17" t="s">
        <v>38</v>
      </c>
      <c r="T4" s="5" t="s">
        <v>39</v>
      </c>
      <c r="U4" s="4" t="s">
        <v>106</v>
      </c>
      <c r="V4" s="17" t="s">
        <v>38</v>
      </c>
      <c r="W4" s="5" t="s">
        <v>39</v>
      </c>
      <c r="X4" s="4" t="s">
        <v>106</v>
      </c>
      <c r="Y4" s="17" t="s">
        <v>38</v>
      </c>
      <c r="Z4" s="5" t="s">
        <v>39</v>
      </c>
      <c r="AA4" s="4" t="s">
        <v>106</v>
      </c>
      <c r="AB4" s="17" t="s">
        <v>38</v>
      </c>
      <c r="AC4" s="39" t="s">
        <v>39</v>
      </c>
      <c r="AD4" s="15" t="s">
        <v>1</v>
      </c>
      <c r="AE4" s="5" t="s">
        <v>79</v>
      </c>
      <c r="AF4" s="5" t="s">
        <v>109</v>
      </c>
      <c r="AG4" s="7" t="s">
        <v>110</v>
      </c>
      <c r="AH4" s="7" t="s">
        <v>8</v>
      </c>
      <c r="AI4" s="4" t="s">
        <v>106</v>
      </c>
      <c r="AJ4" s="17" t="s">
        <v>38</v>
      </c>
      <c r="AK4" s="39" t="s">
        <v>39</v>
      </c>
      <c r="AL4" s="15" t="s">
        <v>1</v>
      </c>
      <c r="AM4" s="5" t="s">
        <v>79</v>
      </c>
      <c r="AN4" s="5" t="s">
        <v>109</v>
      </c>
      <c r="AO4" s="7" t="s">
        <v>81</v>
      </c>
      <c r="AP4" s="7" t="s">
        <v>8</v>
      </c>
      <c r="AQ4" s="4" t="s">
        <v>106</v>
      </c>
      <c r="AR4" s="15" t="s">
        <v>1</v>
      </c>
      <c r="AS4" s="5" t="s">
        <v>79</v>
      </c>
      <c r="AT4" s="5" t="s">
        <v>80</v>
      </c>
      <c r="AU4" s="7" t="s">
        <v>81</v>
      </c>
      <c r="AV4" s="7" t="s">
        <v>82</v>
      </c>
      <c r="AW4" s="4" t="s">
        <v>106</v>
      </c>
      <c r="AX4" s="6" t="s">
        <v>49</v>
      </c>
      <c r="AY4" s="5" t="s">
        <v>50</v>
      </c>
      <c r="AZ4" s="7" t="s">
        <v>12</v>
      </c>
      <c r="BA4" s="5" t="s">
        <v>51</v>
      </c>
      <c r="BB4" s="4" t="s">
        <v>106</v>
      </c>
      <c r="BC4" s="6" t="s">
        <v>49</v>
      </c>
      <c r="BD4" s="5" t="s">
        <v>50</v>
      </c>
      <c r="BE4" s="7" t="s">
        <v>12</v>
      </c>
      <c r="BF4" s="5" t="s">
        <v>51</v>
      </c>
      <c r="BG4" s="4" t="s">
        <v>106</v>
      </c>
      <c r="BH4" s="15" t="s">
        <v>49</v>
      </c>
      <c r="BI4" s="5" t="s">
        <v>50</v>
      </c>
      <c r="BJ4" s="7" t="s">
        <v>12</v>
      </c>
      <c r="BK4" s="5" t="s">
        <v>51</v>
      </c>
      <c r="BL4" s="4" t="s">
        <v>106</v>
      </c>
      <c r="BM4" s="3" t="s">
        <v>57</v>
      </c>
      <c r="BN4" s="5" t="s">
        <v>58</v>
      </c>
      <c r="BO4" s="5" t="s">
        <v>59</v>
      </c>
      <c r="BP4" s="5" t="s">
        <v>60</v>
      </c>
      <c r="BQ4" s="5" t="s">
        <v>61</v>
      </c>
      <c r="BR4" s="4" t="s">
        <v>106</v>
      </c>
      <c r="BS4" s="10" t="s">
        <v>38</v>
      </c>
      <c r="BT4" s="5" t="s">
        <v>39</v>
      </c>
      <c r="BU4" s="4" t="s">
        <v>106</v>
      </c>
      <c r="BV4" s="10" t="s">
        <v>66</v>
      </c>
      <c r="BW4" s="11" t="s">
        <v>64</v>
      </c>
      <c r="BX4" s="5" t="s">
        <v>65</v>
      </c>
      <c r="BY4" s="5" t="s">
        <v>67</v>
      </c>
      <c r="BZ4" s="4" t="s">
        <v>106</v>
      </c>
      <c r="CA4" s="10" t="s">
        <v>99</v>
      </c>
      <c r="CB4" s="5" t="s">
        <v>2</v>
      </c>
      <c r="CC4" s="5" t="s">
        <v>100</v>
      </c>
      <c r="CD4" s="5" t="s">
        <v>101</v>
      </c>
      <c r="CE4" s="4" t="s">
        <v>106</v>
      </c>
      <c r="CF4" s="10" t="s">
        <v>38</v>
      </c>
      <c r="CG4" s="5" t="s">
        <v>68</v>
      </c>
      <c r="CH4" s="4" t="s">
        <v>106</v>
      </c>
      <c r="CI4" s="10" t="s">
        <v>15</v>
      </c>
      <c r="CJ4" s="5" t="s">
        <v>16</v>
      </c>
      <c r="CK4" s="5" t="s">
        <v>17</v>
      </c>
      <c r="CL4" s="4" t="s">
        <v>106</v>
      </c>
      <c r="CM4" s="10" t="s">
        <v>49</v>
      </c>
      <c r="CN4" s="5" t="s">
        <v>50</v>
      </c>
      <c r="CO4" s="5" t="s">
        <v>71</v>
      </c>
      <c r="CP4" s="5" t="s">
        <v>61</v>
      </c>
      <c r="CQ4" s="4" t="s">
        <v>106</v>
      </c>
      <c r="CR4" s="10" t="s">
        <v>49</v>
      </c>
      <c r="CS4" s="5" t="s">
        <v>50</v>
      </c>
      <c r="CT4" s="5" t="s">
        <v>71</v>
      </c>
      <c r="CU4" s="38" t="s">
        <v>61</v>
      </c>
      <c r="CV4" s="93" t="s">
        <v>106</v>
      </c>
      <c r="CW4" s="31" t="s">
        <v>74</v>
      </c>
      <c r="CX4" s="38" t="s">
        <v>75</v>
      </c>
      <c r="CY4" s="5" t="s">
        <v>76</v>
      </c>
      <c r="CZ4" s="4" t="s">
        <v>106</v>
      </c>
    </row>
    <row r="5" spans="1:104" ht="19.5" customHeight="1" thickTop="1">
      <c r="A5" s="103" t="s">
        <v>20</v>
      </c>
      <c r="B5" s="74">
        <v>1</v>
      </c>
      <c r="C5" s="103">
        <v>3</v>
      </c>
      <c r="D5" s="74"/>
      <c r="E5" s="74">
        <v>1</v>
      </c>
      <c r="F5" s="75">
        <v>1</v>
      </c>
      <c r="G5" s="76">
        <v>1</v>
      </c>
      <c r="H5" s="76"/>
      <c r="I5" s="77"/>
      <c r="J5" s="78"/>
      <c r="K5" s="75"/>
      <c r="L5" s="76">
        <v>1</v>
      </c>
      <c r="M5" s="76">
        <v>1</v>
      </c>
      <c r="N5" s="77"/>
      <c r="O5" s="78"/>
      <c r="P5" s="75">
        <v>1</v>
      </c>
      <c r="Q5" s="76"/>
      <c r="R5" s="76"/>
      <c r="S5" s="75"/>
      <c r="T5" s="79">
        <v>1</v>
      </c>
      <c r="U5" s="76"/>
      <c r="V5" s="75">
        <v>1</v>
      </c>
      <c r="W5" s="79"/>
      <c r="X5" s="76"/>
      <c r="Y5" s="75">
        <v>1</v>
      </c>
      <c r="Z5" s="79"/>
      <c r="AA5" s="78"/>
      <c r="AB5" s="79"/>
      <c r="AC5" s="79">
        <v>1</v>
      </c>
      <c r="AD5" s="75"/>
      <c r="AE5" s="76">
        <v>1</v>
      </c>
      <c r="AF5" s="76"/>
      <c r="AG5" s="76"/>
      <c r="AH5" s="77">
        <v>1</v>
      </c>
      <c r="AI5" s="76"/>
      <c r="AJ5" s="75"/>
      <c r="AK5" s="79">
        <v>1</v>
      </c>
      <c r="AL5" s="75"/>
      <c r="AM5" s="76">
        <v>1</v>
      </c>
      <c r="AN5" s="76"/>
      <c r="AO5" s="76"/>
      <c r="AP5" s="76"/>
      <c r="AQ5" s="76"/>
      <c r="AR5" s="75"/>
      <c r="AS5" s="76">
        <v>1</v>
      </c>
      <c r="AT5" s="76"/>
      <c r="AU5" s="76"/>
      <c r="AV5" s="76"/>
      <c r="AW5" s="80"/>
      <c r="AX5" s="75"/>
      <c r="AY5" s="76"/>
      <c r="AZ5" s="76"/>
      <c r="BA5" s="76"/>
      <c r="BB5" s="80">
        <v>1</v>
      </c>
      <c r="BC5" s="75"/>
      <c r="BD5" s="76"/>
      <c r="BE5" s="76"/>
      <c r="BF5" s="76"/>
      <c r="BG5" s="80">
        <v>1</v>
      </c>
      <c r="BH5" s="79"/>
      <c r="BI5" s="76"/>
      <c r="BJ5" s="76"/>
      <c r="BK5" s="76"/>
      <c r="BL5" s="80">
        <v>1</v>
      </c>
      <c r="BM5" s="75">
        <v>1</v>
      </c>
      <c r="BN5" s="81"/>
      <c r="BO5" s="81"/>
      <c r="BP5" s="81"/>
      <c r="BQ5" s="76">
        <v>1</v>
      </c>
      <c r="BR5" s="80"/>
      <c r="BS5" s="75"/>
      <c r="BT5" s="76">
        <v>1</v>
      </c>
      <c r="BU5" s="80"/>
      <c r="BV5" s="75">
        <v>1</v>
      </c>
      <c r="BW5" s="76">
        <v>1</v>
      </c>
      <c r="BX5" s="76"/>
      <c r="BY5" s="76"/>
      <c r="BZ5" s="80"/>
      <c r="CA5" s="75"/>
      <c r="CB5" s="76">
        <v>1</v>
      </c>
      <c r="CC5" s="76"/>
      <c r="CD5" s="77"/>
      <c r="CE5" s="78"/>
      <c r="CF5" s="75"/>
      <c r="CG5" s="76">
        <v>1</v>
      </c>
      <c r="CH5" s="78"/>
      <c r="CI5" s="75"/>
      <c r="CJ5" s="76"/>
      <c r="CK5" s="76">
        <v>1</v>
      </c>
      <c r="CL5" s="80"/>
      <c r="CM5" s="75"/>
      <c r="CN5" s="76"/>
      <c r="CO5" s="76">
        <v>1</v>
      </c>
      <c r="CP5" s="76"/>
      <c r="CQ5" s="80"/>
      <c r="CR5" s="75"/>
      <c r="CS5" s="76"/>
      <c r="CT5" s="76">
        <v>1</v>
      </c>
      <c r="CU5" s="77"/>
      <c r="CV5" s="78"/>
      <c r="CW5" s="82"/>
      <c r="CX5" s="77">
        <v>1</v>
      </c>
      <c r="CY5" s="76"/>
      <c r="CZ5" s="80"/>
    </row>
    <row r="6" spans="1:104" ht="20.25" customHeight="1">
      <c r="A6" s="97"/>
      <c r="B6" s="62">
        <v>1</v>
      </c>
      <c r="C6" s="97"/>
      <c r="D6" s="62"/>
      <c r="E6" s="62">
        <v>1</v>
      </c>
      <c r="F6" s="12"/>
      <c r="G6" s="13">
        <v>1</v>
      </c>
      <c r="H6" s="13"/>
      <c r="I6" s="32"/>
      <c r="J6" s="14"/>
      <c r="K6" s="12"/>
      <c r="L6" s="13">
        <v>1</v>
      </c>
      <c r="M6" s="13"/>
      <c r="N6" s="32"/>
      <c r="O6" s="14"/>
      <c r="P6" s="12"/>
      <c r="Q6" s="13">
        <v>1</v>
      </c>
      <c r="R6" s="13"/>
      <c r="S6" s="12">
        <v>1</v>
      </c>
      <c r="T6" s="28"/>
      <c r="U6" s="13"/>
      <c r="V6" s="12"/>
      <c r="W6" s="28">
        <v>1</v>
      </c>
      <c r="X6" s="13"/>
      <c r="Y6" s="12">
        <v>1</v>
      </c>
      <c r="Z6" s="28"/>
      <c r="AA6" s="14"/>
      <c r="AB6" s="28">
        <v>1</v>
      </c>
      <c r="AC6" s="28"/>
      <c r="AD6" s="12"/>
      <c r="AE6" s="13">
        <v>1</v>
      </c>
      <c r="AF6" s="13">
        <v>1</v>
      </c>
      <c r="AG6" s="13"/>
      <c r="AH6" s="32"/>
      <c r="AI6" s="13"/>
      <c r="AJ6" s="12">
        <v>1</v>
      </c>
      <c r="AK6" s="28"/>
      <c r="AL6" s="12"/>
      <c r="AM6" s="13"/>
      <c r="AN6" s="13">
        <v>1</v>
      </c>
      <c r="AO6" s="13"/>
      <c r="AP6" s="13"/>
      <c r="AQ6" s="13"/>
      <c r="AR6" s="12">
        <v>1</v>
      </c>
      <c r="AS6" s="13">
        <v>1</v>
      </c>
      <c r="AT6" s="13"/>
      <c r="AU6" s="13"/>
      <c r="AV6" s="13"/>
      <c r="AW6" s="27"/>
      <c r="AX6" s="12">
        <v>1</v>
      </c>
      <c r="AY6" s="13"/>
      <c r="AZ6" s="13"/>
      <c r="BA6" s="13"/>
      <c r="BB6" s="27"/>
      <c r="BC6" s="12">
        <v>1</v>
      </c>
      <c r="BD6" s="13"/>
      <c r="BE6" s="13"/>
      <c r="BF6" s="13"/>
      <c r="BG6" s="27"/>
      <c r="BH6" s="28">
        <v>1</v>
      </c>
      <c r="BI6" s="13"/>
      <c r="BJ6" s="13"/>
      <c r="BK6" s="13"/>
      <c r="BL6" s="27"/>
      <c r="BM6" s="12"/>
      <c r="BN6" s="13">
        <v>1</v>
      </c>
      <c r="BO6" s="83"/>
      <c r="BP6" s="83"/>
      <c r="BQ6" s="13"/>
      <c r="BR6" s="27"/>
      <c r="BS6" s="12"/>
      <c r="BT6" s="13">
        <v>1</v>
      </c>
      <c r="BU6" s="27"/>
      <c r="BV6" s="12"/>
      <c r="BW6" s="13">
        <v>1</v>
      </c>
      <c r="BX6" s="13"/>
      <c r="BY6" s="13"/>
      <c r="BZ6" s="27"/>
      <c r="CA6" s="12"/>
      <c r="CB6" s="13"/>
      <c r="CC6" s="13">
        <v>1</v>
      </c>
      <c r="CD6" s="32"/>
      <c r="CE6" s="14"/>
      <c r="CF6" s="12">
        <v>1</v>
      </c>
      <c r="CG6" s="13"/>
      <c r="CH6" s="14"/>
      <c r="CI6" s="12"/>
      <c r="CJ6" s="13">
        <v>1</v>
      </c>
      <c r="CK6" s="13"/>
      <c r="CL6" s="27"/>
      <c r="CM6" s="12"/>
      <c r="CN6" s="13">
        <v>1</v>
      </c>
      <c r="CO6" s="13"/>
      <c r="CP6" s="13"/>
      <c r="CQ6" s="27"/>
      <c r="CR6" s="12"/>
      <c r="CS6" s="13">
        <v>1</v>
      </c>
      <c r="CT6" s="13"/>
      <c r="CU6" s="32"/>
      <c r="CV6" s="14"/>
      <c r="CW6" s="35"/>
      <c r="CX6" s="32"/>
      <c r="CY6" s="13"/>
      <c r="CZ6" s="27">
        <v>1</v>
      </c>
    </row>
    <row r="7" spans="1:104" ht="20.25" customHeight="1">
      <c r="A7" s="97"/>
      <c r="B7" s="62">
        <v>1</v>
      </c>
      <c r="C7" s="97"/>
      <c r="D7" s="62">
        <v>1</v>
      </c>
      <c r="E7" s="62"/>
      <c r="F7" s="12"/>
      <c r="G7" s="13"/>
      <c r="H7" s="13">
        <v>1</v>
      </c>
      <c r="I7" s="32">
        <v>1</v>
      </c>
      <c r="J7" s="14"/>
      <c r="K7" s="12"/>
      <c r="L7" s="13"/>
      <c r="M7" s="13">
        <v>1</v>
      </c>
      <c r="N7" s="32">
        <v>1</v>
      </c>
      <c r="O7" s="14"/>
      <c r="P7" s="12"/>
      <c r="Q7" s="13">
        <v>1</v>
      </c>
      <c r="R7" s="13"/>
      <c r="S7" s="12">
        <v>1</v>
      </c>
      <c r="T7" s="28"/>
      <c r="U7" s="13"/>
      <c r="V7" s="12">
        <v>1</v>
      </c>
      <c r="W7" s="28"/>
      <c r="X7" s="13"/>
      <c r="Y7" s="12"/>
      <c r="Z7" s="28">
        <v>1</v>
      </c>
      <c r="AA7" s="14"/>
      <c r="AB7" s="28"/>
      <c r="AC7" s="28">
        <v>1</v>
      </c>
      <c r="AD7" s="12"/>
      <c r="AE7" s="13">
        <v>1</v>
      </c>
      <c r="AF7" s="13">
        <v>1</v>
      </c>
      <c r="AG7" s="13"/>
      <c r="AH7" s="32"/>
      <c r="AI7" s="13"/>
      <c r="AJ7" s="12"/>
      <c r="AK7" s="28">
        <v>1</v>
      </c>
      <c r="AL7" s="12"/>
      <c r="AM7" s="13"/>
      <c r="AN7" s="13"/>
      <c r="AO7" s="13"/>
      <c r="AP7" s="13">
        <v>1</v>
      </c>
      <c r="AQ7" s="13"/>
      <c r="AR7" s="12"/>
      <c r="AS7" s="13">
        <v>1</v>
      </c>
      <c r="AT7" s="13">
        <v>1</v>
      </c>
      <c r="AU7" s="13"/>
      <c r="AV7" s="13"/>
      <c r="AW7" s="27"/>
      <c r="AX7" s="12">
        <v>1</v>
      </c>
      <c r="AY7" s="13"/>
      <c r="AZ7" s="13"/>
      <c r="BA7" s="13"/>
      <c r="BB7" s="27"/>
      <c r="BC7" s="12">
        <v>1</v>
      </c>
      <c r="BD7" s="13"/>
      <c r="BE7" s="13"/>
      <c r="BF7" s="13"/>
      <c r="BG7" s="27"/>
      <c r="BH7" s="28">
        <v>1</v>
      </c>
      <c r="BI7" s="13"/>
      <c r="BJ7" s="13"/>
      <c r="BK7" s="13"/>
      <c r="BL7" s="27"/>
      <c r="BM7" s="12"/>
      <c r="BN7" s="13"/>
      <c r="BO7" s="13">
        <v>1</v>
      </c>
      <c r="BP7" s="83"/>
      <c r="BQ7" s="13"/>
      <c r="BR7" s="27"/>
      <c r="BS7" s="12">
        <v>1</v>
      </c>
      <c r="BT7" s="13"/>
      <c r="BU7" s="27"/>
      <c r="BV7" s="12"/>
      <c r="BW7" s="13">
        <v>1</v>
      </c>
      <c r="BX7" s="13"/>
      <c r="BY7" s="13"/>
      <c r="BZ7" s="27"/>
      <c r="CA7" s="12"/>
      <c r="CB7" s="13"/>
      <c r="CC7" s="13">
        <v>1</v>
      </c>
      <c r="CD7" s="32"/>
      <c r="CE7" s="14"/>
      <c r="CF7" s="12">
        <v>1</v>
      </c>
      <c r="CG7" s="13"/>
      <c r="CH7" s="14"/>
      <c r="CI7" s="12"/>
      <c r="CJ7" s="13"/>
      <c r="CK7" s="13">
        <v>1</v>
      </c>
      <c r="CL7" s="27"/>
      <c r="CM7" s="12">
        <v>1</v>
      </c>
      <c r="CN7" s="13"/>
      <c r="CO7" s="13"/>
      <c r="CP7" s="13"/>
      <c r="CQ7" s="27"/>
      <c r="CR7" s="12">
        <v>1</v>
      </c>
      <c r="CS7" s="13"/>
      <c r="CT7" s="13"/>
      <c r="CU7" s="32"/>
      <c r="CV7" s="14"/>
      <c r="CW7" s="35">
        <v>1</v>
      </c>
      <c r="CX7" s="32"/>
      <c r="CY7" s="13"/>
      <c r="CZ7" s="27"/>
    </row>
    <row r="8" spans="1:104" ht="20.25" customHeight="1">
      <c r="A8" s="97"/>
      <c r="B8" s="62">
        <v>1</v>
      </c>
      <c r="C8" s="97"/>
      <c r="D8" s="62">
        <v>1</v>
      </c>
      <c r="E8" s="62"/>
      <c r="F8" s="12"/>
      <c r="G8" s="13"/>
      <c r="H8" s="13">
        <v>1</v>
      </c>
      <c r="I8" s="32"/>
      <c r="J8" s="14"/>
      <c r="K8" s="12"/>
      <c r="L8" s="13"/>
      <c r="M8" s="13"/>
      <c r="N8" s="32">
        <v>1</v>
      </c>
      <c r="O8" s="14"/>
      <c r="P8" s="12">
        <v>1</v>
      </c>
      <c r="Q8" s="13"/>
      <c r="R8" s="13"/>
      <c r="S8" s="12"/>
      <c r="T8" s="28"/>
      <c r="U8" s="13">
        <v>1</v>
      </c>
      <c r="V8" s="12">
        <v>1</v>
      </c>
      <c r="W8" s="28"/>
      <c r="X8" s="13"/>
      <c r="Y8" s="12"/>
      <c r="Z8" s="28">
        <v>1</v>
      </c>
      <c r="AA8" s="14"/>
      <c r="AB8" s="28">
        <v>1</v>
      </c>
      <c r="AC8" s="28"/>
      <c r="AD8" s="12"/>
      <c r="AE8" s="13"/>
      <c r="AF8" s="13">
        <v>1</v>
      </c>
      <c r="AG8" s="13"/>
      <c r="AH8" s="32"/>
      <c r="AI8" s="13"/>
      <c r="AJ8" s="12"/>
      <c r="AK8" s="28">
        <v>1</v>
      </c>
      <c r="AL8" s="12"/>
      <c r="AM8" s="13"/>
      <c r="AN8" s="13"/>
      <c r="AO8" s="13"/>
      <c r="AP8" s="13">
        <v>1</v>
      </c>
      <c r="AQ8" s="13"/>
      <c r="AR8" s="12">
        <v>1</v>
      </c>
      <c r="AS8" s="13"/>
      <c r="AT8" s="13"/>
      <c r="AU8" s="13"/>
      <c r="AV8" s="13"/>
      <c r="AW8" s="27"/>
      <c r="AX8" s="12"/>
      <c r="AY8" s="13">
        <v>1</v>
      </c>
      <c r="AZ8" s="13"/>
      <c r="BA8" s="13"/>
      <c r="BB8" s="27"/>
      <c r="BC8" s="12"/>
      <c r="BD8" s="13">
        <v>1</v>
      </c>
      <c r="BE8" s="13"/>
      <c r="BF8" s="13"/>
      <c r="BG8" s="27"/>
      <c r="BH8" s="28"/>
      <c r="BI8" s="13">
        <v>1</v>
      </c>
      <c r="BJ8" s="13"/>
      <c r="BK8" s="13"/>
      <c r="BL8" s="27"/>
      <c r="BM8" s="12"/>
      <c r="BN8" s="13">
        <v>1</v>
      </c>
      <c r="BO8" s="83"/>
      <c r="BP8" s="83"/>
      <c r="BQ8" s="13"/>
      <c r="BR8" s="27"/>
      <c r="BS8" s="12"/>
      <c r="BT8" s="13">
        <v>1</v>
      </c>
      <c r="BU8" s="27"/>
      <c r="BV8" s="12"/>
      <c r="BW8" s="13">
        <v>1</v>
      </c>
      <c r="BX8" s="13"/>
      <c r="BY8" s="13"/>
      <c r="BZ8" s="27"/>
      <c r="CA8" s="12"/>
      <c r="CB8" s="13"/>
      <c r="CC8" s="13"/>
      <c r="CD8" s="32"/>
      <c r="CE8" s="14">
        <v>1</v>
      </c>
      <c r="CF8" s="12"/>
      <c r="CG8" s="13">
        <v>1</v>
      </c>
      <c r="CH8" s="14"/>
      <c r="CI8" s="12"/>
      <c r="CJ8" s="13">
        <v>1</v>
      </c>
      <c r="CK8" s="13"/>
      <c r="CL8" s="27"/>
      <c r="CM8" s="12"/>
      <c r="CN8" s="13">
        <v>1</v>
      </c>
      <c r="CO8" s="13"/>
      <c r="CP8" s="13"/>
      <c r="CQ8" s="27"/>
      <c r="CR8" s="12"/>
      <c r="CS8" s="13">
        <v>1</v>
      </c>
      <c r="CT8" s="13"/>
      <c r="CU8" s="32"/>
      <c r="CV8" s="14"/>
      <c r="CW8" s="35"/>
      <c r="CX8" s="32"/>
      <c r="CY8" s="13">
        <v>1</v>
      </c>
      <c r="CZ8" s="27"/>
    </row>
    <row r="9" spans="1:104" ht="19.5" customHeight="1">
      <c r="A9" s="97"/>
      <c r="B9" s="62">
        <v>1</v>
      </c>
      <c r="C9" s="97"/>
      <c r="D9" s="62"/>
      <c r="E9" s="62">
        <v>1</v>
      </c>
      <c r="F9" s="12"/>
      <c r="G9" s="13">
        <v>1</v>
      </c>
      <c r="H9" s="13">
        <v>1</v>
      </c>
      <c r="I9" s="32"/>
      <c r="J9" s="14"/>
      <c r="K9" s="12"/>
      <c r="L9" s="13">
        <v>1</v>
      </c>
      <c r="M9" s="13"/>
      <c r="N9" s="32"/>
      <c r="O9" s="14"/>
      <c r="P9" s="12">
        <v>1</v>
      </c>
      <c r="Q9" s="13"/>
      <c r="R9" s="13"/>
      <c r="S9" s="12">
        <v>1</v>
      </c>
      <c r="T9" s="28"/>
      <c r="U9" s="13"/>
      <c r="V9" s="12">
        <v>1</v>
      </c>
      <c r="W9" s="28"/>
      <c r="X9" s="13"/>
      <c r="Y9" s="12">
        <v>1</v>
      </c>
      <c r="Z9" s="28"/>
      <c r="AA9" s="14"/>
      <c r="AB9" s="28">
        <v>1</v>
      </c>
      <c r="AC9" s="28"/>
      <c r="AD9" s="12">
        <v>1</v>
      </c>
      <c r="AE9" s="13">
        <v>1</v>
      </c>
      <c r="AF9" s="13"/>
      <c r="AG9" s="13"/>
      <c r="AH9" s="32"/>
      <c r="AI9" s="13"/>
      <c r="AJ9" s="12"/>
      <c r="AK9" s="28">
        <v>1</v>
      </c>
      <c r="AL9" s="12"/>
      <c r="AM9" s="13">
        <v>1</v>
      </c>
      <c r="AN9" s="13"/>
      <c r="AO9" s="13"/>
      <c r="AP9" s="13"/>
      <c r="AQ9" s="13"/>
      <c r="AR9" s="12"/>
      <c r="AS9" s="13"/>
      <c r="AT9" s="13"/>
      <c r="AU9" s="13"/>
      <c r="AV9" s="13"/>
      <c r="AW9" s="27"/>
      <c r="AX9" s="12">
        <v>1</v>
      </c>
      <c r="AY9" s="13"/>
      <c r="AZ9" s="13"/>
      <c r="BA9" s="13"/>
      <c r="BB9" s="27"/>
      <c r="BC9" s="12">
        <v>1</v>
      </c>
      <c r="BD9" s="13"/>
      <c r="BE9" s="13"/>
      <c r="BF9" s="13"/>
      <c r="BG9" s="27"/>
      <c r="BH9" s="28">
        <v>1</v>
      </c>
      <c r="BI9" s="13"/>
      <c r="BJ9" s="13"/>
      <c r="BK9" s="13"/>
      <c r="BL9" s="27"/>
      <c r="BM9" s="12">
        <v>1</v>
      </c>
      <c r="BN9" s="13">
        <v>1</v>
      </c>
      <c r="BO9" s="83"/>
      <c r="BP9" s="83"/>
      <c r="BQ9" s="13"/>
      <c r="BR9" s="27"/>
      <c r="BS9" s="12"/>
      <c r="BT9" s="13">
        <v>1</v>
      </c>
      <c r="BU9" s="27"/>
      <c r="BV9" s="12"/>
      <c r="BW9" s="13">
        <v>1</v>
      </c>
      <c r="BX9" s="13"/>
      <c r="BY9" s="13"/>
      <c r="BZ9" s="27"/>
      <c r="CA9" s="12"/>
      <c r="CB9" s="13"/>
      <c r="CC9" s="13"/>
      <c r="CD9" s="32"/>
      <c r="CE9" s="14">
        <v>1</v>
      </c>
      <c r="CF9" s="12"/>
      <c r="CG9" s="13">
        <v>1</v>
      </c>
      <c r="CH9" s="14"/>
      <c r="CI9" s="12"/>
      <c r="CJ9" s="13">
        <v>1</v>
      </c>
      <c r="CK9" s="13"/>
      <c r="CL9" s="27"/>
      <c r="CM9" s="12">
        <v>1</v>
      </c>
      <c r="CN9" s="13"/>
      <c r="CO9" s="13"/>
      <c r="CP9" s="13"/>
      <c r="CQ9" s="27"/>
      <c r="CR9" s="12">
        <v>1</v>
      </c>
      <c r="CS9" s="13"/>
      <c r="CT9" s="13"/>
      <c r="CU9" s="32"/>
      <c r="CV9" s="14"/>
      <c r="CW9" s="35">
        <v>1</v>
      </c>
      <c r="CX9" s="32"/>
      <c r="CY9" s="13"/>
      <c r="CZ9" s="27"/>
    </row>
    <row r="10" spans="1:104" ht="19.5" customHeight="1" thickBot="1">
      <c r="A10" s="97"/>
      <c r="B10" s="19">
        <v>1</v>
      </c>
      <c r="C10" s="97"/>
      <c r="D10" s="19"/>
      <c r="E10" s="19">
        <v>1</v>
      </c>
      <c r="F10" s="20"/>
      <c r="G10" s="21"/>
      <c r="H10" s="21">
        <v>1</v>
      </c>
      <c r="I10" s="33"/>
      <c r="J10" s="22"/>
      <c r="K10" s="20"/>
      <c r="L10" s="21">
        <v>1</v>
      </c>
      <c r="M10" s="21"/>
      <c r="N10" s="33"/>
      <c r="O10" s="22"/>
      <c r="P10" s="20">
        <v>1</v>
      </c>
      <c r="Q10" s="21"/>
      <c r="R10" s="21"/>
      <c r="S10" s="20"/>
      <c r="T10" s="29">
        <v>1</v>
      </c>
      <c r="U10" s="21"/>
      <c r="V10" s="20"/>
      <c r="W10" s="29"/>
      <c r="X10" s="21">
        <v>1</v>
      </c>
      <c r="Y10" s="20">
        <v>1</v>
      </c>
      <c r="Z10" s="29"/>
      <c r="AA10" s="22"/>
      <c r="AB10" s="29"/>
      <c r="AC10" s="29">
        <v>1</v>
      </c>
      <c r="AD10" s="20"/>
      <c r="AE10" s="21">
        <v>1</v>
      </c>
      <c r="AF10" s="21"/>
      <c r="AG10" s="21"/>
      <c r="AH10" s="33"/>
      <c r="AI10" s="21"/>
      <c r="AJ10" s="20"/>
      <c r="AK10" s="29">
        <v>1</v>
      </c>
      <c r="AL10" s="20"/>
      <c r="AM10" s="21">
        <v>1</v>
      </c>
      <c r="AN10" s="21"/>
      <c r="AO10" s="21"/>
      <c r="AP10" s="21"/>
      <c r="AQ10" s="21"/>
      <c r="AR10" s="20"/>
      <c r="AS10" s="21">
        <v>1</v>
      </c>
      <c r="AT10" s="21"/>
      <c r="AU10" s="21"/>
      <c r="AV10" s="21"/>
      <c r="AW10" s="30"/>
      <c r="AX10" s="20">
        <v>1</v>
      </c>
      <c r="AY10" s="21"/>
      <c r="AZ10" s="21"/>
      <c r="BA10" s="21"/>
      <c r="BB10" s="30"/>
      <c r="BC10" s="20"/>
      <c r="BD10" s="21"/>
      <c r="BE10" s="21">
        <v>1</v>
      </c>
      <c r="BF10" s="21"/>
      <c r="BG10" s="30"/>
      <c r="BH10" s="29">
        <v>1</v>
      </c>
      <c r="BI10" s="21"/>
      <c r="BJ10" s="21"/>
      <c r="BK10" s="21"/>
      <c r="BL10" s="30"/>
      <c r="BM10" s="20"/>
      <c r="BN10" s="90"/>
      <c r="BO10" s="21">
        <v>1</v>
      </c>
      <c r="BP10" s="90"/>
      <c r="BQ10" s="21"/>
      <c r="BR10" s="30"/>
      <c r="BS10" s="20"/>
      <c r="BT10" s="21">
        <v>1</v>
      </c>
      <c r="BU10" s="30"/>
      <c r="BV10" s="20"/>
      <c r="BW10" s="21"/>
      <c r="BX10" s="21">
        <v>1</v>
      </c>
      <c r="BY10" s="21"/>
      <c r="BZ10" s="30"/>
      <c r="CA10" s="20"/>
      <c r="CB10" s="21">
        <v>1</v>
      </c>
      <c r="CC10" s="21"/>
      <c r="CD10" s="33"/>
      <c r="CE10" s="22"/>
      <c r="CF10" s="20"/>
      <c r="CG10" s="21">
        <v>1</v>
      </c>
      <c r="CH10" s="22"/>
      <c r="CI10" s="20"/>
      <c r="CJ10" s="21"/>
      <c r="CK10" s="21">
        <v>1</v>
      </c>
      <c r="CL10" s="30"/>
      <c r="CM10" s="20">
        <v>1</v>
      </c>
      <c r="CN10" s="21"/>
      <c r="CO10" s="21"/>
      <c r="CP10" s="21"/>
      <c r="CQ10" s="30"/>
      <c r="CR10" s="20"/>
      <c r="CS10" s="21">
        <v>1</v>
      </c>
      <c r="CT10" s="21"/>
      <c r="CU10" s="33"/>
      <c r="CV10" s="22"/>
      <c r="CW10" s="36">
        <v>1</v>
      </c>
      <c r="CX10" s="33"/>
      <c r="CY10" s="21"/>
      <c r="CZ10" s="30"/>
    </row>
    <row r="11" spans="1:104" ht="19.5" customHeight="1" thickBot="1">
      <c r="A11" s="84" t="s">
        <v>93</v>
      </c>
      <c r="B11" s="84">
        <f>SUM(B5:B10)</f>
        <v>6</v>
      </c>
      <c r="C11" s="84">
        <f>SUM(C5:C10)</f>
        <v>3</v>
      </c>
      <c r="D11" s="84">
        <f aca="true" t="shared" si="0" ref="D11:BO11">SUM(D5:D10)</f>
        <v>2</v>
      </c>
      <c r="E11" s="84">
        <f t="shared" si="0"/>
        <v>4</v>
      </c>
      <c r="F11" s="85">
        <f t="shared" si="0"/>
        <v>1</v>
      </c>
      <c r="G11" s="86">
        <f t="shared" si="0"/>
        <v>3</v>
      </c>
      <c r="H11" s="86">
        <f t="shared" si="0"/>
        <v>4</v>
      </c>
      <c r="I11" s="86">
        <f t="shared" si="0"/>
        <v>1</v>
      </c>
      <c r="J11" s="87">
        <f t="shared" si="0"/>
        <v>0</v>
      </c>
      <c r="K11" s="85">
        <f t="shared" si="0"/>
        <v>0</v>
      </c>
      <c r="L11" s="86">
        <f t="shared" si="0"/>
        <v>4</v>
      </c>
      <c r="M11" s="86">
        <f t="shared" si="0"/>
        <v>2</v>
      </c>
      <c r="N11" s="86">
        <f t="shared" si="0"/>
        <v>2</v>
      </c>
      <c r="O11" s="87">
        <f t="shared" si="0"/>
        <v>0</v>
      </c>
      <c r="P11" s="85">
        <f t="shared" si="0"/>
        <v>4</v>
      </c>
      <c r="Q11" s="86">
        <f t="shared" si="0"/>
        <v>2</v>
      </c>
      <c r="R11" s="87">
        <f t="shared" si="0"/>
        <v>0</v>
      </c>
      <c r="S11" s="85">
        <f t="shared" si="0"/>
        <v>3</v>
      </c>
      <c r="T11" s="86">
        <f t="shared" si="0"/>
        <v>2</v>
      </c>
      <c r="U11" s="87">
        <f t="shared" si="0"/>
        <v>1</v>
      </c>
      <c r="V11" s="85">
        <f t="shared" si="0"/>
        <v>4</v>
      </c>
      <c r="W11" s="86">
        <f t="shared" si="0"/>
        <v>1</v>
      </c>
      <c r="X11" s="87">
        <f t="shared" si="0"/>
        <v>1</v>
      </c>
      <c r="Y11" s="85">
        <f t="shared" si="0"/>
        <v>4</v>
      </c>
      <c r="Z11" s="86">
        <f t="shared" si="0"/>
        <v>2</v>
      </c>
      <c r="AA11" s="87">
        <f t="shared" si="0"/>
        <v>0</v>
      </c>
      <c r="AB11" s="85">
        <f t="shared" si="0"/>
        <v>3</v>
      </c>
      <c r="AC11" s="87">
        <f t="shared" si="0"/>
        <v>3</v>
      </c>
      <c r="AD11" s="85">
        <f t="shared" si="0"/>
        <v>1</v>
      </c>
      <c r="AE11" s="86">
        <f t="shared" si="0"/>
        <v>5</v>
      </c>
      <c r="AF11" s="86">
        <f t="shared" si="0"/>
        <v>3</v>
      </c>
      <c r="AG11" s="86">
        <f t="shared" si="0"/>
        <v>0</v>
      </c>
      <c r="AH11" s="86">
        <f t="shared" si="0"/>
        <v>1</v>
      </c>
      <c r="AI11" s="87">
        <f t="shared" si="0"/>
        <v>0</v>
      </c>
      <c r="AJ11" s="85">
        <f t="shared" si="0"/>
        <v>1</v>
      </c>
      <c r="AK11" s="87">
        <f t="shared" si="0"/>
        <v>5</v>
      </c>
      <c r="AL11" s="85">
        <f t="shared" si="0"/>
        <v>0</v>
      </c>
      <c r="AM11" s="86">
        <f t="shared" si="0"/>
        <v>3</v>
      </c>
      <c r="AN11" s="86">
        <f t="shared" si="0"/>
        <v>1</v>
      </c>
      <c r="AO11" s="86">
        <f t="shared" si="0"/>
        <v>0</v>
      </c>
      <c r="AP11" s="86">
        <f t="shared" si="0"/>
        <v>2</v>
      </c>
      <c r="AQ11" s="87">
        <f t="shared" si="0"/>
        <v>0</v>
      </c>
      <c r="AR11" s="85">
        <f t="shared" si="0"/>
        <v>2</v>
      </c>
      <c r="AS11" s="86">
        <f t="shared" si="0"/>
        <v>4</v>
      </c>
      <c r="AT11" s="86">
        <f t="shared" si="0"/>
        <v>1</v>
      </c>
      <c r="AU11" s="86">
        <f t="shared" si="0"/>
        <v>0</v>
      </c>
      <c r="AV11" s="86">
        <f t="shared" si="0"/>
        <v>0</v>
      </c>
      <c r="AW11" s="87">
        <f t="shared" si="0"/>
        <v>0</v>
      </c>
      <c r="AX11" s="85">
        <f t="shared" si="0"/>
        <v>4</v>
      </c>
      <c r="AY11" s="86">
        <f t="shared" si="0"/>
        <v>1</v>
      </c>
      <c r="AZ11" s="86">
        <f t="shared" si="0"/>
        <v>0</v>
      </c>
      <c r="BA11" s="86">
        <f t="shared" si="0"/>
        <v>0</v>
      </c>
      <c r="BB11" s="87">
        <f t="shared" si="0"/>
        <v>1</v>
      </c>
      <c r="BC11" s="85">
        <f t="shared" si="0"/>
        <v>3</v>
      </c>
      <c r="BD11" s="86">
        <f t="shared" si="0"/>
        <v>1</v>
      </c>
      <c r="BE11" s="86">
        <f t="shared" si="0"/>
        <v>1</v>
      </c>
      <c r="BF11" s="86">
        <f t="shared" si="0"/>
        <v>0</v>
      </c>
      <c r="BG11" s="87">
        <f t="shared" si="0"/>
        <v>1</v>
      </c>
      <c r="BH11" s="85">
        <f t="shared" si="0"/>
        <v>4</v>
      </c>
      <c r="BI11" s="86">
        <f t="shared" si="0"/>
        <v>1</v>
      </c>
      <c r="BJ11" s="86">
        <f t="shared" si="0"/>
        <v>0</v>
      </c>
      <c r="BK11" s="86">
        <f t="shared" si="0"/>
        <v>0</v>
      </c>
      <c r="BL11" s="87">
        <f t="shared" si="0"/>
        <v>1</v>
      </c>
      <c r="BM11" s="85">
        <f t="shared" si="0"/>
        <v>2</v>
      </c>
      <c r="BN11" s="86">
        <f t="shared" si="0"/>
        <v>3</v>
      </c>
      <c r="BO11" s="86">
        <f t="shared" si="0"/>
        <v>2</v>
      </c>
      <c r="BP11" s="86">
        <f aca="true" t="shared" si="1" ref="BP11:CZ11">SUM(BP5:BP10)</f>
        <v>0</v>
      </c>
      <c r="BQ11" s="86">
        <f t="shared" si="1"/>
        <v>1</v>
      </c>
      <c r="BR11" s="87">
        <f t="shared" si="1"/>
        <v>0</v>
      </c>
      <c r="BS11" s="85">
        <f t="shared" si="1"/>
        <v>1</v>
      </c>
      <c r="BT11" s="86">
        <f t="shared" si="1"/>
        <v>5</v>
      </c>
      <c r="BU11" s="87">
        <f t="shared" si="1"/>
        <v>0</v>
      </c>
      <c r="BV11" s="85">
        <f t="shared" si="1"/>
        <v>1</v>
      </c>
      <c r="BW11" s="86">
        <f t="shared" si="1"/>
        <v>5</v>
      </c>
      <c r="BX11" s="86">
        <f t="shared" si="1"/>
        <v>1</v>
      </c>
      <c r="BY11" s="86">
        <f t="shared" si="1"/>
        <v>0</v>
      </c>
      <c r="BZ11" s="87">
        <f t="shared" si="1"/>
        <v>0</v>
      </c>
      <c r="CA11" s="85">
        <f t="shared" si="1"/>
        <v>0</v>
      </c>
      <c r="CB11" s="86">
        <f t="shared" si="1"/>
        <v>2</v>
      </c>
      <c r="CC11" s="86">
        <f t="shared" si="1"/>
        <v>2</v>
      </c>
      <c r="CD11" s="86">
        <f t="shared" si="1"/>
        <v>0</v>
      </c>
      <c r="CE11" s="87">
        <f t="shared" si="1"/>
        <v>2</v>
      </c>
      <c r="CF11" s="85">
        <f t="shared" si="1"/>
        <v>2</v>
      </c>
      <c r="CG11" s="86">
        <f t="shared" si="1"/>
        <v>4</v>
      </c>
      <c r="CH11" s="87">
        <f t="shared" si="1"/>
        <v>0</v>
      </c>
      <c r="CI11" s="85">
        <f t="shared" si="1"/>
        <v>0</v>
      </c>
      <c r="CJ11" s="86">
        <f t="shared" si="1"/>
        <v>3</v>
      </c>
      <c r="CK11" s="86">
        <f t="shared" si="1"/>
        <v>3</v>
      </c>
      <c r="CL11" s="87">
        <f t="shared" si="1"/>
        <v>0</v>
      </c>
      <c r="CM11" s="85">
        <f t="shared" si="1"/>
        <v>3</v>
      </c>
      <c r="CN11" s="86">
        <f t="shared" si="1"/>
        <v>2</v>
      </c>
      <c r="CO11" s="86">
        <f t="shared" si="1"/>
        <v>1</v>
      </c>
      <c r="CP11" s="86">
        <f t="shared" si="1"/>
        <v>0</v>
      </c>
      <c r="CQ11" s="87">
        <f t="shared" si="1"/>
        <v>0</v>
      </c>
      <c r="CR11" s="85">
        <f t="shared" si="1"/>
        <v>2</v>
      </c>
      <c r="CS11" s="86">
        <f t="shared" si="1"/>
        <v>3</v>
      </c>
      <c r="CT11" s="86">
        <f t="shared" si="1"/>
        <v>1</v>
      </c>
      <c r="CU11" s="86">
        <f t="shared" si="1"/>
        <v>0</v>
      </c>
      <c r="CV11" s="87">
        <f t="shared" si="1"/>
        <v>0</v>
      </c>
      <c r="CW11" s="85">
        <f t="shared" si="1"/>
        <v>3</v>
      </c>
      <c r="CX11" s="86">
        <f t="shared" si="1"/>
        <v>1</v>
      </c>
      <c r="CY11" s="86">
        <f t="shared" si="1"/>
        <v>1</v>
      </c>
      <c r="CZ11" s="87">
        <f t="shared" si="1"/>
        <v>1</v>
      </c>
    </row>
    <row r="12" spans="1:104" ht="19.5" customHeight="1" thickTop="1">
      <c r="A12" s="117" t="s">
        <v>21</v>
      </c>
      <c r="B12" s="45">
        <v>1</v>
      </c>
      <c r="C12" s="98">
        <v>0</v>
      </c>
      <c r="D12" s="45"/>
      <c r="E12" s="45">
        <v>1</v>
      </c>
      <c r="F12" s="46"/>
      <c r="G12" s="47"/>
      <c r="H12" s="47">
        <v>1</v>
      </c>
      <c r="I12" s="48"/>
      <c r="J12" s="49"/>
      <c r="K12" s="46"/>
      <c r="L12" s="47"/>
      <c r="M12" s="47"/>
      <c r="N12" s="48">
        <v>1</v>
      </c>
      <c r="O12" s="49"/>
      <c r="P12" s="46"/>
      <c r="Q12" s="47"/>
      <c r="R12" s="47">
        <v>1</v>
      </c>
      <c r="S12" s="46"/>
      <c r="T12" s="50"/>
      <c r="U12" s="47">
        <v>1</v>
      </c>
      <c r="V12" s="46">
        <v>1</v>
      </c>
      <c r="W12" s="50"/>
      <c r="X12" s="47"/>
      <c r="Y12" s="46"/>
      <c r="Z12" s="50">
        <v>1</v>
      </c>
      <c r="AA12" s="49"/>
      <c r="AB12" s="50">
        <v>1</v>
      </c>
      <c r="AC12" s="50"/>
      <c r="AD12" s="46"/>
      <c r="AE12" s="47">
        <v>1</v>
      </c>
      <c r="AF12" s="47">
        <v>1</v>
      </c>
      <c r="AG12" s="47"/>
      <c r="AH12" s="48"/>
      <c r="AI12" s="47"/>
      <c r="AJ12" s="46"/>
      <c r="AK12" s="50">
        <v>1</v>
      </c>
      <c r="AL12" s="46"/>
      <c r="AM12" s="47"/>
      <c r="AN12" s="47"/>
      <c r="AO12" s="47"/>
      <c r="AP12" s="47"/>
      <c r="AQ12" s="47">
        <v>1</v>
      </c>
      <c r="AR12" s="46">
        <v>1</v>
      </c>
      <c r="AS12" s="47"/>
      <c r="AT12" s="47"/>
      <c r="AU12" s="47"/>
      <c r="AV12" s="47"/>
      <c r="AW12" s="51"/>
      <c r="AX12" s="46"/>
      <c r="AY12" s="47"/>
      <c r="AZ12" s="47">
        <v>1</v>
      </c>
      <c r="BA12" s="47"/>
      <c r="BB12" s="51"/>
      <c r="BC12" s="46"/>
      <c r="BD12" s="47"/>
      <c r="BE12" s="47">
        <v>1</v>
      </c>
      <c r="BF12" s="47"/>
      <c r="BG12" s="51"/>
      <c r="BH12" s="50">
        <v>1</v>
      </c>
      <c r="BI12" s="47"/>
      <c r="BJ12" s="47"/>
      <c r="BK12" s="47"/>
      <c r="BL12" s="51"/>
      <c r="BM12" s="46"/>
      <c r="BN12" s="47"/>
      <c r="BO12" s="47"/>
      <c r="BP12" s="47"/>
      <c r="BQ12" s="47">
        <v>1</v>
      </c>
      <c r="BR12" s="51"/>
      <c r="BS12" s="46"/>
      <c r="BT12" s="47">
        <v>1</v>
      </c>
      <c r="BU12" s="51"/>
      <c r="BV12" s="46"/>
      <c r="BW12" s="47">
        <v>1</v>
      </c>
      <c r="BX12" s="47"/>
      <c r="BY12" s="47"/>
      <c r="BZ12" s="51"/>
      <c r="CA12" s="46"/>
      <c r="CB12" s="47"/>
      <c r="CC12" s="47">
        <v>1</v>
      </c>
      <c r="CD12" s="48"/>
      <c r="CE12" s="49"/>
      <c r="CF12" s="46">
        <v>1</v>
      </c>
      <c r="CG12" s="47"/>
      <c r="CH12" s="49"/>
      <c r="CI12" s="46"/>
      <c r="CJ12" s="47"/>
      <c r="CK12" s="47"/>
      <c r="CL12" s="51">
        <v>1</v>
      </c>
      <c r="CM12" s="46"/>
      <c r="CN12" s="47"/>
      <c r="CO12" s="47"/>
      <c r="CP12" s="47"/>
      <c r="CQ12" s="51">
        <v>1</v>
      </c>
      <c r="CR12" s="46"/>
      <c r="CS12" s="47"/>
      <c r="CT12" s="47"/>
      <c r="CU12" s="48"/>
      <c r="CV12" s="49">
        <v>1</v>
      </c>
      <c r="CW12" s="52"/>
      <c r="CX12" s="48">
        <v>1</v>
      </c>
      <c r="CY12" s="47"/>
      <c r="CZ12" s="51"/>
    </row>
    <row r="13" spans="1:104" ht="19.5" customHeight="1">
      <c r="A13" s="118"/>
      <c r="B13" s="2">
        <v>1</v>
      </c>
      <c r="C13" s="97"/>
      <c r="D13" s="2"/>
      <c r="E13" s="2">
        <v>1</v>
      </c>
      <c r="F13" s="12">
        <v>1</v>
      </c>
      <c r="G13" s="13">
        <v>1</v>
      </c>
      <c r="H13" s="13"/>
      <c r="I13" s="32"/>
      <c r="J13" s="14"/>
      <c r="K13" s="12"/>
      <c r="L13" s="13">
        <v>1</v>
      </c>
      <c r="M13" s="13"/>
      <c r="N13" s="32"/>
      <c r="O13" s="14"/>
      <c r="P13" s="12">
        <v>1</v>
      </c>
      <c r="Q13" s="13"/>
      <c r="R13" s="13"/>
      <c r="S13" s="12">
        <v>1</v>
      </c>
      <c r="T13" s="28"/>
      <c r="U13" s="13"/>
      <c r="V13" s="12"/>
      <c r="W13" s="28">
        <v>1</v>
      </c>
      <c r="X13" s="13"/>
      <c r="Y13" s="12">
        <v>1</v>
      </c>
      <c r="Z13" s="28"/>
      <c r="AA13" s="14"/>
      <c r="AB13" s="28">
        <v>1</v>
      </c>
      <c r="AC13" s="28"/>
      <c r="AD13" s="12"/>
      <c r="AE13" s="13">
        <v>1</v>
      </c>
      <c r="AF13" s="13">
        <v>1</v>
      </c>
      <c r="AG13" s="13"/>
      <c r="AH13" s="32"/>
      <c r="AI13" s="13"/>
      <c r="AJ13" s="12"/>
      <c r="AK13" s="28">
        <v>1</v>
      </c>
      <c r="AL13" s="12"/>
      <c r="AM13" s="13"/>
      <c r="AN13" s="13"/>
      <c r="AO13" s="13"/>
      <c r="AP13" s="13"/>
      <c r="AQ13" s="13">
        <v>1</v>
      </c>
      <c r="AR13" s="12"/>
      <c r="AS13" s="13">
        <v>1</v>
      </c>
      <c r="AT13" s="13"/>
      <c r="AU13" s="13"/>
      <c r="AV13" s="13"/>
      <c r="AW13" s="27"/>
      <c r="AX13" s="12">
        <v>1</v>
      </c>
      <c r="AY13" s="13"/>
      <c r="AZ13" s="13"/>
      <c r="BA13" s="13"/>
      <c r="BB13" s="27"/>
      <c r="BC13" s="12"/>
      <c r="BD13" s="13"/>
      <c r="BE13" s="13">
        <v>1</v>
      </c>
      <c r="BF13" s="13"/>
      <c r="BG13" s="27"/>
      <c r="BH13" s="28"/>
      <c r="BI13" s="13">
        <v>1</v>
      </c>
      <c r="BJ13" s="13"/>
      <c r="BK13" s="13"/>
      <c r="BL13" s="27"/>
      <c r="BM13" s="12"/>
      <c r="BN13" s="13">
        <v>1</v>
      </c>
      <c r="BO13" s="13"/>
      <c r="BP13" s="13"/>
      <c r="BQ13" s="13"/>
      <c r="BR13" s="27"/>
      <c r="BS13" s="12"/>
      <c r="BT13" s="13">
        <v>1</v>
      </c>
      <c r="BU13" s="27"/>
      <c r="BV13" s="12"/>
      <c r="BW13" s="13"/>
      <c r="BX13" s="13"/>
      <c r="BY13" s="13">
        <v>1</v>
      </c>
      <c r="BZ13" s="27"/>
      <c r="CA13" s="12"/>
      <c r="CB13" s="13">
        <v>1</v>
      </c>
      <c r="CC13" s="13">
        <v>1</v>
      </c>
      <c r="CD13" s="32"/>
      <c r="CE13" s="14"/>
      <c r="CF13" s="12">
        <v>1</v>
      </c>
      <c r="CG13" s="13"/>
      <c r="CH13" s="14"/>
      <c r="CI13" s="12">
        <v>1</v>
      </c>
      <c r="CJ13" s="13">
        <v>1</v>
      </c>
      <c r="CK13" s="13"/>
      <c r="CL13" s="27"/>
      <c r="CM13" s="12"/>
      <c r="CN13" s="13">
        <v>1</v>
      </c>
      <c r="CO13" s="13"/>
      <c r="CP13" s="13"/>
      <c r="CQ13" s="27"/>
      <c r="CR13" s="12"/>
      <c r="CS13" s="13">
        <v>1</v>
      </c>
      <c r="CT13" s="13"/>
      <c r="CU13" s="32"/>
      <c r="CV13" s="14"/>
      <c r="CW13" s="35">
        <v>1</v>
      </c>
      <c r="CX13" s="32"/>
      <c r="CY13" s="13"/>
      <c r="CZ13" s="27"/>
    </row>
    <row r="14" spans="1:104" ht="19.5" customHeight="1">
      <c r="A14" s="118"/>
      <c r="B14" s="2">
        <v>1</v>
      </c>
      <c r="C14" s="97"/>
      <c r="D14" s="2">
        <v>1</v>
      </c>
      <c r="E14" s="2"/>
      <c r="F14" s="12"/>
      <c r="G14" s="13">
        <v>1</v>
      </c>
      <c r="H14" s="13"/>
      <c r="I14" s="32"/>
      <c r="J14" s="14"/>
      <c r="K14" s="12">
        <v>1</v>
      </c>
      <c r="L14" s="13">
        <v>1</v>
      </c>
      <c r="M14" s="13"/>
      <c r="N14" s="32">
        <v>1</v>
      </c>
      <c r="O14" s="14"/>
      <c r="P14" s="12">
        <v>1</v>
      </c>
      <c r="Q14" s="13"/>
      <c r="R14" s="13"/>
      <c r="S14" s="12">
        <v>1</v>
      </c>
      <c r="T14" s="28"/>
      <c r="U14" s="13"/>
      <c r="V14" s="12"/>
      <c r="W14" s="28"/>
      <c r="X14" s="13">
        <v>1</v>
      </c>
      <c r="Y14" s="12">
        <v>1</v>
      </c>
      <c r="Z14" s="28"/>
      <c r="AA14" s="14"/>
      <c r="AB14" s="28">
        <v>1</v>
      </c>
      <c r="AC14" s="28"/>
      <c r="AD14" s="12">
        <v>1</v>
      </c>
      <c r="AE14" s="13">
        <v>1</v>
      </c>
      <c r="AF14" s="13">
        <v>1</v>
      </c>
      <c r="AG14" s="13"/>
      <c r="AH14" s="32"/>
      <c r="AI14" s="13"/>
      <c r="AJ14" s="12">
        <v>1</v>
      </c>
      <c r="AK14" s="28"/>
      <c r="AL14" s="12">
        <v>1</v>
      </c>
      <c r="AM14" s="13"/>
      <c r="AN14" s="13"/>
      <c r="AO14" s="13">
        <v>1</v>
      </c>
      <c r="AP14" s="13">
        <v>1</v>
      </c>
      <c r="AQ14" s="13"/>
      <c r="AR14" s="12"/>
      <c r="AS14" s="13">
        <v>1</v>
      </c>
      <c r="AT14" s="13"/>
      <c r="AU14" s="13"/>
      <c r="AV14" s="13"/>
      <c r="AW14" s="27"/>
      <c r="AX14" s="12">
        <v>1</v>
      </c>
      <c r="AY14" s="13"/>
      <c r="AZ14" s="13"/>
      <c r="BA14" s="13"/>
      <c r="BB14" s="27"/>
      <c r="BC14" s="12"/>
      <c r="BD14" s="13"/>
      <c r="BE14" s="13">
        <v>1</v>
      </c>
      <c r="BF14" s="13"/>
      <c r="BG14" s="27"/>
      <c r="BH14" s="28"/>
      <c r="BI14" s="13">
        <v>1</v>
      </c>
      <c r="BJ14" s="13"/>
      <c r="BK14" s="13"/>
      <c r="BL14" s="27"/>
      <c r="BM14" s="12"/>
      <c r="BN14" s="13">
        <v>1</v>
      </c>
      <c r="BO14" s="13"/>
      <c r="BP14" s="13"/>
      <c r="BQ14" s="13"/>
      <c r="BR14" s="27"/>
      <c r="BS14" s="12"/>
      <c r="BT14" s="13">
        <v>1</v>
      </c>
      <c r="BU14" s="27"/>
      <c r="BV14" s="12"/>
      <c r="BW14" s="13">
        <v>1</v>
      </c>
      <c r="BX14" s="13"/>
      <c r="BY14" s="13"/>
      <c r="BZ14" s="27"/>
      <c r="CA14" s="12"/>
      <c r="CB14" s="13">
        <v>1</v>
      </c>
      <c r="CC14" s="13">
        <v>1</v>
      </c>
      <c r="CD14" s="32"/>
      <c r="CE14" s="14"/>
      <c r="CF14" s="12">
        <v>1</v>
      </c>
      <c r="CG14" s="13"/>
      <c r="CH14" s="14"/>
      <c r="CI14" s="12">
        <v>1</v>
      </c>
      <c r="CJ14" s="13"/>
      <c r="CK14" s="13">
        <v>1</v>
      </c>
      <c r="CL14" s="27"/>
      <c r="CM14" s="12">
        <v>1</v>
      </c>
      <c r="CN14" s="13"/>
      <c r="CO14" s="13"/>
      <c r="CP14" s="13"/>
      <c r="CQ14" s="27"/>
      <c r="CR14" s="12"/>
      <c r="CS14" s="13">
        <v>1</v>
      </c>
      <c r="CT14" s="13"/>
      <c r="CU14" s="32"/>
      <c r="CV14" s="14"/>
      <c r="CW14" s="35">
        <v>1</v>
      </c>
      <c r="CX14" s="32"/>
      <c r="CY14" s="13"/>
      <c r="CZ14" s="27"/>
    </row>
    <row r="15" spans="1:104" ht="19.5" customHeight="1" thickBot="1">
      <c r="A15" s="119"/>
      <c r="B15" s="19">
        <v>1</v>
      </c>
      <c r="C15" s="97"/>
      <c r="D15" s="19">
        <v>1</v>
      </c>
      <c r="E15" s="19"/>
      <c r="F15" s="20">
        <v>1</v>
      </c>
      <c r="G15" s="21"/>
      <c r="H15" s="21">
        <v>1</v>
      </c>
      <c r="I15" s="33"/>
      <c r="J15" s="22"/>
      <c r="K15" s="20"/>
      <c r="L15" s="21"/>
      <c r="M15" s="21">
        <v>1</v>
      </c>
      <c r="N15" s="33">
        <v>1</v>
      </c>
      <c r="O15" s="22"/>
      <c r="P15" s="20"/>
      <c r="Q15" s="21">
        <v>1</v>
      </c>
      <c r="R15" s="21"/>
      <c r="S15" s="20">
        <v>1</v>
      </c>
      <c r="T15" s="29"/>
      <c r="U15" s="21"/>
      <c r="V15" s="20"/>
      <c r="W15" s="29">
        <v>1</v>
      </c>
      <c r="X15" s="21"/>
      <c r="Y15" s="20">
        <v>1</v>
      </c>
      <c r="Z15" s="29"/>
      <c r="AA15" s="22"/>
      <c r="AB15" s="29"/>
      <c r="AC15" s="29">
        <v>1</v>
      </c>
      <c r="AD15" s="20"/>
      <c r="AE15" s="21"/>
      <c r="AF15" s="21"/>
      <c r="AG15" s="21"/>
      <c r="AH15" s="33"/>
      <c r="AI15" s="21">
        <v>1</v>
      </c>
      <c r="AJ15" s="20"/>
      <c r="AK15" s="29">
        <v>1</v>
      </c>
      <c r="AL15" s="20"/>
      <c r="AM15" s="21"/>
      <c r="AN15" s="21"/>
      <c r="AO15" s="21"/>
      <c r="AP15" s="21"/>
      <c r="AQ15" s="21">
        <v>1</v>
      </c>
      <c r="AR15" s="20"/>
      <c r="AS15" s="21">
        <v>1</v>
      </c>
      <c r="AT15" s="21"/>
      <c r="AU15" s="21"/>
      <c r="AV15" s="21"/>
      <c r="AW15" s="30"/>
      <c r="AX15" s="20">
        <v>1</v>
      </c>
      <c r="AY15" s="21"/>
      <c r="AZ15" s="21"/>
      <c r="BA15" s="21"/>
      <c r="BB15" s="30"/>
      <c r="BC15" s="20"/>
      <c r="BD15" s="21"/>
      <c r="BE15" s="21">
        <v>1</v>
      </c>
      <c r="BF15" s="21"/>
      <c r="BG15" s="30"/>
      <c r="BH15" s="29"/>
      <c r="BI15" s="21">
        <v>1</v>
      </c>
      <c r="BJ15" s="21"/>
      <c r="BK15" s="21"/>
      <c r="BL15" s="30"/>
      <c r="BM15" s="20"/>
      <c r="BN15" s="21"/>
      <c r="BO15" s="21">
        <v>1</v>
      </c>
      <c r="BP15" s="21"/>
      <c r="BQ15" s="21"/>
      <c r="BR15" s="30"/>
      <c r="BS15" s="20"/>
      <c r="BT15" s="21">
        <v>1</v>
      </c>
      <c r="BU15" s="30"/>
      <c r="BV15" s="20"/>
      <c r="BW15" s="21">
        <v>1</v>
      </c>
      <c r="BX15" s="21"/>
      <c r="BY15" s="21"/>
      <c r="BZ15" s="30"/>
      <c r="CA15" s="20"/>
      <c r="CB15" s="21">
        <v>1</v>
      </c>
      <c r="CC15" s="21">
        <v>1</v>
      </c>
      <c r="CD15" s="33"/>
      <c r="CE15" s="22"/>
      <c r="CF15" s="20">
        <v>1</v>
      </c>
      <c r="CG15" s="21"/>
      <c r="CH15" s="22"/>
      <c r="CI15" s="20">
        <v>1</v>
      </c>
      <c r="CJ15" s="21"/>
      <c r="CK15" s="21">
        <v>1</v>
      </c>
      <c r="CL15" s="30"/>
      <c r="CM15" s="20">
        <v>1</v>
      </c>
      <c r="CN15" s="21"/>
      <c r="CO15" s="21"/>
      <c r="CP15" s="21"/>
      <c r="CQ15" s="30"/>
      <c r="CR15" s="20">
        <v>1</v>
      </c>
      <c r="CS15" s="21"/>
      <c r="CT15" s="21"/>
      <c r="CU15" s="33"/>
      <c r="CV15" s="22"/>
      <c r="CW15" s="36">
        <v>1</v>
      </c>
      <c r="CX15" s="33"/>
      <c r="CY15" s="21"/>
      <c r="CZ15" s="30"/>
    </row>
    <row r="16" spans="1:104" ht="19.5" customHeight="1" thickBot="1">
      <c r="A16" s="84" t="s">
        <v>92</v>
      </c>
      <c r="B16" s="84">
        <f>SUM(B12:B15)</f>
        <v>4</v>
      </c>
      <c r="C16" s="84">
        <f>SUM(C12:C15)</f>
        <v>0</v>
      </c>
      <c r="D16" s="84">
        <f>SUM(D12:D15)</f>
        <v>2</v>
      </c>
      <c r="E16" s="84">
        <f>SUM(E12:E15)</f>
        <v>2</v>
      </c>
      <c r="F16" s="85">
        <f>SUM(F12:F15)</f>
        <v>2</v>
      </c>
      <c r="G16" s="86">
        <f>SUM(G12:G15)</f>
        <v>2</v>
      </c>
      <c r="H16" s="86">
        <f>SUM(H12:H15)</f>
        <v>2</v>
      </c>
      <c r="I16" s="86">
        <f>SUM(I12:I15)</f>
        <v>0</v>
      </c>
      <c r="J16" s="87">
        <f>SUM(J12:J15)</f>
        <v>0</v>
      </c>
      <c r="K16" s="85">
        <f>SUM(K10:K15)</f>
        <v>1</v>
      </c>
      <c r="L16" s="86">
        <f>SUM(L12:L15)</f>
        <v>2</v>
      </c>
      <c r="M16" s="86">
        <f>SUM(M12:M15)</f>
        <v>1</v>
      </c>
      <c r="N16" s="86">
        <f>SUM(N12:N15)</f>
        <v>3</v>
      </c>
      <c r="O16" s="87">
        <f>SUM(O12:O15)</f>
        <v>0</v>
      </c>
      <c r="P16" s="85">
        <f aca="true" t="shared" si="2" ref="P16:CA16">SUM(P12:P15)</f>
        <v>2</v>
      </c>
      <c r="Q16" s="86">
        <f t="shared" si="2"/>
        <v>1</v>
      </c>
      <c r="R16" s="87">
        <f t="shared" si="2"/>
        <v>1</v>
      </c>
      <c r="S16" s="85">
        <f t="shared" si="2"/>
        <v>3</v>
      </c>
      <c r="T16" s="86">
        <f t="shared" si="2"/>
        <v>0</v>
      </c>
      <c r="U16" s="87">
        <f t="shared" si="2"/>
        <v>1</v>
      </c>
      <c r="V16" s="85">
        <f t="shared" si="2"/>
        <v>1</v>
      </c>
      <c r="W16" s="86">
        <f t="shared" si="2"/>
        <v>2</v>
      </c>
      <c r="X16" s="87">
        <f t="shared" si="2"/>
        <v>1</v>
      </c>
      <c r="Y16" s="85">
        <f t="shared" si="2"/>
        <v>3</v>
      </c>
      <c r="Z16" s="86">
        <f t="shared" si="2"/>
        <v>1</v>
      </c>
      <c r="AA16" s="87">
        <f t="shared" si="2"/>
        <v>0</v>
      </c>
      <c r="AB16" s="85">
        <f t="shared" si="2"/>
        <v>3</v>
      </c>
      <c r="AC16" s="87">
        <f t="shared" si="2"/>
        <v>1</v>
      </c>
      <c r="AD16" s="85">
        <f t="shared" si="2"/>
        <v>1</v>
      </c>
      <c r="AE16" s="86">
        <f t="shared" si="2"/>
        <v>3</v>
      </c>
      <c r="AF16" s="86">
        <f t="shared" si="2"/>
        <v>3</v>
      </c>
      <c r="AG16" s="86">
        <f t="shared" si="2"/>
        <v>0</v>
      </c>
      <c r="AH16" s="86">
        <f t="shared" si="2"/>
        <v>0</v>
      </c>
      <c r="AI16" s="87">
        <f t="shared" si="2"/>
        <v>1</v>
      </c>
      <c r="AJ16" s="85">
        <f t="shared" si="2"/>
        <v>1</v>
      </c>
      <c r="AK16" s="87">
        <f t="shared" si="2"/>
        <v>3</v>
      </c>
      <c r="AL16" s="85">
        <f t="shared" si="2"/>
        <v>1</v>
      </c>
      <c r="AM16" s="86">
        <f t="shared" si="2"/>
        <v>0</v>
      </c>
      <c r="AN16" s="86">
        <f t="shared" si="2"/>
        <v>0</v>
      </c>
      <c r="AO16" s="86">
        <f t="shared" si="2"/>
        <v>1</v>
      </c>
      <c r="AP16" s="86">
        <f t="shared" si="2"/>
        <v>1</v>
      </c>
      <c r="AQ16" s="87">
        <f t="shared" si="2"/>
        <v>3</v>
      </c>
      <c r="AR16" s="85">
        <f t="shared" si="2"/>
        <v>1</v>
      </c>
      <c r="AS16" s="86">
        <f t="shared" si="2"/>
        <v>3</v>
      </c>
      <c r="AT16" s="86">
        <f t="shared" si="2"/>
        <v>0</v>
      </c>
      <c r="AU16" s="86">
        <f t="shared" si="2"/>
        <v>0</v>
      </c>
      <c r="AV16" s="86">
        <f t="shared" si="2"/>
        <v>0</v>
      </c>
      <c r="AW16" s="87">
        <f t="shared" si="2"/>
        <v>0</v>
      </c>
      <c r="AX16" s="85">
        <f t="shared" si="2"/>
        <v>3</v>
      </c>
      <c r="AY16" s="86">
        <f t="shared" si="2"/>
        <v>0</v>
      </c>
      <c r="AZ16" s="86">
        <f t="shared" si="2"/>
        <v>1</v>
      </c>
      <c r="BA16" s="86">
        <f t="shared" si="2"/>
        <v>0</v>
      </c>
      <c r="BB16" s="87">
        <f t="shared" si="2"/>
        <v>0</v>
      </c>
      <c r="BC16" s="85">
        <f t="shared" si="2"/>
        <v>0</v>
      </c>
      <c r="BD16" s="86">
        <f t="shared" si="2"/>
        <v>0</v>
      </c>
      <c r="BE16" s="86">
        <f t="shared" si="2"/>
        <v>4</v>
      </c>
      <c r="BF16" s="86">
        <f t="shared" si="2"/>
        <v>0</v>
      </c>
      <c r="BG16" s="87">
        <f t="shared" si="2"/>
        <v>0</v>
      </c>
      <c r="BH16" s="85">
        <f t="shared" si="2"/>
        <v>1</v>
      </c>
      <c r="BI16" s="86">
        <f t="shared" si="2"/>
        <v>3</v>
      </c>
      <c r="BJ16" s="86">
        <f t="shared" si="2"/>
        <v>0</v>
      </c>
      <c r="BK16" s="86">
        <f t="shared" si="2"/>
        <v>0</v>
      </c>
      <c r="BL16" s="87">
        <f t="shared" si="2"/>
        <v>0</v>
      </c>
      <c r="BM16" s="85">
        <f t="shared" si="2"/>
        <v>0</v>
      </c>
      <c r="BN16" s="86">
        <f t="shared" si="2"/>
        <v>2</v>
      </c>
      <c r="BO16" s="86">
        <f t="shared" si="2"/>
        <v>1</v>
      </c>
      <c r="BP16" s="86">
        <f t="shared" si="2"/>
        <v>0</v>
      </c>
      <c r="BQ16" s="86">
        <f t="shared" si="2"/>
        <v>1</v>
      </c>
      <c r="BR16" s="87">
        <f t="shared" si="2"/>
        <v>0</v>
      </c>
      <c r="BS16" s="85">
        <f t="shared" si="2"/>
        <v>0</v>
      </c>
      <c r="BT16" s="86">
        <f t="shared" si="2"/>
        <v>4</v>
      </c>
      <c r="BU16" s="87">
        <f t="shared" si="2"/>
        <v>0</v>
      </c>
      <c r="BV16" s="85">
        <f t="shared" si="2"/>
        <v>0</v>
      </c>
      <c r="BW16" s="86">
        <f t="shared" si="2"/>
        <v>3</v>
      </c>
      <c r="BX16" s="86">
        <f t="shared" si="2"/>
        <v>0</v>
      </c>
      <c r="BY16" s="86">
        <f t="shared" si="2"/>
        <v>1</v>
      </c>
      <c r="BZ16" s="87">
        <f t="shared" si="2"/>
        <v>0</v>
      </c>
      <c r="CA16" s="85">
        <f t="shared" si="2"/>
        <v>0</v>
      </c>
      <c r="CB16" s="86">
        <f aca="true" t="shared" si="3" ref="CB16:CZ16">SUM(CB12:CB15)</f>
        <v>3</v>
      </c>
      <c r="CC16" s="86">
        <f t="shared" si="3"/>
        <v>4</v>
      </c>
      <c r="CD16" s="86">
        <f t="shared" si="3"/>
        <v>0</v>
      </c>
      <c r="CE16" s="87">
        <f t="shared" si="3"/>
        <v>0</v>
      </c>
      <c r="CF16" s="85">
        <f t="shared" si="3"/>
        <v>4</v>
      </c>
      <c r="CG16" s="86">
        <f t="shared" si="3"/>
        <v>0</v>
      </c>
      <c r="CH16" s="87">
        <f t="shared" si="3"/>
        <v>0</v>
      </c>
      <c r="CI16" s="85">
        <f t="shared" si="3"/>
        <v>3</v>
      </c>
      <c r="CJ16" s="86">
        <f t="shared" si="3"/>
        <v>1</v>
      </c>
      <c r="CK16" s="86">
        <f t="shared" si="3"/>
        <v>2</v>
      </c>
      <c r="CL16" s="87">
        <f t="shared" si="3"/>
        <v>1</v>
      </c>
      <c r="CM16" s="85">
        <f t="shared" si="3"/>
        <v>2</v>
      </c>
      <c r="CN16" s="86">
        <f t="shared" si="3"/>
        <v>1</v>
      </c>
      <c r="CO16" s="86">
        <f t="shared" si="3"/>
        <v>0</v>
      </c>
      <c r="CP16" s="86">
        <f t="shared" si="3"/>
        <v>0</v>
      </c>
      <c r="CQ16" s="87">
        <f t="shared" si="3"/>
        <v>1</v>
      </c>
      <c r="CR16" s="85">
        <f t="shared" si="3"/>
        <v>1</v>
      </c>
      <c r="CS16" s="86">
        <f t="shared" si="3"/>
        <v>2</v>
      </c>
      <c r="CT16" s="86">
        <f t="shared" si="3"/>
        <v>0</v>
      </c>
      <c r="CU16" s="86">
        <f t="shared" si="3"/>
        <v>0</v>
      </c>
      <c r="CV16" s="87">
        <f t="shared" si="3"/>
        <v>1</v>
      </c>
      <c r="CW16" s="85">
        <f t="shared" si="3"/>
        <v>3</v>
      </c>
      <c r="CX16" s="86">
        <f t="shared" si="3"/>
        <v>1</v>
      </c>
      <c r="CY16" s="86">
        <f t="shared" si="3"/>
        <v>0</v>
      </c>
      <c r="CZ16" s="87">
        <f t="shared" si="3"/>
        <v>0</v>
      </c>
    </row>
    <row r="17" spans="1:104" ht="19.5" customHeight="1" thickTop="1">
      <c r="A17" s="98" t="s">
        <v>22</v>
      </c>
      <c r="B17" s="45">
        <v>1</v>
      </c>
      <c r="C17" s="98">
        <v>0</v>
      </c>
      <c r="D17" s="45"/>
      <c r="E17" s="45">
        <v>1</v>
      </c>
      <c r="F17" s="46">
        <v>1</v>
      </c>
      <c r="G17" s="47">
        <v>1</v>
      </c>
      <c r="H17" s="47"/>
      <c r="I17" s="48"/>
      <c r="J17" s="49"/>
      <c r="K17" s="46">
        <v>1</v>
      </c>
      <c r="L17" s="47"/>
      <c r="M17" s="47"/>
      <c r="N17" s="48"/>
      <c r="O17" s="49"/>
      <c r="P17" s="46">
        <v>1</v>
      </c>
      <c r="Q17" s="47"/>
      <c r="R17" s="47"/>
      <c r="S17" s="46">
        <v>1</v>
      </c>
      <c r="T17" s="50"/>
      <c r="U17" s="47"/>
      <c r="V17" s="46"/>
      <c r="W17" s="50">
        <v>1</v>
      </c>
      <c r="X17" s="47"/>
      <c r="Y17" s="46">
        <v>1</v>
      </c>
      <c r="Z17" s="50"/>
      <c r="AA17" s="49"/>
      <c r="AB17" s="50">
        <v>1</v>
      </c>
      <c r="AC17" s="50"/>
      <c r="AD17" s="46"/>
      <c r="AE17" s="47"/>
      <c r="AF17" s="47">
        <v>1</v>
      </c>
      <c r="AG17" s="47">
        <v>1</v>
      </c>
      <c r="AH17" s="48">
        <v>1</v>
      </c>
      <c r="AI17" s="47"/>
      <c r="AJ17" s="46">
        <v>1</v>
      </c>
      <c r="AK17" s="50"/>
      <c r="AL17" s="46">
        <v>1</v>
      </c>
      <c r="AM17" s="47">
        <v>1</v>
      </c>
      <c r="AN17" s="47"/>
      <c r="AO17" s="47"/>
      <c r="AP17" s="47"/>
      <c r="AQ17" s="47"/>
      <c r="AR17" s="46">
        <v>1</v>
      </c>
      <c r="AS17" s="47">
        <v>1</v>
      </c>
      <c r="AT17" s="47"/>
      <c r="AU17" s="47"/>
      <c r="AV17" s="47"/>
      <c r="AW17" s="51"/>
      <c r="AX17" s="46">
        <v>1</v>
      </c>
      <c r="AY17" s="47"/>
      <c r="AZ17" s="47"/>
      <c r="BA17" s="47"/>
      <c r="BB17" s="51"/>
      <c r="BC17" s="46"/>
      <c r="BD17" s="47"/>
      <c r="BE17" s="47">
        <v>1</v>
      </c>
      <c r="BF17" s="47"/>
      <c r="BG17" s="51"/>
      <c r="BH17" s="50"/>
      <c r="BI17" s="47"/>
      <c r="BJ17" s="47"/>
      <c r="BK17" s="47">
        <v>1</v>
      </c>
      <c r="BL17" s="51"/>
      <c r="BM17" s="65"/>
      <c r="BN17" s="47">
        <v>1</v>
      </c>
      <c r="BO17" s="47"/>
      <c r="BP17" s="47"/>
      <c r="BQ17" s="47"/>
      <c r="BR17" s="51"/>
      <c r="BS17" s="46">
        <v>1</v>
      </c>
      <c r="BT17" s="47"/>
      <c r="BU17" s="51"/>
      <c r="BV17" s="46">
        <v>1</v>
      </c>
      <c r="BW17" s="47"/>
      <c r="BX17" s="47"/>
      <c r="BY17" s="47">
        <v>1</v>
      </c>
      <c r="BZ17" s="51"/>
      <c r="CA17" s="46"/>
      <c r="CB17" s="47"/>
      <c r="CC17" s="47">
        <v>1</v>
      </c>
      <c r="CD17" s="48"/>
      <c r="CE17" s="49"/>
      <c r="CF17" s="46">
        <v>1</v>
      </c>
      <c r="CG17" s="47"/>
      <c r="CH17" s="49"/>
      <c r="CI17" s="46">
        <v>1</v>
      </c>
      <c r="CJ17" s="47"/>
      <c r="CK17" s="47">
        <v>1</v>
      </c>
      <c r="CL17" s="51"/>
      <c r="CM17" s="46">
        <v>1</v>
      </c>
      <c r="CN17" s="47"/>
      <c r="CO17" s="47"/>
      <c r="CP17" s="47"/>
      <c r="CQ17" s="51"/>
      <c r="CR17" s="46">
        <v>1</v>
      </c>
      <c r="CS17" s="47"/>
      <c r="CT17" s="47"/>
      <c r="CU17" s="48"/>
      <c r="CV17" s="49"/>
      <c r="CW17" s="52"/>
      <c r="CX17" s="48">
        <v>1</v>
      </c>
      <c r="CY17" s="47"/>
      <c r="CZ17" s="51"/>
    </row>
    <row r="18" spans="1:104" ht="19.5" customHeight="1">
      <c r="A18" s="97"/>
      <c r="B18" s="2">
        <v>1</v>
      </c>
      <c r="C18" s="97"/>
      <c r="D18" s="2"/>
      <c r="E18" s="2">
        <v>1</v>
      </c>
      <c r="F18" s="12"/>
      <c r="G18" s="13"/>
      <c r="H18" s="13">
        <v>1</v>
      </c>
      <c r="I18" s="32"/>
      <c r="J18" s="14"/>
      <c r="K18" s="12"/>
      <c r="L18" s="13">
        <v>1</v>
      </c>
      <c r="M18" s="13"/>
      <c r="N18" s="32"/>
      <c r="O18" s="14"/>
      <c r="P18" s="12">
        <v>1</v>
      </c>
      <c r="Q18" s="13"/>
      <c r="R18" s="13"/>
      <c r="S18" s="12"/>
      <c r="T18" s="28">
        <v>1</v>
      </c>
      <c r="U18" s="13"/>
      <c r="V18" s="12"/>
      <c r="W18" s="28">
        <v>1</v>
      </c>
      <c r="X18" s="13"/>
      <c r="Y18" s="12"/>
      <c r="Z18" s="28">
        <v>1</v>
      </c>
      <c r="AA18" s="14"/>
      <c r="AB18" s="28"/>
      <c r="AC18" s="28">
        <v>1</v>
      </c>
      <c r="AD18" s="12">
        <v>1</v>
      </c>
      <c r="AE18" s="13"/>
      <c r="AF18" s="13"/>
      <c r="AG18" s="13"/>
      <c r="AH18" s="32"/>
      <c r="AI18" s="13"/>
      <c r="AJ18" s="12"/>
      <c r="AK18" s="28">
        <v>1</v>
      </c>
      <c r="AL18" s="12"/>
      <c r="AM18" s="13"/>
      <c r="AN18" s="13">
        <v>1</v>
      </c>
      <c r="AO18" s="13"/>
      <c r="AP18" s="13"/>
      <c r="AQ18" s="13"/>
      <c r="AR18" s="12"/>
      <c r="AS18" s="13">
        <v>1</v>
      </c>
      <c r="AT18" s="13"/>
      <c r="AU18" s="13"/>
      <c r="AV18" s="13"/>
      <c r="AW18" s="27"/>
      <c r="AX18" s="12"/>
      <c r="AY18" s="13">
        <v>1</v>
      </c>
      <c r="AZ18" s="13"/>
      <c r="BA18" s="13"/>
      <c r="BB18" s="27"/>
      <c r="BC18" s="12"/>
      <c r="BD18" s="13"/>
      <c r="BE18" s="13">
        <v>1</v>
      </c>
      <c r="BF18" s="13"/>
      <c r="BG18" s="27"/>
      <c r="BH18" s="28"/>
      <c r="BI18" s="13">
        <v>1</v>
      </c>
      <c r="BJ18" s="13"/>
      <c r="BK18" s="13"/>
      <c r="BL18" s="27"/>
      <c r="BM18" s="18"/>
      <c r="BN18" s="13">
        <v>1</v>
      </c>
      <c r="BO18" s="13"/>
      <c r="BP18" s="13"/>
      <c r="BQ18" s="13"/>
      <c r="BR18" s="27"/>
      <c r="BS18" s="12"/>
      <c r="BT18" s="13">
        <v>1</v>
      </c>
      <c r="BU18" s="27"/>
      <c r="BV18" s="12"/>
      <c r="BW18" s="13"/>
      <c r="BX18" s="13">
        <v>1</v>
      </c>
      <c r="BY18" s="13"/>
      <c r="BZ18" s="27"/>
      <c r="CA18" s="12"/>
      <c r="CB18" s="13"/>
      <c r="CC18" s="13">
        <v>1</v>
      </c>
      <c r="CD18" s="32"/>
      <c r="CE18" s="14"/>
      <c r="CF18" s="12">
        <v>1</v>
      </c>
      <c r="CG18" s="13"/>
      <c r="CH18" s="14"/>
      <c r="CI18" s="12"/>
      <c r="CJ18" s="13"/>
      <c r="CK18" s="13">
        <v>1</v>
      </c>
      <c r="CL18" s="27"/>
      <c r="CM18" s="12"/>
      <c r="CN18" s="13"/>
      <c r="CO18" s="13">
        <v>1</v>
      </c>
      <c r="CP18" s="13"/>
      <c r="CQ18" s="27"/>
      <c r="CR18" s="12"/>
      <c r="CS18" s="13">
        <v>1</v>
      </c>
      <c r="CT18" s="13"/>
      <c r="CU18" s="32"/>
      <c r="CV18" s="14"/>
      <c r="CW18" s="35"/>
      <c r="CX18" s="32"/>
      <c r="CY18" s="13">
        <v>1</v>
      </c>
      <c r="CZ18" s="27"/>
    </row>
    <row r="19" spans="1:104" ht="19.5" customHeight="1" thickBot="1">
      <c r="A19" s="97"/>
      <c r="B19" s="19">
        <v>1</v>
      </c>
      <c r="C19" s="97"/>
      <c r="D19" s="19">
        <v>1</v>
      </c>
      <c r="E19" s="19"/>
      <c r="F19" s="20"/>
      <c r="G19" s="21">
        <v>1</v>
      </c>
      <c r="H19" s="21"/>
      <c r="I19" s="33">
        <v>1</v>
      </c>
      <c r="J19" s="22"/>
      <c r="K19" s="20"/>
      <c r="L19" s="21"/>
      <c r="M19" s="21"/>
      <c r="N19" s="33">
        <v>1</v>
      </c>
      <c r="O19" s="22"/>
      <c r="P19" s="20"/>
      <c r="Q19" s="21">
        <v>1</v>
      </c>
      <c r="R19" s="21"/>
      <c r="S19" s="20">
        <v>1</v>
      </c>
      <c r="T19" s="29"/>
      <c r="U19" s="21"/>
      <c r="V19" s="20"/>
      <c r="W19" s="29">
        <v>1</v>
      </c>
      <c r="X19" s="21"/>
      <c r="Y19" s="20">
        <v>1</v>
      </c>
      <c r="Z19" s="29"/>
      <c r="AA19" s="22"/>
      <c r="AB19" s="29">
        <v>1</v>
      </c>
      <c r="AC19" s="29"/>
      <c r="AD19" s="20">
        <v>1</v>
      </c>
      <c r="AE19" s="21"/>
      <c r="AF19" s="21"/>
      <c r="AG19" s="21"/>
      <c r="AH19" s="33">
        <v>1</v>
      </c>
      <c r="AI19" s="21"/>
      <c r="AJ19" s="20"/>
      <c r="AK19" s="29">
        <v>1</v>
      </c>
      <c r="AL19" s="20"/>
      <c r="AM19" s="21"/>
      <c r="AN19" s="21"/>
      <c r="AO19" s="21"/>
      <c r="AP19" s="21"/>
      <c r="AQ19" s="21">
        <v>1</v>
      </c>
      <c r="AR19" s="20">
        <v>1</v>
      </c>
      <c r="AS19" s="21"/>
      <c r="AT19" s="21">
        <v>1</v>
      </c>
      <c r="AU19" s="21">
        <v>1</v>
      </c>
      <c r="AV19" s="21">
        <v>1</v>
      </c>
      <c r="AW19" s="30"/>
      <c r="AX19" s="20">
        <v>1</v>
      </c>
      <c r="AY19" s="21"/>
      <c r="AZ19" s="21"/>
      <c r="BA19" s="21"/>
      <c r="BB19" s="30"/>
      <c r="BC19" s="20"/>
      <c r="BD19" s="21">
        <v>1</v>
      </c>
      <c r="BE19" s="21"/>
      <c r="BF19" s="21"/>
      <c r="BG19" s="30"/>
      <c r="BH19" s="29">
        <v>1</v>
      </c>
      <c r="BI19" s="21"/>
      <c r="BJ19" s="21"/>
      <c r="BK19" s="21"/>
      <c r="BL19" s="30"/>
      <c r="BM19" s="20"/>
      <c r="BN19" s="21">
        <v>1</v>
      </c>
      <c r="BO19" s="21"/>
      <c r="BP19" s="21"/>
      <c r="BQ19" s="21"/>
      <c r="BR19" s="30"/>
      <c r="BS19" s="20"/>
      <c r="BT19" s="21">
        <v>1</v>
      </c>
      <c r="BU19" s="30"/>
      <c r="BV19" s="20"/>
      <c r="BW19" s="21"/>
      <c r="BX19" s="21">
        <v>1</v>
      </c>
      <c r="BY19" s="21"/>
      <c r="BZ19" s="30"/>
      <c r="CA19" s="20">
        <v>1</v>
      </c>
      <c r="CB19" s="21"/>
      <c r="CC19" s="21"/>
      <c r="CD19" s="33"/>
      <c r="CE19" s="22"/>
      <c r="CF19" s="20">
        <v>1</v>
      </c>
      <c r="CG19" s="21"/>
      <c r="CH19" s="22"/>
      <c r="CI19" s="20"/>
      <c r="CJ19" s="21">
        <v>1</v>
      </c>
      <c r="CK19" s="21"/>
      <c r="CL19" s="30"/>
      <c r="CM19" s="20"/>
      <c r="CN19" s="21">
        <v>1</v>
      </c>
      <c r="CO19" s="21"/>
      <c r="CP19" s="21"/>
      <c r="CQ19" s="30"/>
      <c r="CR19" s="20"/>
      <c r="CS19" s="21">
        <v>1</v>
      </c>
      <c r="CT19" s="21"/>
      <c r="CU19" s="33"/>
      <c r="CV19" s="22"/>
      <c r="CW19" s="36"/>
      <c r="CX19" s="33">
        <v>1</v>
      </c>
      <c r="CY19" s="21"/>
      <c r="CZ19" s="30"/>
    </row>
    <row r="20" spans="1:104" ht="19.5" customHeight="1" thickBot="1">
      <c r="A20" s="84" t="s">
        <v>91</v>
      </c>
      <c r="B20" s="84">
        <f>SUM(B17:B19)</f>
        <v>3</v>
      </c>
      <c r="C20" s="84">
        <f aca="true" t="shared" si="4" ref="C20:BN20">SUM(C17:C19)</f>
        <v>0</v>
      </c>
      <c r="D20" s="84">
        <f t="shared" si="4"/>
        <v>1</v>
      </c>
      <c r="E20" s="84">
        <f t="shared" si="4"/>
        <v>2</v>
      </c>
      <c r="F20" s="85">
        <f t="shared" si="4"/>
        <v>1</v>
      </c>
      <c r="G20" s="86">
        <f t="shared" si="4"/>
        <v>2</v>
      </c>
      <c r="H20" s="86">
        <f t="shared" si="4"/>
        <v>1</v>
      </c>
      <c r="I20" s="86">
        <f t="shared" si="4"/>
        <v>1</v>
      </c>
      <c r="J20" s="87">
        <f t="shared" si="4"/>
        <v>0</v>
      </c>
      <c r="K20" s="85">
        <f t="shared" si="4"/>
        <v>1</v>
      </c>
      <c r="L20" s="86">
        <f t="shared" si="4"/>
        <v>1</v>
      </c>
      <c r="M20" s="86">
        <f t="shared" si="4"/>
        <v>0</v>
      </c>
      <c r="N20" s="86">
        <f t="shared" si="4"/>
        <v>1</v>
      </c>
      <c r="O20" s="87">
        <f t="shared" si="4"/>
        <v>0</v>
      </c>
      <c r="P20" s="85">
        <f t="shared" si="4"/>
        <v>2</v>
      </c>
      <c r="Q20" s="86">
        <f t="shared" si="4"/>
        <v>1</v>
      </c>
      <c r="R20" s="87">
        <f t="shared" si="4"/>
        <v>0</v>
      </c>
      <c r="S20" s="85">
        <f t="shared" si="4"/>
        <v>2</v>
      </c>
      <c r="T20" s="86">
        <f t="shared" si="4"/>
        <v>1</v>
      </c>
      <c r="U20" s="87">
        <f t="shared" si="4"/>
        <v>0</v>
      </c>
      <c r="V20" s="85">
        <f t="shared" si="4"/>
        <v>0</v>
      </c>
      <c r="W20" s="86">
        <f t="shared" si="4"/>
        <v>3</v>
      </c>
      <c r="X20" s="87">
        <f t="shared" si="4"/>
        <v>0</v>
      </c>
      <c r="Y20" s="85">
        <f t="shared" si="4"/>
        <v>2</v>
      </c>
      <c r="Z20" s="86">
        <f t="shared" si="4"/>
        <v>1</v>
      </c>
      <c r="AA20" s="87">
        <f t="shared" si="4"/>
        <v>0</v>
      </c>
      <c r="AB20" s="85">
        <f t="shared" si="4"/>
        <v>2</v>
      </c>
      <c r="AC20" s="87">
        <f t="shared" si="4"/>
        <v>1</v>
      </c>
      <c r="AD20" s="85">
        <f t="shared" si="4"/>
        <v>2</v>
      </c>
      <c r="AE20" s="86">
        <f t="shared" si="4"/>
        <v>0</v>
      </c>
      <c r="AF20" s="86">
        <f t="shared" si="4"/>
        <v>1</v>
      </c>
      <c r="AG20" s="86">
        <f t="shared" si="4"/>
        <v>1</v>
      </c>
      <c r="AH20" s="86">
        <f t="shared" si="4"/>
        <v>2</v>
      </c>
      <c r="AI20" s="87">
        <f t="shared" si="4"/>
        <v>0</v>
      </c>
      <c r="AJ20" s="85">
        <f t="shared" si="4"/>
        <v>1</v>
      </c>
      <c r="AK20" s="87">
        <f t="shared" si="4"/>
        <v>2</v>
      </c>
      <c r="AL20" s="85">
        <f t="shared" si="4"/>
        <v>1</v>
      </c>
      <c r="AM20" s="86">
        <f t="shared" si="4"/>
        <v>1</v>
      </c>
      <c r="AN20" s="86">
        <f t="shared" si="4"/>
        <v>1</v>
      </c>
      <c r="AO20" s="86">
        <f t="shared" si="4"/>
        <v>0</v>
      </c>
      <c r="AP20" s="86">
        <f t="shared" si="4"/>
        <v>0</v>
      </c>
      <c r="AQ20" s="87">
        <f t="shared" si="4"/>
        <v>1</v>
      </c>
      <c r="AR20" s="85">
        <f t="shared" si="4"/>
        <v>2</v>
      </c>
      <c r="AS20" s="86">
        <f t="shared" si="4"/>
        <v>2</v>
      </c>
      <c r="AT20" s="86">
        <f t="shared" si="4"/>
        <v>1</v>
      </c>
      <c r="AU20" s="86">
        <f t="shared" si="4"/>
        <v>1</v>
      </c>
      <c r="AV20" s="86">
        <f t="shared" si="4"/>
        <v>1</v>
      </c>
      <c r="AW20" s="87">
        <f t="shared" si="4"/>
        <v>0</v>
      </c>
      <c r="AX20" s="85">
        <f t="shared" si="4"/>
        <v>2</v>
      </c>
      <c r="AY20" s="86">
        <f t="shared" si="4"/>
        <v>1</v>
      </c>
      <c r="AZ20" s="86">
        <f t="shared" si="4"/>
        <v>0</v>
      </c>
      <c r="BA20" s="86">
        <f t="shared" si="4"/>
        <v>0</v>
      </c>
      <c r="BB20" s="87">
        <f t="shared" si="4"/>
        <v>0</v>
      </c>
      <c r="BC20" s="85">
        <f t="shared" si="4"/>
        <v>0</v>
      </c>
      <c r="BD20" s="86">
        <f t="shared" si="4"/>
        <v>1</v>
      </c>
      <c r="BE20" s="86">
        <f t="shared" si="4"/>
        <v>2</v>
      </c>
      <c r="BF20" s="86">
        <f t="shared" si="4"/>
        <v>0</v>
      </c>
      <c r="BG20" s="87">
        <f t="shared" si="4"/>
        <v>0</v>
      </c>
      <c r="BH20" s="85">
        <f t="shared" si="4"/>
        <v>1</v>
      </c>
      <c r="BI20" s="86">
        <f t="shared" si="4"/>
        <v>1</v>
      </c>
      <c r="BJ20" s="86">
        <f t="shared" si="4"/>
        <v>0</v>
      </c>
      <c r="BK20" s="86">
        <f t="shared" si="4"/>
        <v>1</v>
      </c>
      <c r="BL20" s="87">
        <f t="shared" si="4"/>
        <v>0</v>
      </c>
      <c r="BM20" s="85">
        <f t="shared" si="4"/>
        <v>0</v>
      </c>
      <c r="BN20" s="86">
        <f t="shared" si="4"/>
        <v>3</v>
      </c>
      <c r="BO20" s="86">
        <f aca="true" t="shared" si="5" ref="BO20:CZ20">SUM(BO17:BO19)</f>
        <v>0</v>
      </c>
      <c r="BP20" s="86">
        <f t="shared" si="5"/>
        <v>0</v>
      </c>
      <c r="BQ20" s="86">
        <f t="shared" si="5"/>
        <v>0</v>
      </c>
      <c r="BR20" s="87">
        <f t="shared" si="5"/>
        <v>0</v>
      </c>
      <c r="BS20" s="85">
        <f t="shared" si="5"/>
        <v>1</v>
      </c>
      <c r="BT20" s="86">
        <f t="shared" si="5"/>
        <v>2</v>
      </c>
      <c r="BU20" s="87">
        <f t="shared" si="5"/>
        <v>0</v>
      </c>
      <c r="BV20" s="85">
        <f t="shared" si="5"/>
        <v>1</v>
      </c>
      <c r="BW20" s="86">
        <f t="shared" si="5"/>
        <v>0</v>
      </c>
      <c r="BX20" s="86">
        <f t="shared" si="5"/>
        <v>2</v>
      </c>
      <c r="BY20" s="86">
        <f t="shared" si="5"/>
        <v>1</v>
      </c>
      <c r="BZ20" s="87">
        <f t="shared" si="5"/>
        <v>0</v>
      </c>
      <c r="CA20" s="85">
        <f t="shared" si="5"/>
        <v>1</v>
      </c>
      <c r="CB20" s="86">
        <f t="shared" si="5"/>
        <v>0</v>
      </c>
      <c r="CC20" s="86">
        <f t="shared" si="5"/>
        <v>2</v>
      </c>
      <c r="CD20" s="86">
        <f t="shared" si="5"/>
        <v>0</v>
      </c>
      <c r="CE20" s="87">
        <f t="shared" si="5"/>
        <v>0</v>
      </c>
      <c r="CF20" s="85">
        <f t="shared" si="5"/>
        <v>3</v>
      </c>
      <c r="CG20" s="86">
        <f t="shared" si="5"/>
        <v>0</v>
      </c>
      <c r="CH20" s="87">
        <f t="shared" si="5"/>
        <v>0</v>
      </c>
      <c r="CI20" s="85">
        <f t="shared" si="5"/>
        <v>1</v>
      </c>
      <c r="CJ20" s="86">
        <f t="shared" si="5"/>
        <v>1</v>
      </c>
      <c r="CK20" s="86">
        <f t="shared" si="5"/>
        <v>2</v>
      </c>
      <c r="CL20" s="87">
        <f t="shared" si="5"/>
        <v>0</v>
      </c>
      <c r="CM20" s="85">
        <f t="shared" si="5"/>
        <v>1</v>
      </c>
      <c r="CN20" s="86">
        <f t="shared" si="5"/>
        <v>1</v>
      </c>
      <c r="CO20" s="86">
        <f t="shared" si="5"/>
        <v>1</v>
      </c>
      <c r="CP20" s="86">
        <f t="shared" si="5"/>
        <v>0</v>
      </c>
      <c r="CQ20" s="87">
        <f t="shared" si="5"/>
        <v>0</v>
      </c>
      <c r="CR20" s="85">
        <f t="shared" si="5"/>
        <v>1</v>
      </c>
      <c r="CS20" s="86">
        <f t="shared" si="5"/>
        <v>2</v>
      </c>
      <c r="CT20" s="86">
        <f t="shared" si="5"/>
        <v>0</v>
      </c>
      <c r="CU20" s="86">
        <f t="shared" si="5"/>
        <v>0</v>
      </c>
      <c r="CV20" s="87">
        <f t="shared" si="5"/>
        <v>0</v>
      </c>
      <c r="CW20" s="85">
        <f t="shared" si="5"/>
        <v>0</v>
      </c>
      <c r="CX20" s="86">
        <f t="shared" si="5"/>
        <v>2</v>
      </c>
      <c r="CY20" s="86">
        <f t="shared" si="5"/>
        <v>1</v>
      </c>
      <c r="CZ20" s="87">
        <f t="shared" si="5"/>
        <v>0</v>
      </c>
    </row>
    <row r="21" spans="1:104" ht="19.5" customHeight="1" thickTop="1">
      <c r="A21" s="98" t="s">
        <v>23</v>
      </c>
      <c r="B21" s="45">
        <v>1</v>
      </c>
      <c r="C21" s="98">
        <v>1</v>
      </c>
      <c r="D21" s="45"/>
      <c r="E21" s="45">
        <v>1</v>
      </c>
      <c r="F21" s="46"/>
      <c r="G21" s="47">
        <v>1</v>
      </c>
      <c r="H21" s="47"/>
      <c r="I21" s="48"/>
      <c r="J21" s="49"/>
      <c r="K21" s="46"/>
      <c r="L21" s="47">
        <v>1</v>
      </c>
      <c r="M21" s="47"/>
      <c r="N21" s="48"/>
      <c r="O21" s="49"/>
      <c r="P21" s="46">
        <v>1</v>
      </c>
      <c r="Q21" s="47"/>
      <c r="R21" s="47"/>
      <c r="S21" s="46">
        <v>1</v>
      </c>
      <c r="T21" s="50"/>
      <c r="U21" s="47"/>
      <c r="V21" s="46"/>
      <c r="W21" s="50">
        <v>1</v>
      </c>
      <c r="X21" s="47"/>
      <c r="Y21" s="46"/>
      <c r="Z21" s="50"/>
      <c r="AA21" s="49">
        <v>1</v>
      </c>
      <c r="AB21" s="50">
        <v>1</v>
      </c>
      <c r="AC21" s="50"/>
      <c r="AD21" s="46"/>
      <c r="AE21" s="47">
        <v>1</v>
      </c>
      <c r="AF21" s="47">
        <v>1</v>
      </c>
      <c r="AG21" s="47"/>
      <c r="AH21" s="48"/>
      <c r="AI21" s="47"/>
      <c r="AJ21" s="46"/>
      <c r="AK21" s="50">
        <v>1</v>
      </c>
      <c r="AL21" s="46"/>
      <c r="AM21" s="47">
        <v>1</v>
      </c>
      <c r="AN21" s="47"/>
      <c r="AO21" s="47"/>
      <c r="AP21" s="47"/>
      <c r="AQ21" s="47"/>
      <c r="AR21" s="46"/>
      <c r="AS21" s="47">
        <v>1</v>
      </c>
      <c r="AT21" s="47"/>
      <c r="AU21" s="47"/>
      <c r="AV21" s="47"/>
      <c r="AW21" s="51"/>
      <c r="AX21" s="46">
        <v>1</v>
      </c>
      <c r="AY21" s="47">
        <v>1</v>
      </c>
      <c r="AZ21" s="47"/>
      <c r="BA21" s="47"/>
      <c r="BB21" s="51"/>
      <c r="BC21" s="46">
        <v>1</v>
      </c>
      <c r="BD21" s="47"/>
      <c r="BE21" s="47"/>
      <c r="BF21" s="47"/>
      <c r="BG21" s="51"/>
      <c r="BH21" s="50"/>
      <c r="BI21" s="47"/>
      <c r="BJ21" s="47">
        <v>1</v>
      </c>
      <c r="BK21" s="47"/>
      <c r="BL21" s="51"/>
      <c r="BM21" s="46"/>
      <c r="BN21" s="47">
        <v>1</v>
      </c>
      <c r="BO21" s="47">
        <v>1</v>
      </c>
      <c r="BP21" s="47"/>
      <c r="BQ21" s="47"/>
      <c r="BR21" s="51"/>
      <c r="BS21" s="46">
        <v>1</v>
      </c>
      <c r="BT21" s="47"/>
      <c r="BU21" s="51"/>
      <c r="BV21" s="46"/>
      <c r="BW21" s="47"/>
      <c r="BX21" s="47"/>
      <c r="BY21" s="47">
        <v>1</v>
      </c>
      <c r="BZ21" s="51"/>
      <c r="CA21" s="46"/>
      <c r="CB21" s="47">
        <v>1</v>
      </c>
      <c r="CC21" s="47"/>
      <c r="CD21" s="48"/>
      <c r="CE21" s="49"/>
      <c r="CF21" s="46">
        <v>1</v>
      </c>
      <c r="CG21" s="47"/>
      <c r="CH21" s="49"/>
      <c r="CI21" s="46"/>
      <c r="CJ21" s="47"/>
      <c r="CK21" s="47">
        <v>1</v>
      </c>
      <c r="CL21" s="51"/>
      <c r="CM21" s="46">
        <v>1</v>
      </c>
      <c r="CN21" s="47"/>
      <c r="CO21" s="47"/>
      <c r="CP21" s="47"/>
      <c r="CQ21" s="51"/>
      <c r="CR21" s="46">
        <v>1</v>
      </c>
      <c r="CS21" s="47"/>
      <c r="CT21" s="47"/>
      <c r="CU21" s="48"/>
      <c r="CV21" s="49"/>
      <c r="CW21" s="52">
        <v>1</v>
      </c>
      <c r="CX21" s="48"/>
      <c r="CY21" s="47"/>
      <c r="CZ21" s="51"/>
    </row>
    <row r="22" spans="1:104" ht="19.5" customHeight="1">
      <c r="A22" s="97"/>
      <c r="B22" s="2">
        <v>1</v>
      </c>
      <c r="C22" s="97"/>
      <c r="D22" s="2"/>
      <c r="E22" s="2">
        <v>1</v>
      </c>
      <c r="F22" s="12"/>
      <c r="G22" s="13"/>
      <c r="H22" s="13"/>
      <c r="I22" s="32"/>
      <c r="J22" s="14">
        <v>1</v>
      </c>
      <c r="K22" s="12"/>
      <c r="L22" s="13"/>
      <c r="M22" s="13"/>
      <c r="N22" s="32"/>
      <c r="O22" s="14">
        <v>1</v>
      </c>
      <c r="P22" s="12"/>
      <c r="Q22" s="13">
        <v>1</v>
      </c>
      <c r="R22" s="13"/>
      <c r="S22" s="12">
        <v>1</v>
      </c>
      <c r="T22" s="28"/>
      <c r="U22" s="13"/>
      <c r="V22" s="12"/>
      <c r="W22" s="28">
        <v>1</v>
      </c>
      <c r="X22" s="13"/>
      <c r="Y22" s="12">
        <v>1</v>
      </c>
      <c r="Z22" s="28"/>
      <c r="AA22" s="14"/>
      <c r="AB22" s="28"/>
      <c r="AC22" s="28">
        <v>1</v>
      </c>
      <c r="AD22" s="12"/>
      <c r="AE22" s="13">
        <v>1</v>
      </c>
      <c r="AF22" s="13">
        <v>1</v>
      </c>
      <c r="AG22" s="13"/>
      <c r="AH22" s="32"/>
      <c r="AI22" s="13"/>
      <c r="AJ22" s="12"/>
      <c r="AK22" s="28">
        <v>1</v>
      </c>
      <c r="AL22" s="12"/>
      <c r="AM22" s="13">
        <v>1</v>
      </c>
      <c r="AN22" s="13"/>
      <c r="AO22" s="13"/>
      <c r="AP22" s="13"/>
      <c r="AQ22" s="13"/>
      <c r="AR22" s="12"/>
      <c r="AS22" s="13">
        <v>1</v>
      </c>
      <c r="AT22" s="13"/>
      <c r="AU22" s="13"/>
      <c r="AV22" s="13"/>
      <c r="AW22" s="27"/>
      <c r="AX22" s="12"/>
      <c r="AY22" s="13">
        <v>1</v>
      </c>
      <c r="AZ22" s="13"/>
      <c r="BA22" s="13"/>
      <c r="BB22" s="27"/>
      <c r="BC22" s="12"/>
      <c r="BD22" s="13">
        <v>1</v>
      </c>
      <c r="BE22" s="13"/>
      <c r="BF22" s="13"/>
      <c r="BG22" s="27"/>
      <c r="BH22" s="28"/>
      <c r="BI22" s="13">
        <v>1</v>
      </c>
      <c r="BJ22" s="13"/>
      <c r="BK22" s="13"/>
      <c r="BL22" s="27"/>
      <c r="BM22" s="12">
        <v>1</v>
      </c>
      <c r="BN22" s="13"/>
      <c r="BO22" s="13">
        <v>1</v>
      </c>
      <c r="BP22" s="13"/>
      <c r="BQ22" s="13"/>
      <c r="BR22" s="27"/>
      <c r="BS22" s="12">
        <v>1</v>
      </c>
      <c r="BT22" s="13"/>
      <c r="BU22" s="27"/>
      <c r="BV22" s="12">
        <v>1</v>
      </c>
      <c r="BW22" s="13"/>
      <c r="BX22" s="13"/>
      <c r="BY22" s="13"/>
      <c r="BZ22" s="27"/>
      <c r="CA22" s="12"/>
      <c r="CB22" s="13"/>
      <c r="CC22" s="13">
        <v>1</v>
      </c>
      <c r="CD22" s="32"/>
      <c r="CE22" s="14"/>
      <c r="CF22" s="12">
        <v>1</v>
      </c>
      <c r="CG22" s="13"/>
      <c r="CH22" s="14"/>
      <c r="CI22" s="12"/>
      <c r="CJ22" s="13"/>
      <c r="CK22" s="13">
        <v>1</v>
      </c>
      <c r="CL22" s="27"/>
      <c r="CM22" s="12"/>
      <c r="CN22" s="13">
        <v>1</v>
      </c>
      <c r="CO22" s="13"/>
      <c r="CP22" s="13"/>
      <c r="CQ22" s="27"/>
      <c r="CR22" s="12"/>
      <c r="CS22" s="13"/>
      <c r="CT22" s="13">
        <v>1</v>
      </c>
      <c r="CU22" s="32"/>
      <c r="CV22" s="14"/>
      <c r="CW22" s="35"/>
      <c r="CX22" s="32">
        <v>1</v>
      </c>
      <c r="CY22" s="13"/>
      <c r="CZ22" s="27"/>
    </row>
    <row r="23" spans="1:104" ht="19.5" customHeight="1">
      <c r="A23" s="97"/>
      <c r="B23" s="19">
        <v>1</v>
      </c>
      <c r="C23" s="97"/>
      <c r="D23" s="19"/>
      <c r="E23" s="19">
        <v>1</v>
      </c>
      <c r="F23" s="20"/>
      <c r="G23" s="21">
        <v>1</v>
      </c>
      <c r="H23" s="21"/>
      <c r="I23" s="33"/>
      <c r="J23" s="22"/>
      <c r="K23" s="20"/>
      <c r="L23" s="21">
        <v>1</v>
      </c>
      <c r="M23" s="21"/>
      <c r="N23" s="33"/>
      <c r="O23" s="22"/>
      <c r="P23" s="20"/>
      <c r="Q23" s="21">
        <v>1</v>
      </c>
      <c r="R23" s="21"/>
      <c r="S23" s="20">
        <v>1</v>
      </c>
      <c r="T23" s="29"/>
      <c r="U23" s="21"/>
      <c r="V23" s="20"/>
      <c r="W23" s="29">
        <v>1</v>
      </c>
      <c r="X23" s="21"/>
      <c r="Y23" s="20">
        <v>1</v>
      </c>
      <c r="Z23" s="29"/>
      <c r="AA23" s="22"/>
      <c r="AB23" s="29"/>
      <c r="AC23" s="29">
        <v>1</v>
      </c>
      <c r="AD23" s="20"/>
      <c r="AE23" s="21">
        <v>1</v>
      </c>
      <c r="AF23" s="21">
        <v>1</v>
      </c>
      <c r="AG23" s="21"/>
      <c r="AH23" s="33"/>
      <c r="AI23" s="21"/>
      <c r="AJ23" s="20"/>
      <c r="AK23" s="29">
        <v>1</v>
      </c>
      <c r="AL23" s="20"/>
      <c r="AM23" s="21"/>
      <c r="AN23" s="21"/>
      <c r="AO23" s="21"/>
      <c r="AP23" s="21">
        <v>1</v>
      </c>
      <c r="AQ23" s="21"/>
      <c r="AR23" s="20"/>
      <c r="AS23" s="21">
        <v>1</v>
      </c>
      <c r="AT23" s="21"/>
      <c r="AU23" s="21"/>
      <c r="AV23" s="21"/>
      <c r="AW23" s="30"/>
      <c r="AX23" s="20"/>
      <c r="AY23" s="21">
        <v>1</v>
      </c>
      <c r="AZ23" s="21"/>
      <c r="BA23" s="21"/>
      <c r="BB23" s="30"/>
      <c r="BC23" s="20"/>
      <c r="BD23" s="21"/>
      <c r="BE23" s="21"/>
      <c r="BF23" s="21">
        <v>1</v>
      </c>
      <c r="BG23" s="30"/>
      <c r="BH23" s="29"/>
      <c r="BI23" s="21">
        <v>1</v>
      </c>
      <c r="BJ23" s="21"/>
      <c r="BK23" s="21"/>
      <c r="BL23" s="30"/>
      <c r="BM23" s="20"/>
      <c r="BN23" s="21"/>
      <c r="BO23" s="21">
        <v>1</v>
      </c>
      <c r="BP23" s="21"/>
      <c r="BQ23" s="21"/>
      <c r="BR23" s="30"/>
      <c r="BS23" s="20"/>
      <c r="BT23" s="21">
        <v>1</v>
      </c>
      <c r="BU23" s="30"/>
      <c r="BV23" s="20">
        <v>1</v>
      </c>
      <c r="BW23" s="21"/>
      <c r="BX23" s="21"/>
      <c r="BY23" s="21">
        <v>1</v>
      </c>
      <c r="BZ23" s="30"/>
      <c r="CA23" s="20"/>
      <c r="CB23" s="21"/>
      <c r="CC23" s="21">
        <v>1</v>
      </c>
      <c r="CD23" s="33"/>
      <c r="CE23" s="22"/>
      <c r="CF23" s="20">
        <v>1</v>
      </c>
      <c r="CG23" s="21"/>
      <c r="CH23" s="22"/>
      <c r="CI23" s="20"/>
      <c r="CJ23" s="21"/>
      <c r="CK23" s="21">
        <v>1</v>
      </c>
      <c r="CL23" s="30"/>
      <c r="CM23" s="20"/>
      <c r="CN23" s="21">
        <v>1</v>
      </c>
      <c r="CO23" s="21"/>
      <c r="CP23" s="21"/>
      <c r="CQ23" s="30"/>
      <c r="CR23" s="20"/>
      <c r="CS23" s="21"/>
      <c r="CT23" s="21">
        <v>1</v>
      </c>
      <c r="CU23" s="33"/>
      <c r="CV23" s="22"/>
      <c r="CW23" s="36"/>
      <c r="CX23" s="33">
        <v>1</v>
      </c>
      <c r="CY23" s="21"/>
      <c r="CZ23" s="30"/>
    </row>
    <row r="24" spans="1:104" ht="19.5" customHeight="1" thickBot="1">
      <c r="A24" s="97"/>
      <c r="B24" s="19">
        <v>1</v>
      </c>
      <c r="C24" s="97"/>
      <c r="D24" s="19">
        <v>1</v>
      </c>
      <c r="E24" s="19"/>
      <c r="F24" s="20"/>
      <c r="G24" s="21"/>
      <c r="H24" s="21"/>
      <c r="I24" s="33"/>
      <c r="J24" s="22">
        <v>1</v>
      </c>
      <c r="K24" s="20"/>
      <c r="L24" s="21"/>
      <c r="M24" s="21"/>
      <c r="N24" s="33"/>
      <c r="O24" s="22">
        <v>1</v>
      </c>
      <c r="P24" s="20"/>
      <c r="Q24" s="21">
        <v>1</v>
      </c>
      <c r="R24" s="21"/>
      <c r="S24" s="20"/>
      <c r="T24" s="29">
        <v>1</v>
      </c>
      <c r="U24" s="21"/>
      <c r="V24" s="20"/>
      <c r="W24" s="29">
        <v>1</v>
      </c>
      <c r="X24" s="21"/>
      <c r="Y24" s="20">
        <v>1</v>
      </c>
      <c r="Z24" s="29"/>
      <c r="AA24" s="22"/>
      <c r="AB24" s="29"/>
      <c r="AC24" s="29">
        <v>1</v>
      </c>
      <c r="AD24" s="20">
        <v>1</v>
      </c>
      <c r="AE24" s="21">
        <v>1</v>
      </c>
      <c r="AF24" s="21">
        <v>1</v>
      </c>
      <c r="AG24" s="21"/>
      <c r="AH24" s="33"/>
      <c r="AI24" s="21"/>
      <c r="AJ24" s="20"/>
      <c r="AK24" s="29">
        <v>1</v>
      </c>
      <c r="AL24" s="20">
        <v>1</v>
      </c>
      <c r="AM24" s="21"/>
      <c r="AN24" s="21"/>
      <c r="AO24" s="21"/>
      <c r="AP24" s="21"/>
      <c r="AQ24" s="21"/>
      <c r="AR24" s="20">
        <v>1</v>
      </c>
      <c r="AS24" s="21">
        <v>1</v>
      </c>
      <c r="AT24" s="21">
        <v>1</v>
      </c>
      <c r="AU24" s="21"/>
      <c r="AV24" s="21"/>
      <c r="AW24" s="30"/>
      <c r="AX24" s="20"/>
      <c r="AY24" s="21"/>
      <c r="AZ24" s="21"/>
      <c r="BA24" s="21"/>
      <c r="BB24" s="30">
        <v>1</v>
      </c>
      <c r="BC24" s="20"/>
      <c r="BD24" s="21"/>
      <c r="BE24" s="21">
        <v>1</v>
      </c>
      <c r="BF24" s="21"/>
      <c r="BG24" s="30"/>
      <c r="BH24" s="29"/>
      <c r="BI24" s="21"/>
      <c r="BJ24" s="21">
        <v>1</v>
      </c>
      <c r="BK24" s="21"/>
      <c r="BL24" s="30"/>
      <c r="BM24" s="89"/>
      <c r="BN24" s="90"/>
      <c r="BO24" s="21">
        <v>1</v>
      </c>
      <c r="BP24" s="21"/>
      <c r="BQ24" s="21"/>
      <c r="BR24" s="30"/>
      <c r="BS24" s="20">
        <v>1</v>
      </c>
      <c r="BT24" s="21"/>
      <c r="BU24" s="30"/>
      <c r="BV24" s="20"/>
      <c r="BW24" s="21"/>
      <c r="BX24" s="21"/>
      <c r="BY24" s="21">
        <v>1</v>
      </c>
      <c r="BZ24" s="30"/>
      <c r="CA24" s="20"/>
      <c r="CB24" s="21"/>
      <c r="CC24" s="21">
        <v>1</v>
      </c>
      <c r="CD24" s="33"/>
      <c r="CE24" s="22"/>
      <c r="CF24" s="20">
        <v>1</v>
      </c>
      <c r="CG24" s="21"/>
      <c r="CH24" s="22"/>
      <c r="CI24" s="20"/>
      <c r="CJ24" s="21"/>
      <c r="CK24" s="21">
        <v>1</v>
      </c>
      <c r="CL24" s="30"/>
      <c r="CM24" s="20">
        <v>1</v>
      </c>
      <c r="CN24" s="21"/>
      <c r="CO24" s="21"/>
      <c r="CP24" s="21"/>
      <c r="CQ24" s="30"/>
      <c r="CR24" s="20"/>
      <c r="CS24" s="21">
        <v>1</v>
      </c>
      <c r="CT24" s="21"/>
      <c r="CU24" s="33"/>
      <c r="CV24" s="22"/>
      <c r="CW24" s="36"/>
      <c r="CX24" s="33">
        <v>1</v>
      </c>
      <c r="CY24" s="21"/>
      <c r="CZ24" s="30"/>
    </row>
    <row r="25" spans="1:104" ht="19.5" customHeight="1" thickBot="1">
      <c r="A25" s="84" t="s">
        <v>90</v>
      </c>
      <c r="B25" s="84">
        <f>SUM(B21:B24)</f>
        <v>4</v>
      </c>
      <c r="C25" s="84">
        <f>SUM(C21:C24)</f>
        <v>1</v>
      </c>
      <c r="D25" s="84">
        <f>SUM(D21:D24)</f>
        <v>1</v>
      </c>
      <c r="E25" s="84">
        <f>SUM(E21:E24)</f>
        <v>3</v>
      </c>
      <c r="F25" s="85">
        <f>SUM(F21:F24)</f>
        <v>0</v>
      </c>
      <c r="G25" s="86">
        <f>SUM(G21:G24)</f>
        <v>2</v>
      </c>
      <c r="H25" s="86">
        <f>SUM(H21:H24)</f>
        <v>0</v>
      </c>
      <c r="I25" s="86">
        <f>SUM(I21:I24)</f>
        <v>0</v>
      </c>
      <c r="J25" s="87">
        <f>SUM(J21:J24)</f>
        <v>2</v>
      </c>
      <c r="K25" s="85">
        <f>SUM(K19:K24)</f>
        <v>1</v>
      </c>
      <c r="L25" s="86">
        <f>SUM(L21:L24)</f>
        <v>2</v>
      </c>
      <c r="M25" s="86">
        <f>SUM(M21:M24)</f>
        <v>0</v>
      </c>
      <c r="N25" s="86">
        <f>SUM(N21:N24)</f>
        <v>0</v>
      </c>
      <c r="O25" s="87">
        <f>SUM(O21:O24)</f>
        <v>2</v>
      </c>
      <c r="P25" s="85">
        <f>SUM(P21:P24)</f>
        <v>1</v>
      </c>
      <c r="Q25" s="86">
        <f>SUM(Q21:Q24)</f>
        <v>3</v>
      </c>
      <c r="R25" s="87">
        <f>SUM(R21:R24)</f>
        <v>0</v>
      </c>
      <c r="S25" s="85">
        <f>SUM(S21:S24)</f>
        <v>3</v>
      </c>
      <c r="T25" s="86">
        <f>SUM(T21:T24)</f>
        <v>1</v>
      </c>
      <c r="U25" s="87">
        <f>SUM(U21:U24)</f>
        <v>0</v>
      </c>
      <c r="V25" s="85">
        <f>SUM(V21:V24)</f>
        <v>0</v>
      </c>
      <c r="W25" s="86">
        <f>SUM(W21:W24)</f>
        <v>4</v>
      </c>
      <c r="X25" s="87">
        <f>SUM(X21:X24)</f>
        <v>0</v>
      </c>
      <c r="Y25" s="85">
        <f>SUM(Y21:Y24)</f>
        <v>3</v>
      </c>
      <c r="Z25" s="86">
        <f>SUM(Z21:Z24)</f>
        <v>0</v>
      </c>
      <c r="AA25" s="87">
        <f>SUM(AA21:AA24)</f>
        <v>1</v>
      </c>
      <c r="AB25" s="85">
        <f>SUM(AB21:AB24)</f>
        <v>1</v>
      </c>
      <c r="AC25" s="87">
        <f>SUM(AC21:AC24)</f>
        <v>3</v>
      </c>
      <c r="AD25" s="85">
        <f>SUM(AD21:AD24)</f>
        <v>1</v>
      </c>
      <c r="AE25" s="86">
        <f>SUM(AE21:AE24)</f>
        <v>4</v>
      </c>
      <c r="AF25" s="86">
        <f>SUM(AF21:AF24)</f>
        <v>4</v>
      </c>
      <c r="AG25" s="86">
        <f>SUM(AG21:AG24)</f>
        <v>0</v>
      </c>
      <c r="AH25" s="86">
        <f>SUM(AH21:AH24)</f>
        <v>0</v>
      </c>
      <c r="AI25" s="87">
        <f>SUM(AI21:AI24)</f>
        <v>0</v>
      </c>
      <c r="AJ25" s="85">
        <f>SUM(AJ21:AJ24)</f>
        <v>0</v>
      </c>
      <c r="AK25" s="87">
        <f>SUM(AK21:AK24)</f>
        <v>4</v>
      </c>
      <c r="AL25" s="85">
        <f>SUM(AL21:AL24)</f>
        <v>1</v>
      </c>
      <c r="AM25" s="86">
        <f>SUM(AM21:AM24)</f>
        <v>2</v>
      </c>
      <c r="AN25" s="86">
        <f>SUM(AN21:AN24)</f>
        <v>0</v>
      </c>
      <c r="AO25" s="86">
        <f>SUM(AO21:AO24)</f>
        <v>0</v>
      </c>
      <c r="AP25" s="86">
        <f>SUM(AP21:AP24)</f>
        <v>1</v>
      </c>
      <c r="AQ25" s="87">
        <f>SUM(AQ21:AQ24)</f>
        <v>0</v>
      </c>
      <c r="AR25" s="85">
        <f>SUM(AR21:AR24)</f>
        <v>1</v>
      </c>
      <c r="AS25" s="86">
        <f>SUM(AS21:AS24)</f>
        <v>4</v>
      </c>
      <c r="AT25" s="86">
        <f>SUM(AT21:AT24)</f>
        <v>1</v>
      </c>
      <c r="AU25" s="86">
        <f>SUM(AU21:AU24)</f>
        <v>0</v>
      </c>
      <c r="AV25" s="86">
        <f>SUM(AV21:AV24)</f>
        <v>0</v>
      </c>
      <c r="AW25" s="87">
        <f>SUM(AW21:AW24)</f>
        <v>0</v>
      </c>
      <c r="AX25" s="85">
        <f>SUM(AX21:AX24)</f>
        <v>1</v>
      </c>
      <c r="AY25" s="86">
        <f>SUM(AY21:AY24)</f>
        <v>3</v>
      </c>
      <c r="AZ25" s="86">
        <f>SUM(AZ21:AZ24)</f>
        <v>0</v>
      </c>
      <c r="BA25" s="86">
        <f>SUM(BA21:BA24)</f>
        <v>0</v>
      </c>
      <c r="BB25" s="87">
        <f>SUM(BB21:BB24)</f>
        <v>1</v>
      </c>
      <c r="BC25" s="85">
        <f>SUM(BC21:BC24)</f>
        <v>1</v>
      </c>
      <c r="BD25" s="86">
        <f>SUM(BD21:BD24)</f>
        <v>1</v>
      </c>
      <c r="BE25" s="86">
        <f>SUM(BE21:BE24)</f>
        <v>1</v>
      </c>
      <c r="BF25" s="86">
        <f>SUM(BF21:BF24)</f>
        <v>1</v>
      </c>
      <c r="BG25" s="87">
        <f>SUM(BG21:BG24)</f>
        <v>0</v>
      </c>
      <c r="BH25" s="85">
        <f>SUM(BH21:BH24)</f>
        <v>0</v>
      </c>
      <c r="BI25" s="86">
        <f>SUM(BI21:BI24)</f>
        <v>2</v>
      </c>
      <c r="BJ25" s="86">
        <f>SUM(BJ21:BJ24)</f>
        <v>2</v>
      </c>
      <c r="BK25" s="86">
        <f>SUM(BK21:BK24)</f>
        <v>0</v>
      </c>
      <c r="BL25" s="87">
        <f>SUM(BL21:BL24)</f>
        <v>0</v>
      </c>
      <c r="BM25" s="85">
        <f>SUM(BM21:BM24)</f>
        <v>1</v>
      </c>
      <c r="BN25" s="86">
        <f>SUM(BN21:BN24)</f>
        <v>1</v>
      </c>
      <c r="BO25" s="86">
        <f>SUM(BO21:BO24)</f>
        <v>4</v>
      </c>
      <c r="BP25" s="86">
        <f>SUM(BP21:BP24)</f>
        <v>0</v>
      </c>
      <c r="BQ25" s="86">
        <f>SUM(BQ21:BQ24)</f>
        <v>0</v>
      </c>
      <c r="BR25" s="87">
        <f>SUM(BR21:BR24)</f>
        <v>0</v>
      </c>
      <c r="BS25" s="85">
        <f>SUM(BS21:BS24)</f>
        <v>3</v>
      </c>
      <c r="BT25" s="86">
        <f>SUM(BT21:BT24)</f>
        <v>1</v>
      </c>
      <c r="BU25" s="87">
        <f>SUM(BU21:BU24)</f>
        <v>0</v>
      </c>
      <c r="BV25" s="85">
        <f>SUM(BV21:BV24)</f>
        <v>2</v>
      </c>
      <c r="BW25" s="86">
        <f>SUM(BW21:BW24)</f>
        <v>0</v>
      </c>
      <c r="BX25" s="86">
        <f>SUM(BX21:BX24)</f>
        <v>0</v>
      </c>
      <c r="BY25" s="86">
        <f>SUM(BY21:BY24)</f>
        <v>3</v>
      </c>
      <c r="BZ25" s="87">
        <f>SUM(BZ21:BZ24)</f>
        <v>0</v>
      </c>
      <c r="CA25" s="85">
        <f>SUM(CA21:CA24)</f>
        <v>0</v>
      </c>
      <c r="CB25" s="86">
        <f>SUM(CB21:CB24)</f>
        <v>1</v>
      </c>
      <c r="CC25" s="86">
        <f>SUM(CC21:CC24)</f>
        <v>3</v>
      </c>
      <c r="CD25" s="86">
        <f>SUM(CD21:CD24)</f>
        <v>0</v>
      </c>
      <c r="CE25" s="87">
        <f>SUM(CE21:CE24)</f>
        <v>0</v>
      </c>
      <c r="CF25" s="85">
        <f>SUM(CF21:CF24)</f>
        <v>4</v>
      </c>
      <c r="CG25" s="86">
        <f>SUM(CG21:CG24)</f>
        <v>0</v>
      </c>
      <c r="CH25" s="87">
        <f>SUM(CH21:CH24)</f>
        <v>0</v>
      </c>
      <c r="CI25" s="85">
        <f>SUM(CI21:CI24)</f>
        <v>0</v>
      </c>
      <c r="CJ25" s="86">
        <f>SUM(CJ21:CJ24)</f>
        <v>0</v>
      </c>
      <c r="CK25" s="86">
        <f>SUM(CK21:CK24)</f>
        <v>4</v>
      </c>
      <c r="CL25" s="87">
        <f>SUM(CL21:CL24)</f>
        <v>0</v>
      </c>
      <c r="CM25" s="85">
        <f>SUM(CM21:CM24)</f>
        <v>2</v>
      </c>
      <c r="CN25" s="86">
        <f>SUM(CN21:CN24)</f>
        <v>2</v>
      </c>
      <c r="CO25" s="86">
        <f>SUM(CO21:CO24)</f>
        <v>0</v>
      </c>
      <c r="CP25" s="86">
        <f>SUM(CP21:CP24)</f>
        <v>0</v>
      </c>
      <c r="CQ25" s="87">
        <f>SUM(CQ21:CQ24)</f>
        <v>0</v>
      </c>
      <c r="CR25" s="85">
        <f>SUM(CR21:CR24)</f>
        <v>1</v>
      </c>
      <c r="CS25" s="86">
        <f>SUM(CS21:CS24)</f>
        <v>1</v>
      </c>
      <c r="CT25" s="86">
        <f>SUM(CT21:CT24)</f>
        <v>2</v>
      </c>
      <c r="CU25" s="86">
        <f>SUM(CU21:CU24)</f>
        <v>0</v>
      </c>
      <c r="CV25" s="87">
        <f>SUM(CV21:CV24)</f>
        <v>0</v>
      </c>
      <c r="CW25" s="85">
        <f>SUM(CW21:CW24)</f>
        <v>1</v>
      </c>
      <c r="CX25" s="86">
        <f>SUM(CX21:CX24)</f>
        <v>3</v>
      </c>
      <c r="CY25" s="86">
        <f>SUM(CY21:CY24)</f>
        <v>0</v>
      </c>
      <c r="CZ25" s="87">
        <f>SUM(CZ21:CZ24)</f>
        <v>0</v>
      </c>
    </row>
    <row r="26" spans="1:104" ht="19.5" customHeight="1" thickTop="1">
      <c r="A26" s="98" t="s">
        <v>78</v>
      </c>
      <c r="B26" s="45">
        <v>1</v>
      </c>
      <c r="C26" s="98">
        <v>1</v>
      </c>
      <c r="D26" s="45"/>
      <c r="E26" s="45">
        <v>1</v>
      </c>
      <c r="F26" s="46"/>
      <c r="G26" s="47">
        <v>1</v>
      </c>
      <c r="H26" s="47"/>
      <c r="I26" s="48"/>
      <c r="J26" s="49"/>
      <c r="K26" s="46">
        <v>1</v>
      </c>
      <c r="L26" s="47"/>
      <c r="M26" s="47"/>
      <c r="N26" s="48"/>
      <c r="O26" s="49"/>
      <c r="P26" s="46"/>
      <c r="Q26" s="47">
        <v>1</v>
      </c>
      <c r="R26" s="47"/>
      <c r="S26" s="46">
        <v>1</v>
      </c>
      <c r="T26" s="50"/>
      <c r="U26" s="47"/>
      <c r="V26" s="46"/>
      <c r="W26" s="50">
        <v>1</v>
      </c>
      <c r="X26" s="47"/>
      <c r="Y26" s="46"/>
      <c r="Z26" s="50"/>
      <c r="AA26" s="49">
        <v>1</v>
      </c>
      <c r="AB26" s="50">
        <v>1</v>
      </c>
      <c r="AC26" s="50"/>
      <c r="AD26" s="46"/>
      <c r="AE26" s="47"/>
      <c r="AF26" s="47"/>
      <c r="AG26" s="47">
        <v>1</v>
      </c>
      <c r="AH26" s="48"/>
      <c r="AI26" s="47"/>
      <c r="AJ26" s="46"/>
      <c r="AK26" s="50">
        <v>1</v>
      </c>
      <c r="AL26" s="46"/>
      <c r="AM26" s="47">
        <v>1</v>
      </c>
      <c r="AN26" s="47"/>
      <c r="AO26" s="47"/>
      <c r="AP26" s="47"/>
      <c r="AQ26" s="47"/>
      <c r="AR26" s="46"/>
      <c r="AS26" s="47"/>
      <c r="AT26" s="47">
        <v>1</v>
      </c>
      <c r="AU26" s="47"/>
      <c r="AV26" s="47"/>
      <c r="AW26" s="51"/>
      <c r="AX26" s="46">
        <v>1</v>
      </c>
      <c r="AY26" s="47"/>
      <c r="AZ26" s="47"/>
      <c r="BA26" s="47"/>
      <c r="BB26" s="51"/>
      <c r="BC26" s="46"/>
      <c r="BD26" s="47"/>
      <c r="BE26" s="47">
        <v>1</v>
      </c>
      <c r="BF26" s="47"/>
      <c r="BG26" s="51"/>
      <c r="BH26" s="50">
        <v>1</v>
      </c>
      <c r="BI26" s="47"/>
      <c r="BJ26" s="47"/>
      <c r="BK26" s="47"/>
      <c r="BL26" s="51"/>
      <c r="BM26" s="65"/>
      <c r="BN26" s="47">
        <v>1</v>
      </c>
      <c r="BO26" s="47"/>
      <c r="BP26" s="66"/>
      <c r="BQ26" s="66"/>
      <c r="BR26" s="51"/>
      <c r="BS26" s="46">
        <v>1</v>
      </c>
      <c r="BT26" s="47"/>
      <c r="BU26" s="51"/>
      <c r="BV26" s="46"/>
      <c r="BW26" s="47"/>
      <c r="BX26" s="47"/>
      <c r="BY26" s="47">
        <v>1</v>
      </c>
      <c r="BZ26" s="51"/>
      <c r="CA26" s="46"/>
      <c r="CB26" s="47"/>
      <c r="CC26" s="47"/>
      <c r="CD26" s="48">
        <v>1</v>
      </c>
      <c r="CE26" s="49"/>
      <c r="CF26" s="46">
        <v>1</v>
      </c>
      <c r="CG26" s="47"/>
      <c r="CH26" s="49"/>
      <c r="CI26" s="46">
        <v>1</v>
      </c>
      <c r="CJ26" s="47"/>
      <c r="CK26" s="47"/>
      <c r="CL26" s="51"/>
      <c r="CM26" s="46"/>
      <c r="CN26" s="47">
        <v>1</v>
      </c>
      <c r="CO26" s="47"/>
      <c r="CP26" s="47"/>
      <c r="CQ26" s="51"/>
      <c r="CR26" s="46"/>
      <c r="CS26" s="47">
        <v>1</v>
      </c>
      <c r="CT26" s="47"/>
      <c r="CU26" s="48"/>
      <c r="CV26" s="49"/>
      <c r="CW26" s="52"/>
      <c r="CX26" s="48">
        <v>1</v>
      </c>
      <c r="CY26" s="47"/>
      <c r="CZ26" s="51"/>
    </row>
    <row r="27" spans="1:104" ht="19.5" customHeight="1">
      <c r="A27" s="97"/>
      <c r="B27" s="41">
        <v>1</v>
      </c>
      <c r="C27" s="97"/>
      <c r="D27" s="41">
        <v>1</v>
      </c>
      <c r="E27" s="41"/>
      <c r="F27" s="16"/>
      <c r="G27" s="25">
        <v>1</v>
      </c>
      <c r="H27" s="25"/>
      <c r="I27" s="42"/>
      <c r="J27" s="26"/>
      <c r="K27" s="16">
        <v>1</v>
      </c>
      <c r="L27" s="25"/>
      <c r="M27" s="25"/>
      <c r="N27" s="42"/>
      <c r="O27" s="26"/>
      <c r="P27" s="16"/>
      <c r="Q27" s="25">
        <v>1</v>
      </c>
      <c r="R27" s="25"/>
      <c r="S27" s="16">
        <v>1</v>
      </c>
      <c r="T27" s="37"/>
      <c r="U27" s="25"/>
      <c r="V27" s="16"/>
      <c r="W27" s="37">
        <v>1</v>
      </c>
      <c r="X27" s="25"/>
      <c r="Y27" s="16"/>
      <c r="Z27" s="37">
        <v>1</v>
      </c>
      <c r="AA27" s="26"/>
      <c r="AB27" s="37">
        <v>1</v>
      </c>
      <c r="AC27" s="37"/>
      <c r="AD27" s="16"/>
      <c r="AE27" s="25"/>
      <c r="AF27" s="25">
        <v>1</v>
      </c>
      <c r="AG27" s="25"/>
      <c r="AH27" s="42"/>
      <c r="AI27" s="25"/>
      <c r="AJ27" s="16"/>
      <c r="AK27" s="37">
        <v>1</v>
      </c>
      <c r="AL27" s="16"/>
      <c r="AM27" s="25">
        <v>1</v>
      </c>
      <c r="AN27" s="25"/>
      <c r="AO27" s="25"/>
      <c r="AP27" s="25"/>
      <c r="AQ27" s="25"/>
      <c r="AR27" s="16"/>
      <c r="AS27" s="25">
        <v>1</v>
      </c>
      <c r="AT27" s="25"/>
      <c r="AU27" s="25"/>
      <c r="AV27" s="25"/>
      <c r="AW27" s="43"/>
      <c r="AX27" s="16">
        <v>1</v>
      </c>
      <c r="AY27" s="25"/>
      <c r="AZ27" s="25"/>
      <c r="BA27" s="25"/>
      <c r="BB27" s="43"/>
      <c r="BC27" s="16"/>
      <c r="BD27" s="25"/>
      <c r="BE27" s="25">
        <v>1</v>
      </c>
      <c r="BF27" s="25"/>
      <c r="BG27" s="43"/>
      <c r="BH27" s="37">
        <v>1</v>
      </c>
      <c r="BI27" s="25"/>
      <c r="BJ27" s="25"/>
      <c r="BK27" s="25"/>
      <c r="BL27" s="43"/>
      <c r="BM27" s="63"/>
      <c r="BN27" s="25">
        <v>1</v>
      </c>
      <c r="BO27" s="25"/>
      <c r="BP27" s="64"/>
      <c r="BQ27" s="64"/>
      <c r="BR27" s="43"/>
      <c r="BS27" s="16">
        <v>1</v>
      </c>
      <c r="BT27" s="25"/>
      <c r="BU27" s="43"/>
      <c r="BV27" s="16"/>
      <c r="BW27" s="25">
        <v>1</v>
      </c>
      <c r="BX27" s="25"/>
      <c r="BY27" s="25"/>
      <c r="BZ27" s="43"/>
      <c r="CA27" s="16"/>
      <c r="CB27" s="25"/>
      <c r="CC27" s="25"/>
      <c r="CD27" s="42">
        <v>1</v>
      </c>
      <c r="CE27" s="26"/>
      <c r="CF27" s="16">
        <v>1</v>
      </c>
      <c r="CG27" s="25"/>
      <c r="CH27" s="26"/>
      <c r="CI27" s="16"/>
      <c r="CJ27" s="25">
        <v>1</v>
      </c>
      <c r="CK27" s="25"/>
      <c r="CL27" s="43"/>
      <c r="CM27" s="16"/>
      <c r="CN27" s="25">
        <v>1</v>
      </c>
      <c r="CO27" s="25"/>
      <c r="CP27" s="25"/>
      <c r="CQ27" s="43"/>
      <c r="CR27" s="16">
        <v>1</v>
      </c>
      <c r="CS27" s="25"/>
      <c r="CT27" s="25"/>
      <c r="CU27" s="42"/>
      <c r="CV27" s="26"/>
      <c r="CW27" s="34"/>
      <c r="CX27" s="42">
        <v>1</v>
      </c>
      <c r="CY27" s="25"/>
      <c r="CZ27" s="43"/>
    </row>
    <row r="28" spans="1:104" ht="19.5" customHeight="1" thickBot="1">
      <c r="A28" s="97"/>
      <c r="B28" s="19">
        <v>1</v>
      </c>
      <c r="C28" s="97"/>
      <c r="D28" s="19">
        <v>1</v>
      </c>
      <c r="E28" s="19"/>
      <c r="F28" s="20">
        <v>1</v>
      </c>
      <c r="G28" s="21">
        <v>1</v>
      </c>
      <c r="H28" s="21">
        <v>1</v>
      </c>
      <c r="I28" s="33"/>
      <c r="J28" s="22"/>
      <c r="K28" s="20"/>
      <c r="L28" s="21">
        <v>1</v>
      </c>
      <c r="M28" s="21"/>
      <c r="N28" s="33"/>
      <c r="O28" s="22"/>
      <c r="P28" s="20">
        <v>1</v>
      </c>
      <c r="Q28" s="21"/>
      <c r="R28" s="21"/>
      <c r="S28" s="20">
        <v>1</v>
      </c>
      <c r="T28" s="29"/>
      <c r="U28" s="21"/>
      <c r="V28" s="20"/>
      <c r="W28" s="29">
        <v>1</v>
      </c>
      <c r="X28" s="21"/>
      <c r="Y28" s="20">
        <v>1</v>
      </c>
      <c r="Z28" s="29"/>
      <c r="AA28" s="22"/>
      <c r="AB28" s="29">
        <v>1</v>
      </c>
      <c r="AC28" s="29"/>
      <c r="AD28" s="20">
        <v>1</v>
      </c>
      <c r="AE28" s="21">
        <v>1</v>
      </c>
      <c r="AF28" s="21">
        <v>1</v>
      </c>
      <c r="AG28" s="21"/>
      <c r="AH28" s="33"/>
      <c r="AI28" s="21"/>
      <c r="AJ28" s="20"/>
      <c r="AK28" s="29">
        <v>1</v>
      </c>
      <c r="AL28" s="20"/>
      <c r="AM28" s="21">
        <v>1</v>
      </c>
      <c r="AN28" s="21"/>
      <c r="AO28" s="21"/>
      <c r="AP28" s="21"/>
      <c r="AQ28" s="21"/>
      <c r="AR28" s="20"/>
      <c r="AS28" s="21">
        <v>1</v>
      </c>
      <c r="AT28" s="21"/>
      <c r="AU28" s="21"/>
      <c r="AV28" s="21"/>
      <c r="AW28" s="30"/>
      <c r="AX28" s="20"/>
      <c r="AY28" s="21"/>
      <c r="AZ28" s="21">
        <v>1</v>
      </c>
      <c r="BA28" s="21"/>
      <c r="BB28" s="30"/>
      <c r="BC28" s="20"/>
      <c r="BD28" s="21"/>
      <c r="BE28" s="21">
        <v>1</v>
      </c>
      <c r="BF28" s="21"/>
      <c r="BG28" s="30"/>
      <c r="BH28" s="29"/>
      <c r="BI28" s="21">
        <v>1</v>
      </c>
      <c r="BJ28" s="21"/>
      <c r="BK28" s="21"/>
      <c r="BL28" s="30"/>
      <c r="BM28" s="20">
        <v>1</v>
      </c>
      <c r="BN28" s="21">
        <v>1</v>
      </c>
      <c r="BO28" s="21"/>
      <c r="BP28" s="21"/>
      <c r="BQ28" s="21"/>
      <c r="BR28" s="30"/>
      <c r="BS28" s="20">
        <v>1</v>
      </c>
      <c r="BT28" s="21"/>
      <c r="BU28" s="30"/>
      <c r="BV28" s="20"/>
      <c r="BW28" s="21">
        <v>1</v>
      </c>
      <c r="BX28" s="21"/>
      <c r="BY28" s="21">
        <v>1</v>
      </c>
      <c r="BZ28" s="30"/>
      <c r="CA28" s="20"/>
      <c r="CB28" s="21">
        <v>1</v>
      </c>
      <c r="CC28" s="21"/>
      <c r="CD28" s="33"/>
      <c r="CE28" s="22"/>
      <c r="CF28" s="20">
        <v>1</v>
      </c>
      <c r="CG28" s="21"/>
      <c r="CH28" s="22"/>
      <c r="CI28" s="20"/>
      <c r="CJ28" s="21">
        <v>1</v>
      </c>
      <c r="CK28" s="21"/>
      <c r="CL28" s="30"/>
      <c r="CM28" s="20"/>
      <c r="CN28" s="21">
        <v>1</v>
      </c>
      <c r="CO28" s="21"/>
      <c r="CP28" s="21"/>
      <c r="CQ28" s="30"/>
      <c r="CR28" s="20"/>
      <c r="CS28" s="21"/>
      <c r="CT28" s="21">
        <v>1</v>
      </c>
      <c r="CU28" s="33"/>
      <c r="CV28" s="22"/>
      <c r="CW28" s="36">
        <v>1</v>
      </c>
      <c r="CX28" s="33"/>
      <c r="CY28" s="21"/>
      <c r="CZ28" s="30"/>
    </row>
    <row r="29" spans="1:104" ht="19.5" customHeight="1" thickBot="1">
      <c r="A29" s="84" t="s">
        <v>103</v>
      </c>
      <c r="B29" s="84">
        <f>SUM(B26:B28)</f>
        <v>3</v>
      </c>
      <c r="C29" s="84">
        <f>SUM(C26:C28)</f>
        <v>1</v>
      </c>
      <c r="D29" s="84">
        <f>SUM(D26:D28)</f>
        <v>2</v>
      </c>
      <c r="E29" s="84">
        <f>SUM(E26:E28)</f>
        <v>1</v>
      </c>
      <c r="F29" s="85">
        <f>SUM(F26:F28)</f>
        <v>1</v>
      </c>
      <c r="G29" s="86">
        <f>SUM(G26:G28)</f>
        <v>3</v>
      </c>
      <c r="H29" s="86">
        <f>SUM(H26:H28)</f>
        <v>1</v>
      </c>
      <c r="I29" s="86">
        <f>SUM(I26:I28)</f>
        <v>0</v>
      </c>
      <c r="J29" s="87">
        <f>SUM(J26:J28)</f>
        <v>0</v>
      </c>
      <c r="K29" s="85">
        <f>SUM(K26:K28)</f>
        <v>2</v>
      </c>
      <c r="L29" s="86">
        <f>SUM(L26:L28)</f>
        <v>1</v>
      </c>
      <c r="M29" s="86">
        <f>SUM(M26:M28)</f>
        <v>0</v>
      </c>
      <c r="N29" s="86">
        <f>SUM(N26:N28)</f>
        <v>0</v>
      </c>
      <c r="O29" s="87">
        <f>SUM(O26:O28)</f>
        <v>0</v>
      </c>
      <c r="P29" s="85">
        <f>SUM(P26:P28)</f>
        <v>1</v>
      </c>
      <c r="Q29" s="86">
        <f>SUM(Q26:Q28)</f>
        <v>2</v>
      </c>
      <c r="R29" s="87">
        <f>SUM(R26:R28)</f>
        <v>0</v>
      </c>
      <c r="S29" s="85">
        <f>SUM(S26:S28)</f>
        <v>3</v>
      </c>
      <c r="T29" s="86">
        <f>SUM(T26:T28)</f>
        <v>0</v>
      </c>
      <c r="U29" s="87">
        <f>SUM(U26:U28)</f>
        <v>0</v>
      </c>
      <c r="V29" s="85">
        <f>SUM(V26:V28)</f>
        <v>0</v>
      </c>
      <c r="W29" s="86">
        <f>SUM(W26:W28)</f>
        <v>3</v>
      </c>
      <c r="X29" s="87">
        <f>SUM(X26:X28)</f>
        <v>0</v>
      </c>
      <c r="Y29" s="85">
        <f>SUM(Y26:Y28)</f>
        <v>1</v>
      </c>
      <c r="Z29" s="86">
        <f>SUM(Z26:Z28)</f>
        <v>1</v>
      </c>
      <c r="AA29" s="87">
        <f>SUM(AA26:AA28)</f>
        <v>1</v>
      </c>
      <c r="AB29" s="85">
        <f>SUM(AB26:AB28)</f>
        <v>3</v>
      </c>
      <c r="AC29" s="87">
        <f>SUM(AC26:AC28)</f>
        <v>0</v>
      </c>
      <c r="AD29" s="85">
        <f>SUM(AD26:AD28)</f>
        <v>1</v>
      </c>
      <c r="AE29" s="86">
        <f>SUM(AE26:AE28)</f>
        <v>1</v>
      </c>
      <c r="AF29" s="86">
        <f>SUM(AF26:AF28)</f>
        <v>2</v>
      </c>
      <c r="AG29" s="86">
        <f>SUM(AG26:AG28)</f>
        <v>1</v>
      </c>
      <c r="AH29" s="86">
        <f>SUM(AH26:AH28)</f>
        <v>0</v>
      </c>
      <c r="AI29" s="87">
        <f>SUM(AI26:AI28)</f>
        <v>0</v>
      </c>
      <c r="AJ29" s="85">
        <f>SUM(AJ26:AJ28)</f>
        <v>0</v>
      </c>
      <c r="AK29" s="87">
        <f>SUM(AK26:AK28)</f>
        <v>3</v>
      </c>
      <c r="AL29" s="85">
        <f>SUM(AL26:AL28)</f>
        <v>0</v>
      </c>
      <c r="AM29" s="86">
        <f>SUM(AM26:AM28)</f>
        <v>3</v>
      </c>
      <c r="AN29" s="86">
        <f>SUM(AN26:AN28)</f>
        <v>0</v>
      </c>
      <c r="AO29" s="86">
        <f>SUM(AO26:AO28)</f>
        <v>0</v>
      </c>
      <c r="AP29" s="86">
        <f>SUM(AP26:AP28)</f>
        <v>0</v>
      </c>
      <c r="AQ29" s="87">
        <f>SUM(AQ26:AQ28)</f>
        <v>0</v>
      </c>
      <c r="AR29" s="85">
        <f>SUM(AR26:AR28)</f>
        <v>0</v>
      </c>
      <c r="AS29" s="86">
        <f>SUM(AS26:AS28)</f>
        <v>2</v>
      </c>
      <c r="AT29" s="86">
        <f>SUM(AT26:AT28)</f>
        <v>1</v>
      </c>
      <c r="AU29" s="86">
        <f>SUM(AU26:AU28)</f>
        <v>0</v>
      </c>
      <c r="AV29" s="86">
        <f>SUM(AV26:AV28)</f>
        <v>0</v>
      </c>
      <c r="AW29" s="87">
        <f>SUM(AW26:AW28)</f>
        <v>0</v>
      </c>
      <c r="AX29" s="85">
        <f>SUM(AX26:AX28)</f>
        <v>2</v>
      </c>
      <c r="AY29" s="86">
        <f>SUM(AY26:AY28)</f>
        <v>0</v>
      </c>
      <c r="AZ29" s="86">
        <f>SUM(AZ26:AZ28)</f>
        <v>1</v>
      </c>
      <c r="BA29" s="86">
        <f>SUM(BA26:BA28)</f>
        <v>0</v>
      </c>
      <c r="BB29" s="87">
        <f>SUM(BB26:BB28)</f>
        <v>0</v>
      </c>
      <c r="BC29" s="85">
        <f>SUM(BC26:BC28)</f>
        <v>0</v>
      </c>
      <c r="BD29" s="86">
        <f>SUM(BD26:BD28)</f>
        <v>0</v>
      </c>
      <c r="BE29" s="86">
        <f>SUM(BE26:BE28)</f>
        <v>3</v>
      </c>
      <c r="BF29" s="86">
        <f>SUM(BF26:BF28)</f>
        <v>0</v>
      </c>
      <c r="BG29" s="87">
        <f>SUM(BG26:BG28)</f>
        <v>0</v>
      </c>
      <c r="BH29" s="85">
        <f>SUM(BH26:BH28)</f>
        <v>2</v>
      </c>
      <c r="BI29" s="86">
        <f>SUM(BI26:BI28)</f>
        <v>1</v>
      </c>
      <c r="BJ29" s="86">
        <f>SUM(BJ26:BJ28)</f>
        <v>0</v>
      </c>
      <c r="BK29" s="86">
        <f>SUM(BK26:BK28)</f>
        <v>0</v>
      </c>
      <c r="BL29" s="87">
        <f>SUM(BL26:BL28)</f>
        <v>0</v>
      </c>
      <c r="BM29" s="85">
        <f>SUM(BM26:BM28)</f>
        <v>1</v>
      </c>
      <c r="BN29" s="86">
        <f>SUM(BN26:BN28)</f>
        <v>3</v>
      </c>
      <c r="BO29" s="86">
        <f>SUM(BO26:BO28)</f>
        <v>0</v>
      </c>
      <c r="BP29" s="86">
        <f>SUM(BP26:BP28)</f>
        <v>0</v>
      </c>
      <c r="BQ29" s="86">
        <f>SUM(BQ26:BQ28)</f>
        <v>0</v>
      </c>
      <c r="BR29" s="87">
        <f>SUM(BR26:BR28)</f>
        <v>0</v>
      </c>
      <c r="BS29" s="85">
        <f>SUM(BS26:BS28)</f>
        <v>3</v>
      </c>
      <c r="BT29" s="86">
        <f>SUM(BT26:BT28)</f>
        <v>0</v>
      </c>
      <c r="BU29" s="87">
        <f>SUM(BU26:BU28)</f>
        <v>0</v>
      </c>
      <c r="BV29" s="85">
        <f>SUM(BV26:BV28)</f>
        <v>0</v>
      </c>
      <c r="BW29" s="86">
        <f>SUM(BW26:BW28)</f>
        <v>2</v>
      </c>
      <c r="BX29" s="86">
        <f>SUM(BX26:BX28)</f>
        <v>0</v>
      </c>
      <c r="BY29" s="86">
        <f>SUM(BY26:BY28)</f>
        <v>2</v>
      </c>
      <c r="BZ29" s="87">
        <f>SUM(BZ26:BZ28)</f>
        <v>0</v>
      </c>
      <c r="CA29" s="85">
        <f>SUM(CA26:CA28)</f>
        <v>0</v>
      </c>
      <c r="CB29" s="86">
        <f>SUM(CB26:CB28)</f>
        <v>1</v>
      </c>
      <c r="CC29" s="86">
        <f>SUM(CC26:CC28)</f>
        <v>0</v>
      </c>
      <c r="CD29" s="86">
        <f>SUM(CD26:CD28)</f>
        <v>2</v>
      </c>
      <c r="CE29" s="87">
        <f>SUM(CE26:CE28)</f>
        <v>0</v>
      </c>
      <c r="CF29" s="85">
        <f>SUM(CF26:CF28)</f>
        <v>3</v>
      </c>
      <c r="CG29" s="86">
        <f>SUM(CG26:CG28)</f>
        <v>0</v>
      </c>
      <c r="CH29" s="87">
        <f>SUM(CH26:CH28)</f>
        <v>0</v>
      </c>
      <c r="CI29" s="85">
        <f>SUM(CI26:CI28)</f>
        <v>1</v>
      </c>
      <c r="CJ29" s="86">
        <f>SUM(CJ26:CJ28)</f>
        <v>2</v>
      </c>
      <c r="CK29" s="86">
        <f>SUM(CK26:CK28)</f>
        <v>0</v>
      </c>
      <c r="CL29" s="87">
        <f>SUM(CL26:CL28)</f>
        <v>0</v>
      </c>
      <c r="CM29" s="85">
        <f>SUM(CM26:CM28)</f>
        <v>0</v>
      </c>
      <c r="CN29" s="86">
        <f>SUM(CN26:CN28)</f>
        <v>3</v>
      </c>
      <c r="CO29" s="86">
        <f>SUM(CO26:CO28)</f>
        <v>0</v>
      </c>
      <c r="CP29" s="86">
        <f>SUM(CP26:CP28)</f>
        <v>0</v>
      </c>
      <c r="CQ29" s="87">
        <f>SUM(CQ26:CQ28)</f>
        <v>0</v>
      </c>
      <c r="CR29" s="85">
        <f>SUM(CR26:CR28)</f>
        <v>1</v>
      </c>
      <c r="CS29" s="86">
        <f>SUM(CS26:CS28)</f>
        <v>1</v>
      </c>
      <c r="CT29" s="86">
        <f>SUM(CT26:CT28)</f>
        <v>1</v>
      </c>
      <c r="CU29" s="86">
        <f>SUM(CU26:CU28)</f>
        <v>0</v>
      </c>
      <c r="CV29" s="87">
        <f>SUM(CV26:CV28)</f>
        <v>0</v>
      </c>
      <c r="CW29" s="85">
        <f>SUM(CW26:CW28)</f>
        <v>1</v>
      </c>
      <c r="CX29" s="86">
        <f>SUM(CX26:CX28)</f>
        <v>2</v>
      </c>
      <c r="CY29" s="86">
        <f>SUM(CY26:CY28)</f>
        <v>0</v>
      </c>
      <c r="CZ29" s="87">
        <f>SUM(CZ26:CZ28)</f>
        <v>0</v>
      </c>
    </row>
    <row r="30" spans="1:104" ht="19.5" customHeight="1" thickTop="1">
      <c r="A30" s="98" t="s">
        <v>24</v>
      </c>
      <c r="B30" s="45">
        <v>1</v>
      </c>
      <c r="C30" s="98">
        <v>2</v>
      </c>
      <c r="D30" s="45"/>
      <c r="E30" s="45">
        <v>1</v>
      </c>
      <c r="F30" s="46">
        <v>1</v>
      </c>
      <c r="G30" s="47">
        <v>1</v>
      </c>
      <c r="H30" s="47"/>
      <c r="I30" s="48"/>
      <c r="J30" s="49"/>
      <c r="K30" s="46">
        <v>1</v>
      </c>
      <c r="L30" s="47"/>
      <c r="M30" s="47"/>
      <c r="N30" s="48"/>
      <c r="O30" s="49"/>
      <c r="P30" s="46">
        <v>1</v>
      </c>
      <c r="Q30" s="47"/>
      <c r="R30" s="47"/>
      <c r="S30" s="46"/>
      <c r="T30" s="50">
        <v>1</v>
      </c>
      <c r="U30" s="47"/>
      <c r="V30" s="46">
        <v>1</v>
      </c>
      <c r="W30" s="50"/>
      <c r="X30" s="47"/>
      <c r="Y30" s="46">
        <v>1</v>
      </c>
      <c r="Z30" s="50"/>
      <c r="AA30" s="49"/>
      <c r="AB30" s="50">
        <v>1</v>
      </c>
      <c r="AC30" s="50"/>
      <c r="AD30" s="46"/>
      <c r="AE30" s="47">
        <v>1</v>
      </c>
      <c r="AF30" s="47">
        <v>1</v>
      </c>
      <c r="AG30" s="47"/>
      <c r="AH30" s="48"/>
      <c r="AI30" s="47"/>
      <c r="AJ30" s="46">
        <v>1</v>
      </c>
      <c r="AK30" s="50"/>
      <c r="AL30" s="46"/>
      <c r="AM30" s="47">
        <v>1</v>
      </c>
      <c r="AN30" s="47"/>
      <c r="AO30" s="47"/>
      <c r="AP30" s="47"/>
      <c r="AQ30" s="47"/>
      <c r="AR30" s="46"/>
      <c r="AS30" s="47">
        <v>1</v>
      </c>
      <c r="AT30" s="47"/>
      <c r="AU30" s="47"/>
      <c r="AV30" s="47"/>
      <c r="AW30" s="51"/>
      <c r="AX30" s="46">
        <v>1</v>
      </c>
      <c r="AY30" s="47"/>
      <c r="AZ30" s="47"/>
      <c r="BA30" s="47"/>
      <c r="BB30" s="51"/>
      <c r="BC30" s="46">
        <v>1</v>
      </c>
      <c r="BD30" s="47"/>
      <c r="BE30" s="47"/>
      <c r="BF30" s="47"/>
      <c r="BG30" s="51"/>
      <c r="BH30" s="50">
        <v>1</v>
      </c>
      <c r="BI30" s="47"/>
      <c r="BJ30" s="47"/>
      <c r="BK30" s="47"/>
      <c r="BL30" s="51"/>
      <c r="BM30" s="46">
        <v>1</v>
      </c>
      <c r="BN30" s="47">
        <v>1</v>
      </c>
      <c r="BO30" s="47">
        <v>1</v>
      </c>
      <c r="BP30" s="47"/>
      <c r="BQ30" s="47"/>
      <c r="BR30" s="51"/>
      <c r="BS30" s="46">
        <v>1</v>
      </c>
      <c r="BT30" s="47"/>
      <c r="BU30" s="51"/>
      <c r="BV30" s="46"/>
      <c r="BW30" s="47">
        <v>1</v>
      </c>
      <c r="BX30" s="47"/>
      <c r="BY30" s="47"/>
      <c r="BZ30" s="51"/>
      <c r="CA30" s="46"/>
      <c r="CB30" s="47"/>
      <c r="CC30" s="47"/>
      <c r="CD30" s="48"/>
      <c r="CE30" s="49">
        <v>1</v>
      </c>
      <c r="CF30" s="46">
        <v>1</v>
      </c>
      <c r="CG30" s="47"/>
      <c r="CH30" s="49"/>
      <c r="CI30" s="46">
        <v>1</v>
      </c>
      <c r="CJ30" s="47"/>
      <c r="CK30" s="47">
        <v>1</v>
      </c>
      <c r="CL30" s="51"/>
      <c r="CM30" s="46">
        <v>1</v>
      </c>
      <c r="CN30" s="47"/>
      <c r="CO30" s="47"/>
      <c r="CP30" s="47"/>
      <c r="CQ30" s="51"/>
      <c r="CR30" s="46">
        <v>1</v>
      </c>
      <c r="CS30" s="47"/>
      <c r="CT30" s="47"/>
      <c r="CU30" s="48"/>
      <c r="CV30" s="49"/>
      <c r="CW30" s="52"/>
      <c r="CX30" s="48">
        <v>1</v>
      </c>
      <c r="CY30" s="47"/>
      <c r="CZ30" s="51"/>
    </row>
    <row r="31" spans="1:104" ht="19.5" customHeight="1">
      <c r="A31" s="97"/>
      <c r="B31" s="2">
        <v>1</v>
      </c>
      <c r="C31" s="97"/>
      <c r="D31" s="2"/>
      <c r="E31" s="2">
        <v>1</v>
      </c>
      <c r="F31" s="12"/>
      <c r="G31" s="13">
        <v>1</v>
      </c>
      <c r="H31" s="13"/>
      <c r="I31" s="32"/>
      <c r="J31" s="14"/>
      <c r="K31" s="12">
        <v>1</v>
      </c>
      <c r="L31" s="13"/>
      <c r="M31" s="13"/>
      <c r="N31" s="32"/>
      <c r="O31" s="14"/>
      <c r="P31" s="12">
        <v>1</v>
      </c>
      <c r="Q31" s="13"/>
      <c r="R31" s="13"/>
      <c r="S31" s="12"/>
      <c r="T31" s="28">
        <v>1</v>
      </c>
      <c r="U31" s="13"/>
      <c r="V31" s="12"/>
      <c r="W31" s="28">
        <v>1</v>
      </c>
      <c r="X31" s="13"/>
      <c r="Y31" s="12"/>
      <c r="Z31" s="28">
        <v>1</v>
      </c>
      <c r="AA31" s="14"/>
      <c r="AB31" s="28">
        <v>1</v>
      </c>
      <c r="AC31" s="28"/>
      <c r="AD31" s="12">
        <v>1</v>
      </c>
      <c r="AE31" s="13"/>
      <c r="AF31" s="13"/>
      <c r="AG31" s="13"/>
      <c r="AH31" s="32"/>
      <c r="AI31" s="13"/>
      <c r="AJ31" s="12">
        <v>1</v>
      </c>
      <c r="AK31" s="28"/>
      <c r="AL31" s="12"/>
      <c r="AM31" s="13"/>
      <c r="AN31" s="13"/>
      <c r="AO31" s="13">
        <v>1</v>
      </c>
      <c r="AP31" s="13"/>
      <c r="AQ31" s="13"/>
      <c r="AR31" s="12">
        <v>1</v>
      </c>
      <c r="AS31" s="13"/>
      <c r="AT31" s="13"/>
      <c r="AU31" s="13"/>
      <c r="AV31" s="13"/>
      <c r="AW31" s="27"/>
      <c r="AX31" s="12"/>
      <c r="AY31" s="13">
        <v>1</v>
      </c>
      <c r="AZ31" s="13"/>
      <c r="BA31" s="13"/>
      <c r="BB31" s="27"/>
      <c r="BC31" s="12">
        <v>1</v>
      </c>
      <c r="BD31" s="13"/>
      <c r="BE31" s="13"/>
      <c r="BF31" s="13"/>
      <c r="BG31" s="27"/>
      <c r="BH31" s="28">
        <v>1</v>
      </c>
      <c r="BI31" s="13"/>
      <c r="BJ31" s="13"/>
      <c r="BK31" s="13"/>
      <c r="BL31" s="27"/>
      <c r="BM31" s="12"/>
      <c r="BN31" s="13">
        <v>1</v>
      </c>
      <c r="BO31" s="13"/>
      <c r="BP31" s="13"/>
      <c r="BQ31" s="13"/>
      <c r="BR31" s="27"/>
      <c r="BS31" s="12"/>
      <c r="BT31" s="13">
        <v>1</v>
      </c>
      <c r="BU31" s="27"/>
      <c r="BV31" s="12"/>
      <c r="BW31" s="13"/>
      <c r="BX31" s="13"/>
      <c r="BY31" s="13">
        <v>1</v>
      </c>
      <c r="BZ31" s="27"/>
      <c r="CA31" s="12">
        <v>1</v>
      </c>
      <c r="CB31" s="13"/>
      <c r="CC31" s="13"/>
      <c r="CD31" s="32"/>
      <c r="CE31" s="14"/>
      <c r="CF31" s="12">
        <v>1</v>
      </c>
      <c r="CG31" s="13"/>
      <c r="CH31" s="14"/>
      <c r="CI31" s="12"/>
      <c r="CJ31" s="13"/>
      <c r="CK31" s="13">
        <v>1</v>
      </c>
      <c r="CL31" s="27"/>
      <c r="CM31" s="12">
        <v>1</v>
      </c>
      <c r="CN31" s="13"/>
      <c r="CO31" s="13"/>
      <c r="CP31" s="13"/>
      <c r="CQ31" s="27"/>
      <c r="CR31" s="12"/>
      <c r="CS31" s="13">
        <v>1</v>
      </c>
      <c r="CT31" s="13"/>
      <c r="CU31" s="32"/>
      <c r="CV31" s="14"/>
      <c r="CW31" s="35">
        <v>1</v>
      </c>
      <c r="CX31" s="32"/>
      <c r="CY31" s="13"/>
      <c r="CZ31" s="27"/>
    </row>
    <row r="32" spans="1:104" ht="19.5" customHeight="1">
      <c r="A32" s="97"/>
      <c r="B32" s="2">
        <v>1</v>
      </c>
      <c r="C32" s="97"/>
      <c r="D32" s="2">
        <v>1</v>
      </c>
      <c r="E32" s="2"/>
      <c r="F32" s="12"/>
      <c r="G32" s="13">
        <v>1</v>
      </c>
      <c r="H32" s="13">
        <v>1</v>
      </c>
      <c r="I32" s="32"/>
      <c r="J32" s="14"/>
      <c r="K32" s="12">
        <v>1</v>
      </c>
      <c r="L32" s="13"/>
      <c r="M32" s="13"/>
      <c r="N32" s="32"/>
      <c r="O32" s="14"/>
      <c r="P32" s="12"/>
      <c r="Q32" s="13">
        <v>1</v>
      </c>
      <c r="R32" s="13"/>
      <c r="S32" s="12"/>
      <c r="T32" s="28"/>
      <c r="U32" s="13">
        <v>1</v>
      </c>
      <c r="V32" s="12"/>
      <c r="W32" s="28">
        <v>1</v>
      </c>
      <c r="X32" s="13"/>
      <c r="Y32" s="12">
        <v>1</v>
      </c>
      <c r="Z32" s="28"/>
      <c r="AA32" s="14"/>
      <c r="AB32" s="28"/>
      <c r="AC32" s="28">
        <v>1</v>
      </c>
      <c r="AD32" s="12">
        <v>1</v>
      </c>
      <c r="AE32" s="13">
        <v>1</v>
      </c>
      <c r="AF32" s="13">
        <v>1</v>
      </c>
      <c r="AG32" s="13"/>
      <c r="AH32" s="32"/>
      <c r="AI32" s="13"/>
      <c r="AJ32" s="12">
        <v>1</v>
      </c>
      <c r="AK32" s="28"/>
      <c r="AL32" s="12"/>
      <c r="AM32" s="13"/>
      <c r="AN32" s="13">
        <v>1</v>
      </c>
      <c r="AO32" s="13"/>
      <c r="AP32" s="13">
        <v>1</v>
      </c>
      <c r="AQ32" s="13"/>
      <c r="AR32" s="12">
        <v>1</v>
      </c>
      <c r="AS32" s="13">
        <v>1</v>
      </c>
      <c r="AT32" s="13"/>
      <c r="AU32" s="13"/>
      <c r="AV32" s="13"/>
      <c r="AW32" s="27"/>
      <c r="AX32" s="12">
        <v>1</v>
      </c>
      <c r="AY32" s="13"/>
      <c r="AZ32" s="13"/>
      <c r="BA32" s="13"/>
      <c r="BB32" s="27"/>
      <c r="BC32" s="12">
        <v>1</v>
      </c>
      <c r="BD32" s="13"/>
      <c r="BE32" s="13"/>
      <c r="BF32" s="13"/>
      <c r="BG32" s="27"/>
      <c r="BH32" s="28">
        <v>1</v>
      </c>
      <c r="BI32" s="13"/>
      <c r="BJ32" s="13"/>
      <c r="BK32" s="13"/>
      <c r="BL32" s="27"/>
      <c r="BM32" s="12"/>
      <c r="BN32" s="13">
        <v>1</v>
      </c>
      <c r="BO32" s="13"/>
      <c r="BP32" s="13"/>
      <c r="BQ32" s="13"/>
      <c r="BR32" s="27"/>
      <c r="BS32" s="12">
        <v>1</v>
      </c>
      <c r="BT32" s="13"/>
      <c r="BU32" s="27"/>
      <c r="BV32" s="12"/>
      <c r="BW32" s="13">
        <v>1</v>
      </c>
      <c r="BX32" s="13"/>
      <c r="BY32" s="13">
        <v>1</v>
      </c>
      <c r="BZ32" s="27"/>
      <c r="CA32" s="12"/>
      <c r="CB32" s="13">
        <v>1</v>
      </c>
      <c r="CC32" s="13"/>
      <c r="CD32" s="32"/>
      <c r="CE32" s="14"/>
      <c r="CF32" s="12">
        <v>1</v>
      </c>
      <c r="CG32" s="13"/>
      <c r="CH32" s="14"/>
      <c r="CI32" s="12">
        <v>1</v>
      </c>
      <c r="CJ32" s="13"/>
      <c r="CK32" s="13">
        <v>1</v>
      </c>
      <c r="CL32" s="27"/>
      <c r="CM32" s="12">
        <v>1</v>
      </c>
      <c r="CN32" s="13"/>
      <c r="CO32" s="13"/>
      <c r="CP32" s="13"/>
      <c r="CQ32" s="27"/>
      <c r="CR32" s="12">
        <v>1</v>
      </c>
      <c r="CS32" s="13"/>
      <c r="CT32" s="13"/>
      <c r="CU32" s="32"/>
      <c r="CV32" s="14"/>
      <c r="CW32" s="35"/>
      <c r="CX32" s="32">
        <v>1</v>
      </c>
      <c r="CY32" s="13"/>
      <c r="CZ32" s="27"/>
    </row>
    <row r="33" spans="1:104" ht="19.5" customHeight="1">
      <c r="A33" s="97"/>
      <c r="B33" s="2">
        <v>1</v>
      </c>
      <c r="C33" s="97"/>
      <c r="D33" s="2"/>
      <c r="E33" s="2">
        <v>1</v>
      </c>
      <c r="F33" s="12"/>
      <c r="G33" s="13">
        <v>1</v>
      </c>
      <c r="H33" s="13"/>
      <c r="I33" s="32"/>
      <c r="J33" s="14"/>
      <c r="K33" s="12">
        <v>1</v>
      </c>
      <c r="L33" s="13"/>
      <c r="M33" s="13"/>
      <c r="N33" s="32"/>
      <c r="O33" s="14"/>
      <c r="P33" s="12"/>
      <c r="Q33" s="13">
        <v>1</v>
      </c>
      <c r="R33" s="13"/>
      <c r="S33" s="12">
        <v>1</v>
      </c>
      <c r="T33" s="28"/>
      <c r="U33" s="13"/>
      <c r="V33" s="12">
        <v>1</v>
      </c>
      <c r="W33" s="28"/>
      <c r="X33" s="13"/>
      <c r="Y33" s="12">
        <v>1</v>
      </c>
      <c r="Z33" s="28"/>
      <c r="AA33" s="14"/>
      <c r="AB33" s="28"/>
      <c r="AC33" s="28">
        <v>1</v>
      </c>
      <c r="AD33" s="12">
        <v>1</v>
      </c>
      <c r="AE33" s="13">
        <v>1</v>
      </c>
      <c r="AF33" s="13">
        <v>1</v>
      </c>
      <c r="AG33" s="13"/>
      <c r="AH33" s="32"/>
      <c r="AI33" s="13"/>
      <c r="AJ33" s="12"/>
      <c r="AK33" s="28">
        <v>1</v>
      </c>
      <c r="AL33" s="12"/>
      <c r="AM33" s="13"/>
      <c r="AN33" s="13"/>
      <c r="AO33" s="13"/>
      <c r="AP33" s="13"/>
      <c r="AQ33" s="13">
        <v>1</v>
      </c>
      <c r="AR33" s="12"/>
      <c r="AS33" s="13">
        <v>1</v>
      </c>
      <c r="AT33" s="13"/>
      <c r="AU33" s="13"/>
      <c r="AV33" s="13"/>
      <c r="AW33" s="27"/>
      <c r="AX33" s="12">
        <v>1</v>
      </c>
      <c r="AY33" s="13"/>
      <c r="AZ33" s="13"/>
      <c r="BA33" s="13"/>
      <c r="BB33" s="27"/>
      <c r="BC33" s="12"/>
      <c r="BD33" s="13"/>
      <c r="BE33" s="13">
        <v>1</v>
      </c>
      <c r="BF33" s="13"/>
      <c r="BG33" s="27"/>
      <c r="BH33" s="28">
        <v>1</v>
      </c>
      <c r="BI33" s="13"/>
      <c r="BJ33" s="13"/>
      <c r="BK33" s="13"/>
      <c r="BL33" s="27"/>
      <c r="BM33" s="12"/>
      <c r="BN33" s="13"/>
      <c r="BO33" s="13"/>
      <c r="BP33" s="13"/>
      <c r="BQ33" s="13"/>
      <c r="BR33" s="27">
        <v>1</v>
      </c>
      <c r="BS33" s="12">
        <v>1</v>
      </c>
      <c r="BT33" s="13"/>
      <c r="BU33" s="27"/>
      <c r="BV33" s="12"/>
      <c r="BW33" s="13"/>
      <c r="BX33" s="13"/>
      <c r="BY33" s="13">
        <v>1</v>
      </c>
      <c r="BZ33" s="27"/>
      <c r="CA33" s="12"/>
      <c r="CB33" s="13"/>
      <c r="CC33" s="13"/>
      <c r="CD33" s="32"/>
      <c r="CE33" s="14">
        <v>1</v>
      </c>
      <c r="CF33" s="12">
        <v>1</v>
      </c>
      <c r="CG33" s="13"/>
      <c r="CH33" s="14"/>
      <c r="CI33" s="12"/>
      <c r="CJ33" s="13"/>
      <c r="CK33" s="13">
        <v>1</v>
      </c>
      <c r="CL33" s="27"/>
      <c r="CM33" s="12">
        <v>1</v>
      </c>
      <c r="CN33" s="13"/>
      <c r="CO33" s="13"/>
      <c r="CP33" s="13">
        <v>1</v>
      </c>
      <c r="CQ33" s="27"/>
      <c r="CR33" s="12"/>
      <c r="CS33" s="13">
        <v>1</v>
      </c>
      <c r="CT33" s="13"/>
      <c r="CU33" s="32"/>
      <c r="CV33" s="14"/>
      <c r="CW33" s="35"/>
      <c r="CX33" s="32">
        <v>1</v>
      </c>
      <c r="CY33" s="13"/>
      <c r="CZ33" s="27"/>
    </row>
    <row r="34" spans="1:104" ht="19.5" customHeight="1">
      <c r="A34" s="97"/>
      <c r="B34" s="2">
        <v>1</v>
      </c>
      <c r="C34" s="97"/>
      <c r="D34" s="2">
        <v>1</v>
      </c>
      <c r="E34" s="2"/>
      <c r="F34" s="12">
        <v>1</v>
      </c>
      <c r="G34" s="13"/>
      <c r="H34" s="13"/>
      <c r="I34" s="32"/>
      <c r="J34" s="14"/>
      <c r="K34" s="12">
        <v>1</v>
      </c>
      <c r="L34" s="13"/>
      <c r="M34" s="13"/>
      <c r="N34" s="32"/>
      <c r="O34" s="14"/>
      <c r="P34" s="12"/>
      <c r="Q34" s="13">
        <v>1</v>
      </c>
      <c r="R34" s="13"/>
      <c r="S34" s="12">
        <v>1</v>
      </c>
      <c r="T34" s="28"/>
      <c r="U34" s="13"/>
      <c r="V34" s="12">
        <v>1</v>
      </c>
      <c r="W34" s="28"/>
      <c r="X34" s="13"/>
      <c r="Y34" s="12"/>
      <c r="Z34" s="28"/>
      <c r="AA34" s="14">
        <v>1</v>
      </c>
      <c r="AB34" s="28">
        <v>1</v>
      </c>
      <c r="AC34" s="28"/>
      <c r="AD34" s="12">
        <v>1</v>
      </c>
      <c r="AE34" s="13">
        <v>1</v>
      </c>
      <c r="AF34" s="13">
        <v>1</v>
      </c>
      <c r="AG34" s="13"/>
      <c r="AH34" s="32"/>
      <c r="AI34" s="13"/>
      <c r="AJ34" s="12">
        <v>1</v>
      </c>
      <c r="AK34" s="28"/>
      <c r="AL34" s="12"/>
      <c r="AM34" s="13"/>
      <c r="AN34" s="13">
        <v>1</v>
      </c>
      <c r="AO34" s="13"/>
      <c r="AP34" s="13"/>
      <c r="AQ34" s="13"/>
      <c r="AR34" s="12">
        <v>1</v>
      </c>
      <c r="AS34" s="13"/>
      <c r="AT34" s="13"/>
      <c r="AU34" s="13"/>
      <c r="AV34" s="13"/>
      <c r="AW34" s="27"/>
      <c r="AX34" s="12">
        <v>1</v>
      </c>
      <c r="AY34" s="13">
        <v>1</v>
      </c>
      <c r="AZ34" s="13"/>
      <c r="BA34" s="13"/>
      <c r="BB34" s="27"/>
      <c r="BC34" s="12">
        <v>1</v>
      </c>
      <c r="BD34" s="13">
        <v>1</v>
      </c>
      <c r="BE34" s="13"/>
      <c r="BF34" s="13"/>
      <c r="BG34" s="27"/>
      <c r="BH34" s="28">
        <v>1</v>
      </c>
      <c r="BI34" s="13">
        <v>1</v>
      </c>
      <c r="BJ34" s="13"/>
      <c r="BK34" s="13"/>
      <c r="BL34" s="27"/>
      <c r="BM34" s="12">
        <v>1</v>
      </c>
      <c r="BN34" s="13">
        <v>1</v>
      </c>
      <c r="BO34" s="13"/>
      <c r="BP34" s="13"/>
      <c r="BQ34" s="13"/>
      <c r="BR34" s="27"/>
      <c r="BS34" s="12">
        <v>1</v>
      </c>
      <c r="BT34" s="13"/>
      <c r="BU34" s="27"/>
      <c r="BV34" s="12"/>
      <c r="BW34" s="13">
        <v>1</v>
      </c>
      <c r="BX34" s="13"/>
      <c r="BY34" s="13">
        <v>1</v>
      </c>
      <c r="BZ34" s="27"/>
      <c r="CA34" s="12"/>
      <c r="CB34" s="13"/>
      <c r="CC34" s="13"/>
      <c r="CD34" s="32"/>
      <c r="CE34" s="14">
        <v>1</v>
      </c>
      <c r="CF34" s="12">
        <v>1</v>
      </c>
      <c r="CG34" s="13"/>
      <c r="CH34" s="14"/>
      <c r="CI34" s="12">
        <v>1</v>
      </c>
      <c r="CJ34" s="13"/>
      <c r="CK34" s="13"/>
      <c r="CL34" s="27"/>
      <c r="CM34" s="12">
        <v>1</v>
      </c>
      <c r="CN34" s="13"/>
      <c r="CO34" s="13"/>
      <c r="CP34" s="13"/>
      <c r="CQ34" s="27"/>
      <c r="CR34" s="12"/>
      <c r="CS34" s="13">
        <v>1</v>
      </c>
      <c r="CT34" s="13"/>
      <c r="CU34" s="32"/>
      <c r="CV34" s="14"/>
      <c r="CW34" s="35">
        <v>1</v>
      </c>
      <c r="CX34" s="32"/>
      <c r="CY34" s="13"/>
      <c r="CZ34" s="27"/>
    </row>
    <row r="35" spans="1:104" ht="19.5" customHeight="1" thickBot="1">
      <c r="A35" s="97"/>
      <c r="B35" s="19">
        <v>1</v>
      </c>
      <c r="C35" s="97"/>
      <c r="D35" s="19"/>
      <c r="E35" s="19">
        <v>1</v>
      </c>
      <c r="F35" s="20"/>
      <c r="G35" s="21"/>
      <c r="H35" s="21">
        <v>1</v>
      </c>
      <c r="I35" s="33">
        <v>1</v>
      </c>
      <c r="J35" s="22"/>
      <c r="K35" s="20"/>
      <c r="L35" s="21">
        <v>1</v>
      </c>
      <c r="M35" s="21"/>
      <c r="N35" s="33">
        <v>1</v>
      </c>
      <c r="O35" s="22"/>
      <c r="P35" s="20"/>
      <c r="Q35" s="21">
        <v>1</v>
      </c>
      <c r="R35" s="21"/>
      <c r="S35" s="20"/>
      <c r="T35" s="29"/>
      <c r="U35" s="21">
        <v>1</v>
      </c>
      <c r="V35" s="20"/>
      <c r="W35" s="29"/>
      <c r="X35" s="21">
        <v>1</v>
      </c>
      <c r="Y35" s="20"/>
      <c r="Z35" s="29"/>
      <c r="AA35" s="22">
        <v>1</v>
      </c>
      <c r="AB35" s="29"/>
      <c r="AC35" s="29">
        <v>1</v>
      </c>
      <c r="AD35" s="20">
        <v>1</v>
      </c>
      <c r="AE35" s="21">
        <v>1</v>
      </c>
      <c r="AF35" s="21">
        <v>1</v>
      </c>
      <c r="AG35" s="21"/>
      <c r="AH35" s="33"/>
      <c r="AI35" s="21"/>
      <c r="AJ35" s="20"/>
      <c r="AK35" s="29">
        <v>1</v>
      </c>
      <c r="AL35" s="20"/>
      <c r="AM35" s="21">
        <v>1</v>
      </c>
      <c r="AN35" s="21">
        <v>1</v>
      </c>
      <c r="AO35" s="21"/>
      <c r="AP35" s="21"/>
      <c r="AQ35" s="21"/>
      <c r="AR35" s="20">
        <v>1</v>
      </c>
      <c r="AS35" s="21">
        <v>1</v>
      </c>
      <c r="AT35" s="21">
        <v>1</v>
      </c>
      <c r="AU35" s="21"/>
      <c r="AV35" s="21"/>
      <c r="AW35" s="30"/>
      <c r="AX35" s="20">
        <v>1</v>
      </c>
      <c r="AY35" s="21"/>
      <c r="AZ35" s="21"/>
      <c r="BA35" s="21"/>
      <c r="BB35" s="30"/>
      <c r="BC35" s="20">
        <v>1</v>
      </c>
      <c r="BD35" s="21"/>
      <c r="BE35" s="21"/>
      <c r="BF35" s="21"/>
      <c r="BG35" s="30"/>
      <c r="BH35" s="29">
        <v>1</v>
      </c>
      <c r="BI35" s="21"/>
      <c r="BJ35" s="21"/>
      <c r="BK35" s="21"/>
      <c r="BL35" s="30"/>
      <c r="BM35" s="20">
        <v>1</v>
      </c>
      <c r="BN35" s="21">
        <v>1</v>
      </c>
      <c r="BO35" s="21"/>
      <c r="BP35" s="21"/>
      <c r="BQ35" s="21"/>
      <c r="BR35" s="30"/>
      <c r="BS35" s="20">
        <v>1</v>
      </c>
      <c r="BT35" s="21"/>
      <c r="BU35" s="30"/>
      <c r="BV35" s="20"/>
      <c r="BW35" s="21">
        <v>1</v>
      </c>
      <c r="BX35" s="21"/>
      <c r="BY35" s="21"/>
      <c r="BZ35" s="30"/>
      <c r="CA35" s="20">
        <v>1</v>
      </c>
      <c r="CB35" s="21"/>
      <c r="CC35" s="21"/>
      <c r="CD35" s="33"/>
      <c r="CE35" s="22"/>
      <c r="CF35" s="20">
        <v>1</v>
      </c>
      <c r="CG35" s="21"/>
      <c r="CH35" s="22"/>
      <c r="CI35" s="20"/>
      <c r="CJ35" s="21">
        <v>1</v>
      </c>
      <c r="CK35" s="21"/>
      <c r="CL35" s="30"/>
      <c r="CM35" s="20">
        <v>1</v>
      </c>
      <c r="CN35" s="21"/>
      <c r="CO35" s="21"/>
      <c r="CP35" s="21"/>
      <c r="CQ35" s="30"/>
      <c r="CR35" s="20">
        <v>1</v>
      </c>
      <c r="CS35" s="21"/>
      <c r="CT35" s="21"/>
      <c r="CU35" s="33"/>
      <c r="CV35" s="22"/>
      <c r="CW35" s="36">
        <v>1</v>
      </c>
      <c r="CX35" s="33"/>
      <c r="CY35" s="21"/>
      <c r="CZ35" s="30"/>
    </row>
    <row r="36" spans="1:104" ht="19.5" customHeight="1" thickBot="1">
      <c r="A36" s="84" t="s">
        <v>89</v>
      </c>
      <c r="B36" s="84">
        <f>SUM(B30:B35)</f>
        <v>6</v>
      </c>
      <c r="C36" s="84">
        <f>SUM(C30:C35)</f>
        <v>2</v>
      </c>
      <c r="D36" s="84">
        <f>SUM(D30:D35)</f>
        <v>2</v>
      </c>
      <c r="E36" s="84">
        <f>SUM(E30:E35)</f>
        <v>4</v>
      </c>
      <c r="F36" s="85">
        <f>SUM(F30:F35)</f>
        <v>2</v>
      </c>
      <c r="G36" s="86">
        <f>SUM(G30:G35)</f>
        <v>4</v>
      </c>
      <c r="H36" s="86">
        <f>SUM(H30:H35)</f>
        <v>2</v>
      </c>
      <c r="I36" s="86">
        <f>SUM(I30:I35)</f>
        <v>1</v>
      </c>
      <c r="J36" s="87">
        <f>SUM(J30:J35)</f>
        <v>0</v>
      </c>
      <c r="K36" s="85">
        <f>SUM(K30:K35)</f>
        <v>5</v>
      </c>
      <c r="L36" s="86">
        <f>SUM(L30:L35)</f>
        <v>1</v>
      </c>
      <c r="M36" s="86">
        <f>SUM(M30:M35)</f>
        <v>0</v>
      </c>
      <c r="N36" s="86">
        <f>SUM(N30:N35)</f>
        <v>1</v>
      </c>
      <c r="O36" s="87">
        <f>SUM(O30:O35)</f>
        <v>0</v>
      </c>
      <c r="P36" s="85">
        <f>SUM(P30:P35)</f>
        <v>2</v>
      </c>
      <c r="Q36" s="86">
        <f>SUM(Q30:Q35)</f>
        <v>4</v>
      </c>
      <c r="R36" s="87">
        <f>SUM(R30:R35)</f>
        <v>0</v>
      </c>
      <c r="S36" s="85">
        <f>SUM(S30:S35)</f>
        <v>2</v>
      </c>
      <c r="T36" s="86">
        <f>SUM(T30:T35)</f>
        <v>2</v>
      </c>
      <c r="U36" s="87">
        <f>SUM(U30:U35)</f>
        <v>2</v>
      </c>
      <c r="V36" s="85">
        <f>SUM(V30:V35)</f>
        <v>3</v>
      </c>
      <c r="W36" s="86">
        <f>SUM(W30:W35)</f>
        <v>2</v>
      </c>
      <c r="X36" s="87">
        <f>SUM(X30:X35)</f>
        <v>1</v>
      </c>
      <c r="Y36" s="85">
        <f>SUM(Y30:Y35)</f>
        <v>3</v>
      </c>
      <c r="Z36" s="86">
        <f>SUM(Z30:Z35)</f>
        <v>1</v>
      </c>
      <c r="AA36" s="87">
        <f>SUM(AA30:AA35)</f>
        <v>2</v>
      </c>
      <c r="AB36" s="85">
        <f>SUM(AB30:AB35)</f>
        <v>3</v>
      </c>
      <c r="AC36" s="87">
        <f>SUM(AC30:AC35)</f>
        <v>3</v>
      </c>
      <c r="AD36" s="85">
        <f>SUM(AD30:AD35)</f>
        <v>5</v>
      </c>
      <c r="AE36" s="86">
        <f>SUM(AE30:AE35)</f>
        <v>5</v>
      </c>
      <c r="AF36" s="86">
        <f>SUM(AF30:AF35)</f>
        <v>5</v>
      </c>
      <c r="AG36" s="86">
        <f>SUM(AG30:AG35)</f>
        <v>0</v>
      </c>
      <c r="AH36" s="86">
        <f>SUM(AH30:AH35)</f>
        <v>0</v>
      </c>
      <c r="AI36" s="87">
        <f>SUM(AI30:AI35)</f>
        <v>0</v>
      </c>
      <c r="AJ36" s="85">
        <f>SUM(AJ30:AJ35)</f>
        <v>4</v>
      </c>
      <c r="AK36" s="87">
        <f>SUM(AK30:AK35)</f>
        <v>2</v>
      </c>
      <c r="AL36" s="85">
        <f>SUM(AL30:AL35)</f>
        <v>0</v>
      </c>
      <c r="AM36" s="86">
        <f>SUM(AM30:AM35)</f>
        <v>2</v>
      </c>
      <c r="AN36" s="86">
        <f>SUM(AN30:AN35)</f>
        <v>3</v>
      </c>
      <c r="AO36" s="86">
        <f>SUM(AO30:AO35)</f>
        <v>1</v>
      </c>
      <c r="AP36" s="86">
        <f>SUM(AP30:AP35)</f>
        <v>1</v>
      </c>
      <c r="AQ36" s="87">
        <f>SUM(AQ30:AQ35)</f>
        <v>1</v>
      </c>
      <c r="AR36" s="85">
        <f>SUM(AR30:AR35)</f>
        <v>4</v>
      </c>
      <c r="AS36" s="86">
        <f>SUM(AS30:AS35)</f>
        <v>4</v>
      </c>
      <c r="AT36" s="86">
        <f>SUM(AT30:AT35)</f>
        <v>1</v>
      </c>
      <c r="AU36" s="86">
        <f>SUM(AU30:AU35)</f>
        <v>0</v>
      </c>
      <c r="AV36" s="86">
        <f>SUM(AV30:AV35)</f>
        <v>0</v>
      </c>
      <c r="AW36" s="87">
        <f>SUM(AW30:AW35)</f>
        <v>0</v>
      </c>
      <c r="AX36" s="85">
        <f>SUM(AX30:AX35)</f>
        <v>5</v>
      </c>
      <c r="AY36" s="86">
        <f>SUM(AY30:AY35)</f>
        <v>2</v>
      </c>
      <c r="AZ36" s="86">
        <f>SUM(AZ30:AZ35)</f>
        <v>0</v>
      </c>
      <c r="BA36" s="86">
        <f>SUM(BA30:BA35)</f>
        <v>0</v>
      </c>
      <c r="BB36" s="87">
        <f>SUM(BB30:BB35)</f>
        <v>0</v>
      </c>
      <c r="BC36" s="85">
        <f>SUM(BC30:BC35)</f>
        <v>5</v>
      </c>
      <c r="BD36" s="86">
        <f>SUM(BD30:BD35)</f>
        <v>1</v>
      </c>
      <c r="BE36" s="86">
        <f>SUM(BE30:BE35)</f>
        <v>1</v>
      </c>
      <c r="BF36" s="86">
        <f>SUM(BF30:BF35)</f>
        <v>0</v>
      </c>
      <c r="BG36" s="87">
        <f>SUM(BG30:BG35)</f>
        <v>0</v>
      </c>
      <c r="BH36" s="85">
        <f>SUM(BH30:BH35)</f>
        <v>6</v>
      </c>
      <c r="BI36" s="86">
        <f>SUM(BI30:BI35)</f>
        <v>1</v>
      </c>
      <c r="BJ36" s="86">
        <f>SUM(BJ30:BJ35)</f>
        <v>0</v>
      </c>
      <c r="BK36" s="86">
        <f>SUM(BK30:BK35)</f>
        <v>0</v>
      </c>
      <c r="BL36" s="87">
        <f>SUM(BL30:BL35)</f>
        <v>0</v>
      </c>
      <c r="BM36" s="85">
        <f>SUM(BM30:BM35)</f>
        <v>3</v>
      </c>
      <c r="BN36" s="86">
        <f>SUM(BN30:BN35)</f>
        <v>5</v>
      </c>
      <c r="BO36" s="86">
        <f>SUM(BO30:BO35)</f>
        <v>1</v>
      </c>
      <c r="BP36" s="86">
        <f>SUM(BP30:BP35)</f>
        <v>0</v>
      </c>
      <c r="BQ36" s="86">
        <f>SUM(BQ30:BQ35)</f>
        <v>0</v>
      </c>
      <c r="BR36" s="87">
        <f>SUM(BR30:BR35)</f>
        <v>1</v>
      </c>
      <c r="BS36" s="85">
        <f>SUM(BS30:BS35)</f>
        <v>5</v>
      </c>
      <c r="BT36" s="86">
        <f>SUM(BT30:BT35)</f>
        <v>1</v>
      </c>
      <c r="BU36" s="87">
        <f>SUM(BU30:BU35)</f>
        <v>0</v>
      </c>
      <c r="BV36" s="85">
        <f>SUM(BV30:BV35)</f>
        <v>0</v>
      </c>
      <c r="BW36" s="86">
        <f>SUM(BW30:BW35)</f>
        <v>4</v>
      </c>
      <c r="BX36" s="86">
        <f>SUM(BX30:BX35)</f>
        <v>0</v>
      </c>
      <c r="BY36" s="86">
        <f>SUM(BY30:BY35)</f>
        <v>4</v>
      </c>
      <c r="BZ36" s="87">
        <f>SUM(BZ30:BZ35)</f>
        <v>0</v>
      </c>
      <c r="CA36" s="85">
        <f>SUM(CA30:CA35)</f>
        <v>2</v>
      </c>
      <c r="CB36" s="86">
        <f>SUM(CB30:CB35)</f>
        <v>1</v>
      </c>
      <c r="CC36" s="86">
        <f>SUM(CC30:CC35)</f>
        <v>0</v>
      </c>
      <c r="CD36" s="86">
        <f>SUM(CD30:CD35)</f>
        <v>0</v>
      </c>
      <c r="CE36" s="87">
        <f>SUM(CE30:CE35)</f>
        <v>3</v>
      </c>
      <c r="CF36" s="85">
        <f>SUM(CF30:CF35)</f>
        <v>6</v>
      </c>
      <c r="CG36" s="86">
        <f>SUM(CG30:CG35)</f>
        <v>0</v>
      </c>
      <c r="CH36" s="87">
        <f>SUM(CH30:CH35)</f>
        <v>0</v>
      </c>
      <c r="CI36" s="85">
        <f>SUM(CI30:CI35)</f>
        <v>3</v>
      </c>
      <c r="CJ36" s="86">
        <f>SUM(CJ30:CJ35)</f>
        <v>1</v>
      </c>
      <c r="CK36" s="86">
        <f>SUM(CK30:CK35)</f>
        <v>4</v>
      </c>
      <c r="CL36" s="87">
        <f>SUM(CL30:CL35)</f>
        <v>0</v>
      </c>
      <c r="CM36" s="85">
        <f>SUM(CM30:CM35)</f>
        <v>6</v>
      </c>
      <c r="CN36" s="86">
        <f>SUM(CN30:CN35)</f>
        <v>0</v>
      </c>
      <c r="CO36" s="86">
        <f>SUM(CO30:CO35)</f>
        <v>0</v>
      </c>
      <c r="CP36" s="86">
        <f>SUM(CP30:CP35)</f>
        <v>1</v>
      </c>
      <c r="CQ36" s="87">
        <f>SUM(CQ30:CQ35)</f>
        <v>0</v>
      </c>
      <c r="CR36" s="85">
        <f>SUM(CR30:CR35)</f>
        <v>3</v>
      </c>
      <c r="CS36" s="86">
        <f>SUM(CS30:CS35)</f>
        <v>3</v>
      </c>
      <c r="CT36" s="86">
        <f>SUM(CT30:CT35)</f>
        <v>0</v>
      </c>
      <c r="CU36" s="86">
        <f>SUM(CU30:CU35)</f>
        <v>0</v>
      </c>
      <c r="CV36" s="87">
        <f>SUM(CV30:CV35)</f>
        <v>0</v>
      </c>
      <c r="CW36" s="85">
        <f>SUM(CW30:CW35)</f>
        <v>3</v>
      </c>
      <c r="CX36" s="86">
        <f>SUM(CX30:CX35)</f>
        <v>3</v>
      </c>
      <c r="CY36" s="86">
        <f>SUM(CY30:CY35)</f>
        <v>0</v>
      </c>
      <c r="CZ36" s="87">
        <f>SUM(CZ30:CZ35)</f>
        <v>0</v>
      </c>
    </row>
    <row r="37" spans="1:104" ht="19.5" customHeight="1" thickTop="1">
      <c r="A37" s="98" t="s">
        <v>25</v>
      </c>
      <c r="B37" s="44">
        <v>1</v>
      </c>
      <c r="C37" s="98">
        <v>3</v>
      </c>
      <c r="D37" s="44">
        <v>1</v>
      </c>
      <c r="E37" s="44"/>
      <c r="F37" s="67"/>
      <c r="G37" s="68"/>
      <c r="H37" s="68"/>
      <c r="I37" s="69">
        <v>1</v>
      </c>
      <c r="J37" s="70"/>
      <c r="K37" s="67"/>
      <c r="L37" s="68"/>
      <c r="M37" s="68">
        <v>1</v>
      </c>
      <c r="N37" s="69"/>
      <c r="O37" s="70"/>
      <c r="P37" s="67"/>
      <c r="Q37" s="68">
        <v>1</v>
      </c>
      <c r="R37" s="68"/>
      <c r="S37" s="67">
        <v>1</v>
      </c>
      <c r="T37" s="71"/>
      <c r="U37" s="68"/>
      <c r="V37" s="67"/>
      <c r="W37" s="71">
        <v>1</v>
      </c>
      <c r="X37" s="68"/>
      <c r="Y37" s="67">
        <v>1</v>
      </c>
      <c r="Z37" s="71"/>
      <c r="AA37" s="70"/>
      <c r="AB37" s="71"/>
      <c r="AC37" s="71">
        <v>1</v>
      </c>
      <c r="AD37" s="67">
        <v>1</v>
      </c>
      <c r="AE37" s="68"/>
      <c r="AF37" s="68">
        <v>1</v>
      </c>
      <c r="AG37" s="68"/>
      <c r="AH37" s="69"/>
      <c r="AI37" s="68"/>
      <c r="AJ37" s="67"/>
      <c r="AK37" s="71">
        <v>1</v>
      </c>
      <c r="AL37" s="67"/>
      <c r="AM37" s="68"/>
      <c r="AN37" s="68"/>
      <c r="AO37" s="68"/>
      <c r="AP37" s="68">
        <v>1</v>
      </c>
      <c r="AQ37" s="68"/>
      <c r="AR37" s="67"/>
      <c r="AS37" s="68">
        <v>1</v>
      </c>
      <c r="AT37" s="68"/>
      <c r="AU37" s="68"/>
      <c r="AV37" s="68"/>
      <c r="AW37" s="72"/>
      <c r="AX37" s="67">
        <v>1</v>
      </c>
      <c r="AY37" s="68"/>
      <c r="AZ37" s="68"/>
      <c r="BA37" s="68"/>
      <c r="BB37" s="72"/>
      <c r="BC37" s="67"/>
      <c r="BD37" s="68"/>
      <c r="BE37" s="68">
        <v>1</v>
      </c>
      <c r="BF37" s="68"/>
      <c r="BG37" s="72"/>
      <c r="BH37" s="71">
        <v>1</v>
      </c>
      <c r="BI37" s="68"/>
      <c r="BJ37" s="68"/>
      <c r="BK37" s="68"/>
      <c r="BL37" s="72"/>
      <c r="BM37" s="67">
        <v>1</v>
      </c>
      <c r="BN37" s="68"/>
      <c r="BO37" s="68">
        <v>1</v>
      </c>
      <c r="BP37" s="68"/>
      <c r="BQ37" s="68"/>
      <c r="BR37" s="72"/>
      <c r="BS37" s="67"/>
      <c r="BT37" s="68">
        <v>1</v>
      </c>
      <c r="BU37" s="72"/>
      <c r="BV37" s="67">
        <v>1</v>
      </c>
      <c r="BW37" s="68"/>
      <c r="BX37" s="68"/>
      <c r="BY37" s="68">
        <v>1</v>
      </c>
      <c r="BZ37" s="72"/>
      <c r="CA37" s="67">
        <v>1</v>
      </c>
      <c r="CB37" s="68"/>
      <c r="CC37" s="68"/>
      <c r="CD37" s="69"/>
      <c r="CE37" s="70"/>
      <c r="CF37" s="67">
        <v>1</v>
      </c>
      <c r="CG37" s="68"/>
      <c r="CH37" s="70"/>
      <c r="CI37" s="67">
        <v>1</v>
      </c>
      <c r="CJ37" s="68"/>
      <c r="CK37" s="68">
        <v>1</v>
      </c>
      <c r="CL37" s="72"/>
      <c r="CM37" s="67">
        <v>1</v>
      </c>
      <c r="CN37" s="68"/>
      <c r="CO37" s="68"/>
      <c r="CP37" s="68"/>
      <c r="CQ37" s="72"/>
      <c r="CR37" s="67">
        <v>1</v>
      </c>
      <c r="CS37" s="68"/>
      <c r="CT37" s="68"/>
      <c r="CU37" s="69"/>
      <c r="CV37" s="70"/>
      <c r="CW37" s="73">
        <v>1</v>
      </c>
      <c r="CX37" s="69"/>
      <c r="CY37" s="68"/>
      <c r="CZ37" s="72"/>
    </row>
    <row r="38" spans="1:104" ht="19.5" customHeight="1" thickBot="1">
      <c r="A38" s="97"/>
      <c r="B38" s="19">
        <v>1</v>
      </c>
      <c r="C38" s="97"/>
      <c r="D38" s="19"/>
      <c r="E38" s="19">
        <v>1</v>
      </c>
      <c r="F38" s="20"/>
      <c r="G38" s="21"/>
      <c r="H38" s="21">
        <v>1</v>
      </c>
      <c r="I38" s="33">
        <v>1</v>
      </c>
      <c r="J38" s="22"/>
      <c r="K38" s="20">
        <v>1</v>
      </c>
      <c r="L38" s="21"/>
      <c r="M38" s="21"/>
      <c r="N38" s="33"/>
      <c r="O38" s="22"/>
      <c r="P38" s="20"/>
      <c r="Q38" s="21">
        <v>1</v>
      </c>
      <c r="R38" s="21"/>
      <c r="S38" s="20"/>
      <c r="T38" s="29"/>
      <c r="U38" s="21">
        <v>1</v>
      </c>
      <c r="V38" s="20">
        <v>1</v>
      </c>
      <c r="W38" s="29"/>
      <c r="X38" s="21"/>
      <c r="Y38" s="20"/>
      <c r="Z38" s="29">
        <v>1</v>
      </c>
      <c r="AA38" s="22"/>
      <c r="AB38" s="29">
        <v>1</v>
      </c>
      <c r="AC38" s="29"/>
      <c r="AD38" s="20">
        <v>1</v>
      </c>
      <c r="AE38" s="21">
        <v>1</v>
      </c>
      <c r="AF38" s="21">
        <v>1</v>
      </c>
      <c r="AG38" s="21"/>
      <c r="AH38" s="33"/>
      <c r="AI38" s="21"/>
      <c r="AJ38" s="20"/>
      <c r="AK38" s="29">
        <v>1</v>
      </c>
      <c r="AL38" s="20"/>
      <c r="AM38" s="21"/>
      <c r="AN38" s="21"/>
      <c r="AO38" s="21"/>
      <c r="AP38" s="21"/>
      <c r="AQ38" s="21">
        <v>1</v>
      </c>
      <c r="AR38" s="20">
        <v>1</v>
      </c>
      <c r="AS38" s="21">
        <v>1</v>
      </c>
      <c r="AT38" s="21">
        <v>1</v>
      </c>
      <c r="AU38" s="21"/>
      <c r="AV38" s="21"/>
      <c r="AW38" s="30"/>
      <c r="AX38" s="20">
        <v>1</v>
      </c>
      <c r="AY38" s="21"/>
      <c r="AZ38" s="21"/>
      <c r="BA38" s="21"/>
      <c r="BB38" s="30"/>
      <c r="BC38" s="20"/>
      <c r="BD38" s="21"/>
      <c r="BE38" s="21">
        <v>1</v>
      </c>
      <c r="BF38" s="21"/>
      <c r="BG38" s="30"/>
      <c r="BH38" s="29">
        <v>1</v>
      </c>
      <c r="BI38" s="21"/>
      <c r="BJ38" s="21"/>
      <c r="BK38" s="21"/>
      <c r="BL38" s="30"/>
      <c r="BM38" s="20">
        <v>1</v>
      </c>
      <c r="BN38" s="21">
        <v>1</v>
      </c>
      <c r="BO38" s="21"/>
      <c r="BP38" s="21"/>
      <c r="BQ38" s="21"/>
      <c r="BR38" s="30"/>
      <c r="BS38" s="20"/>
      <c r="BT38" s="21">
        <v>1</v>
      </c>
      <c r="BU38" s="30"/>
      <c r="BV38" s="20"/>
      <c r="BW38" s="21"/>
      <c r="BX38" s="21"/>
      <c r="BY38" s="21">
        <v>1</v>
      </c>
      <c r="BZ38" s="30"/>
      <c r="CA38" s="20">
        <v>1</v>
      </c>
      <c r="CB38" s="21"/>
      <c r="CC38" s="21"/>
      <c r="CD38" s="33"/>
      <c r="CE38" s="22"/>
      <c r="CF38" s="20">
        <v>1</v>
      </c>
      <c r="CG38" s="21"/>
      <c r="CH38" s="22"/>
      <c r="CI38" s="20"/>
      <c r="CJ38" s="21">
        <v>1</v>
      </c>
      <c r="CK38" s="21"/>
      <c r="CL38" s="30"/>
      <c r="CM38" s="20">
        <v>1</v>
      </c>
      <c r="CN38" s="21"/>
      <c r="CO38" s="21"/>
      <c r="CP38" s="21"/>
      <c r="CQ38" s="30"/>
      <c r="CR38" s="20"/>
      <c r="CS38" s="21">
        <v>1</v>
      </c>
      <c r="CT38" s="21"/>
      <c r="CU38" s="33"/>
      <c r="CV38" s="22"/>
      <c r="CW38" s="36"/>
      <c r="CX38" s="33">
        <v>1</v>
      </c>
      <c r="CY38" s="21"/>
      <c r="CZ38" s="30"/>
    </row>
    <row r="39" spans="1:104" ht="19.5" customHeight="1" thickBot="1">
      <c r="A39" s="84" t="s">
        <v>88</v>
      </c>
      <c r="B39" s="84">
        <f>SUM(B37:B38)</f>
        <v>2</v>
      </c>
      <c r="C39" s="84">
        <f>SUM(C37:C38)</f>
        <v>3</v>
      </c>
      <c r="D39" s="84">
        <f aca="true" t="shared" si="6" ref="D39:BO39">SUM(D37:D38)</f>
        <v>1</v>
      </c>
      <c r="E39" s="84">
        <f t="shared" si="6"/>
        <v>1</v>
      </c>
      <c r="F39" s="85">
        <f t="shared" si="6"/>
        <v>0</v>
      </c>
      <c r="G39" s="86">
        <f t="shared" si="6"/>
        <v>0</v>
      </c>
      <c r="H39" s="86">
        <f t="shared" si="6"/>
        <v>1</v>
      </c>
      <c r="I39" s="86">
        <f t="shared" si="6"/>
        <v>2</v>
      </c>
      <c r="J39" s="87">
        <f t="shared" si="6"/>
        <v>0</v>
      </c>
      <c r="K39" s="85">
        <f t="shared" si="6"/>
        <v>1</v>
      </c>
      <c r="L39" s="86">
        <f t="shared" si="6"/>
        <v>0</v>
      </c>
      <c r="M39" s="86">
        <f t="shared" si="6"/>
        <v>1</v>
      </c>
      <c r="N39" s="86">
        <f t="shared" si="6"/>
        <v>0</v>
      </c>
      <c r="O39" s="87">
        <f t="shared" si="6"/>
        <v>0</v>
      </c>
      <c r="P39" s="85">
        <f t="shared" si="6"/>
        <v>0</v>
      </c>
      <c r="Q39" s="86">
        <f t="shared" si="6"/>
        <v>2</v>
      </c>
      <c r="R39" s="87">
        <f t="shared" si="6"/>
        <v>0</v>
      </c>
      <c r="S39" s="85">
        <f t="shared" si="6"/>
        <v>1</v>
      </c>
      <c r="T39" s="86">
        <f t="shared" si="6"/>
        <v>0</v>
      </c>
      <c r="U39" s="87">
        <f t="shared" si="6"/>
        <v>1</v>
      </c>
      <c r="V39" s="85">
        <f t="shared" si="6"/>
        <v>1</v>
      </c>
      <c r="W39" s="86">
        <f t="shared" si="6"/>
        <v>1</v>
      </c>
      <c r="X39" s="87">
        <f t="shared" si="6"/>
        <v>0</v>
      </c>
      <c r="Y39" s="85">
        <f t="shared" si="6"/>
        <v>1</v>
      </c>
      <c r="Z39" s="86">
        <f t="shared" si="6"/>
        <v>1</v>
      </c>
      <c r="AA39" s="87">
        <f t="shared" si="6"/>
        <v>0</v>
      </c>
      <c r="AB39" s="85">
        <f t="shared" si="6"/>
        <v>1</v>
      </c>
      <c r="AC39" s="87">
        <f t="shared" si="6"/>
        <v>1</v>
      </c>
      <c r="AD39" s="85">
        <f t="shared" si="6"/>
        <v>2</v>
      </c>
      <c r="AE39" s="86">
        <f t="shared" si="6"/>
        <v>1</v>
      </c>
      <c r="AF39" s="86">
        <f t="shared" si="6"/>
        <v>2</v>
      </c>
      <c r="AG39" s="86">
        <f t="shared" si="6"/>
        <v>0</v>
      </c>
      <c r="AH39" s="86">
        <f t="shared" si="6"/>
        <v>0</v>
      </c>
      <c r="AI39" s="87">
        <f t="shared" si="6"/>
        <v>0</v>
      </c>
      <c r="AJ39" s="85">
        <f t="shared" si="6"/>
        <v>0</v>
      </c>
      <c r="AK39" s="87">
        <f t="shared" si="6"/>
        <v>2</v>
      </c>
      <c r="AL39" s="85">
        <f t="shared" si="6"/>
        <v>0</v>
      </c>
      <c r="AM39" s="86">
        <f t="shared" si="6"/>
        <v>0</v>
      </c>
      <c r="AN39" s="86">
        <f t="shared" si="6"/>
        <v>0</v>
      </c>
      <c r="AO39" s="86">
        <f t="shared" si="6"/>
        <v>0</v>
      </c>
      <c r="AP39" s="86">
        <f t="shared" si="6"/>
        <v>1</v>
      </c>
      <c r="AQ39" s="87">
        <f t="shared" si="6"/>
        <v>1</v>
      </c>
      <c r="AR39" s="85">
        <f t="shared" si="6"/>
        <v>1</v>
      </c>
      <c r="AS39" s="86">
        <f t="shared" si="6"/>
        <v>2</v>
      </c>
      <c r="AT39" s="86">
        <f t="shared" si="6"/>
        <v>1</v>
      </c>
      <c r="AU39" s="86">
        <f t="shared" si="6"/>
        <v>0</v>
      </c>
      <c r="AV39" s="86">
        <f t="shared" si="6"/>
        <v>0</v>
      </c>
      <c r="AW39" s="87">
        <f t="shared" si="6"/>
        <v>0</v>
      </c>
      <c r="AX39" s="85">
        <f t="shared" si="6"/>
        <v>2</v>
      </c>
      <c r="AY39" s="86">
        <f t="shared" si="6"/>
        <v>0</v>
      </c>
      <c r="AZ39" s="86">
        <f t="shared" si="6"/>
        <v>0</v>
      </c>
      <c r="BA39" s="86">
        <f t="shared" si="6"/>
        <v>0</v>
      </c>
      <c r="BB39" s="87">
        <f t="shared" si="6"/>
        <v>0</v>
      </c>
      <c r="BC39" s="85">
        <f t="shared" si="6"/>
        <v>0</v>
      </c>
      <c r="BD39" s="86">
        <f t="shared" si="6"/>
        <v>0</v>
      </c>
      <c r="BE39" s="86">
        <f t="shared" si="6"/>
        <v>2</v>
      </c>
      <c r="BF39" s="86">
        <f t="shared" si="6"/>
        <v>0</v>
      </c>
      <c r="BG39" s="87">
        <f t="shared" si="6"/>
        <v>0</v>
      </c>
      <c r="BH39" s="85">
        <f t="shared" si="6"/>
        <v>2</v>
      </c>
      <c r="BI39" s="86">
        <f t="shared" si="6"/>
        <v>0</v>
      </c>
      <c r="BJ39" s="86">
        <f t="shared" si="6"/>
        <v>0</v>
      </c>
      <c r="BK39" s="86">
        <f t="shared" si="6"/>
        <v>0</v>
      </c>
      <c r="BL39" s="87">
        <f t="shared" si="6"/>
        <v>0</v>
      </c>
      <c r="BM39" s="85">
        <f t="shared" si="6"/>
        <v>2</v>
      </c>
      <c r="BN39" s="86">
        <f t="shared" si="6"/>
        <v>1</v>
      </c>
      <c r="BO39" s="86">
        <f t="shared" si="6"/>
        <v>1</v>
      </c>
      <c r="BP39" s="86">
        <f aca="true" t="shared" si="7" ref="BP39:CZ39">SUM(BP37:BP38)</f>
        <v>0</v>
      </c>
      <c r="BQ39" s="86">
        <f t="shared" si="7"/>
        <v>0</v>
      </c>
      <c r="BR39" s="87">
        <f t="shared" si="7"/>
        <v>0</v>
      </c>
      <c r="BS39" s="85">
        <f t="shared" si="7"/>
        <v>0</v>
      </c>
      <c r="BT39" s="86">
        <f t="shared" si="7"/>
        <v>2</v>
      </c>
      <c r="BU39" s="87">
        <f t="shared" si="7"/>
        <v>0</v>
      </c>
      <c r="BV39" s="85">
        <f t="shared" si="7"/>
        <v>1</v>
      </c>
      <c r="BW39" s="86">
        <f t="shared" si="7"/>
        <v>0</v>
      </c>
      <c r="BX39" s="86">
        <f t="shared" si="7"/>
        <v>0</v>
      </c>
      <c r="BY39" s="86">
        <f t="shared" si="7"/>
        <v>2</v>
      </c>
      <c r="BZ39" s="87">
        <f t="shared" si="7"/>
        <v>0</v>
      </c>
      <c r="CA39" s="85">
        <f t="shared" si="7"/>
        <v>2</v>
      </c>
      <c r="CB39" s="86">
        <f t="shared" si="7"/>
        <v>0</v>
      </c>
      <c r="CC39" s="86">
        <f t="shared" si="7"/>
        <v>0</v>
      </c>
      <c r="CD39" s="86">
        <f t="shared" si="7"/>
        <v>0</v>
      </c>
      <c r="CE39" s="87">
        <f t="shared" si="7"/>
        <v>0</v>
      </c>
      <c r="CF39" s="85">
        <f t="shared" si="7"/>
        <v>2</v>
      </c>
      <c r="CG39" s="86">
        <f t="shared" si="7"/>
        <v>0</v>
      </c>
      <c r="CH39" s="87">
        <f t="shared" si="7"/>
        <v>0</v>
      </c>
      <c r="CI39" s="85">
        <f t="shared" si="7"/>
        <v>1</v>
      </c>
      <c r="CJ39" s="86">
        <f t="shared" si="7"/>
        <v>1</v>
      </c>
      <c r="CK39" s="86">
        <f t="shared" si="7"/>
        <v>1</v>
      </c>
      <c r="CL39" s="87">
        <f t="shared" si="7"/>
        <v>0</v>
      </c>
      <c r="CM39" s="85">
        <f t="shared" si="7"/>
        <v>2</v>
      </c>
      <c r="CN39" s="86">
        <f t="shared" si="7"/>
        <v>0</v>
      </c>
      <c r="CO39" s="86">
        <f t="shared" si="7"/>
        <v>0</v>
      </c>
      <c r="CP39" s="86">
        <f t="shared" si="7"/>
        <v>0</v>
      </c>
      <c r="CQ39" s="87">
        <f t="shared" si="7"/>
        <v>0</v>
      </c>
      <c r="CR39" s="85">
        <f t="shared" si="7"/>
        <v>1</v>
      </c>
      <c r="CS39" s="86">
        <f t="shared" si="7"/>
        <v>1</v>
      </c>
      <c r="CT39" s="86">
        <f t="shared" si="7"/>
        <v>0</v>
      </c>
      <c r="CU39" s="86">
        <f t="shared" si="7"/>
        <v>0</v>
      </c>
      <c r="CV39" s="87">
        <f t="shared" si="7"/>
        <v>0</v>
      </c>
      <c r="CW39" s="85">
        <f t="shared" si="7"/>
        <v>1</v>
      </c>
      <c r="CX39" s="86">
        <f t="shared" si="7"/>
        <v>1</v>
      </c>
      <c r="CY39" s="86">
        <f t="shared" si="7"/>
        <v>0</v>
      </c>
      <c r="CZ39" s="87">
        <f t="shared" si="7"/>
        <v>0</v>
      </c>
    </row>
    <row r="40" spans="1:104" s="53" customFormat="1" ht="19.5" customHeight="1" thickTop="1">
      <c r="A40" s="98" t="s">
        <v>30</v>
      </c>
      <c r="B40" s="45">
        <v>1</v>
      </c>
      <c r="C40" s="98">
        <v>0</v>
      </c>
      <c r="D40" s="45">
        <v>1</v>
      </c>
      <c r="E40" s="45"/>
      <c r="F40" s="46"/>
      <c r="G40" s="47">
        <v>1</v>
      </c>
      <c r="H40" s="47"/>
      <c r="I40" s="48"/>
      <c r="J40" s="49"/>
      <c r="K40" s="46"/>
      <c r="L40" s="47">
        <v>1</v>
      </c>
      <c r="M40" s="47">
        <v>1</v>
      </c>
      <c r="N40" s="48"/>
      <c r="O40" s="49"/>
      <c r="P40" s="46">
        <v>1</v>
      </c>
      <c r="Q40" s="47"/>
      <c r="R40" s="47"/>
      <c r="S40" s="46"/>
      <c r="T40" s="50">
        <v>1</v>
      </c>
      <c r="U40" s="47"/>
      <c r="V40" s="46">
        <v>1</v>
      </c>
      <c r="W40" s="50"/>
      <c r="X40" s="47"/>
      <c r="Y40" s="46">
        <v>1</v>
      </c>
      <c r="Z40" s="50"/>
      <c r="AA40" s="49"/>
      <c r="AB40" s="50"/>
      <c r="AC40" s="50">
        <v>1</v>
      </c>
      <c r="AD40" s="46"/>
      <c r="AE40" s="47">
        <v>1</v>
      </c>
      <c r="AF40" s="47">
        <v>1</v>
      </c>
      <c r="AG40" s="47"/>
      <c r="AH40" s="48"/>
      <c r="AI40" s="47"/>
      <c r="AJ40" s="46"/>
      <c r="AK40" s="50">
        <v>1</v>
      </c>
      <c r="AL40" s="46"/>
      <c r="AM40" s="47"/>
      <c r="AN40" s="47"/>
      <c r="AO40" s="47"/>
      <c r="AP40" s="47">
        <v>1</v>
      </c>
      <c r="AQ40" s="47"/>
      <c r="AR40" s="46">
        <v>1</v>
      </c>
      <c r="AS40" s="47">
        <v>1</v>
      </c>
      <c r="AT40" s="47"/>
      <c r="AU40" s="47"/>
      <c r="AV40" s="47"/>
      <c r="AW40" s="51"/>
      <c r="AX40" s="46"/>
      <c r="AY40" s="47">
        <v>1</v>
      </c>
      <c r="AZ40" s="47"/>
      <c r="BA40" s="47"/>
      <c r="BB40" s="51"/>
      <c r="BC40" s="46"/>
      <c r="BD40" s="47"/>
      <c r="BE40" s="47">
        <v>1</v>
      </c>
      <c r="BF40" s="47"/>
      <c r="BG40" s="51"/>
      <c r="BH40" s="50"/>
      <c r="BI40" s="47">
        <v>1</v>
      </c>
      <c r="BJ40" s="47"/>
      <c r="BK40" s="47"/>
      <c r="BL40" s="51"/>
      <c r="BM40" s="46"/>
      <c r="BN40" s="47"/>
      <c r="BO40" s="47">
        <v>1</v>
      </c>
      <c r="BP40" s="47">
        <v>1</v>
      </c>
      <c r="BQ40" s="47"/>
      <c r="BR40" s="51"/>
      <c r="BS40" s="46"/>
      <c r="BT40" s="47">
        <v>1</v>
      </c>
      <c r="BU40" s="51"/>
      <c r="BV40" s="46"/>
      <c r="BW40" s="47">
        <v>1</v>
      </c>
      <c r="BX40" s="47"/>
      <c r="BY40" s="47"/>
      <c r="BZ40" s="51"/>
      <c r="CA40" s="46"/>
      <c r="CB40" s="47"/>
      <c r="CC40" s="47">
        <v>1</v>
      </c>
      <c r="CD40" s="48"/>
      <c r="CE40" s="49"/>
      <c r="CF40" s="46">
        <v>1</v>
      </c>
      <c r="CG40" s="47"/>
      <c r="CH40" s="49"/>
      <c r="CI40" s="46"/>
      <c r="CJ40" s="47">
        <v>1</v>
      </c>
      <c r="CK40" s="47"/>
      <c r="CL40" s="51"/>
      <c r="CM40" s="46">
        <v>1</v>
      </c>
      <c r="CN40" s="47"/>
      <c r="CO40" s="47"/>
      <c r="CP40" s="47"/>
      <c r="CQ40" s="51"/>
      <c r="CR40" s="46"/>
      <c r="CS40" s="47">
        <v>1</v>
      </c>
      <c r="CT40" s="47"/>
      <c r="CU40" s="48"/>
      <c r="CV40" s="49"/>
      <c r="CW40" s="52"/>
      <c r="CX40" s="48">
        <v>1</v>
      </c>
      <c r="CY40" s="47"/>
      <c r="CZ40" s="51"/>
    </row>
    <row r="41" spans="1:104" s="53" customFormat="1" ht="19.5" customHeight="1">
      <c r="A41" s="97"/>
      <c r="B41" s="2">
        <v>1</v>
      </c>
      <c r="C41" s="97"/>
      <c r="D41" s="2">
        <v>1</v>
      </c>
      <c r="E41" s="2"/>
      <c r="F41" s="12">
        <v>1</v>
      </c>
      <c r="G41" s="13">
        <v>1</v>
      </c>
      <c r="H41" s="13"/>
      <c r="I41" s="32"/>
      <c r="J41" s="14"/>
      <c r="K41" s="12"/>
      <c r="L41" s="13">
        <v>1</v>
      </c>
      <c r="M41" s="13">
        <v>1</v>
      </c>
      <c r="N41" s="32"/>
      <c r="O41" s="14"/>
      <c r="P41" s="12">
        <v>1</v>
      </c>
      <c r="Q41" s="13"/>
      <c r="R41" s="13"/>
      <c r="S41" s="12">
        <v>1</v>
      </c>
      <c r="T41" s="28"/>
      <c r="U41" s="13"/>
      <c r="V41" s="12">
        <v>1</v>
      </c>
      <c r="W41" s="28"/>
      <c r="X41" s="13"/>
      <c r="Y41" s="12">
        <v>1</v>
      </c>
      <c r="Z41" s="28"/>
      <c r="AA41" s="14"/>
      <c r="AB41" s="28"/>
      <c r="AC41" s="28">
        <v>1</v>
      </c>
      <c r="AD41" s="12"/>
      <c r="AE41" s="13">
        <v>1</v>
      </c>
      <c r="AF41" s="13">
        <v>1</v>
      </c>
      <c r="AG41" s="13"/>
      <c r="AH41" s="32"/>
      <c r="AI41" s="13"/>
      <c r="AJ41" s="12"/>
      <c r="AK41" s="28">
        <v>1</v>
      </c>
      <c r="AL41" s="12"/>
      <c r="AM41" s="13">
        <v>1</v>
      </c>
      <c r="AN41" s="13"/>
      <c r="AO41" s="13"/>
      <c r="AP41" s="13"/>
      <c r="AQ41" s="13"/>
      <c r="AR41" s="12"/>
      <c r="AS41" s="13">
        <v>1</v>
      </c>
      <c r="AT41" s="13"/>
      <c r="AU41" s="13"/>
      <c r="AV41" s="13"/>
      <c r="AW41" s="27"/>
      <c r="AX41" s="12"/>
      <c r="AY41" s="13"/>
      <c r="AZ41" s="13">
        <v>1</v>
      </c>
      <c r="BA41" s="13"/>
      <c r="BB41" s="27"/>
      <c r="BC41" s="12"/>
      <c r="BD41" s="13"/>
      <c r="BE41" s="13">
        <v>1</v>
      </c>
      <c r="BF41" s="13"/>
      <c r="BG41" s="27"/>
      <c r="BH41" s="28"/>
      <c r="BI41" s="13">
        <v>1</v>
      </c>
      <c r="BJ41" s="13"/>
      <c r="BK41" s="13"/>
      <c r="BL41" s="27"/>
      <c r="BM41" s="12"/>
      <c r="BN41" s="13"/>
      <c r="BO41" s="13">
        <v>1</v>
      </c>
      <c r="BP41" s="13">
        <v>1</v>
      </c>
      <c r="BQ41" s="13"/>
      <c r="BR41" s="27"/>
      <c r="BS41" s="12"/>
      <c r="BT41" s="13"/>
      <c r="BU41" s="27">
        <v>1</v>
      </c>
      <c r="BV41" s="12"/>
      <c r="BW41" s="13">
        <v>1</v>
      </c>
      <c r="BX41" s="13"/>
      <c r="BY41" s="13"/>
      <c r="BZ41" s="27"/>
      <c r="CA41" s="12"/>
      <c r="CB41" s="13"/>
      <c r="CC41" s="13"/>
      <c r="CD41" s="32">
        <v>1</v>
      </c>
      <c r="CE41" s="14"/>
      <c r="CF41" s="12">
        <v>1</v>
      </c>
      <c r="CG41" s="13"/>
      <c r="CH41" s="14"/>
      <c r="CI41" s="12"/>
      <c r="CJ41" s="13"/>
      <c r="CK41" s="13">
        <v>1</v>
      </c>
      <c r="CL41" s="27"/>
      <c r="CM41" s="12"/>
      <c r="CN41" s="13"/>
      <c r="CO41" s="13">
        <v>1</v>
      </c>
      <c r="CP41" s="13"/>
      <c r="CQ41" s="27"/>
      <c r="CR41" s="12"/>
      <c r="CS41" s="13"/>
      <c r="CT41" s="13"/>
      <c r="CU41" s="32">
        <v>1</v>
      </c>
      <c r="CV41" s="14"/>
      <c r="CW41" s="35"/>
      <c r="CX41" s="32"/>
      <c r="CY41" s="13">
        <v>1</v>
      </c>
      <c r="CZ41" s="27"/>
    </row>
    <row r="42" spans="1:104" s="53" customFormat="1" ht="19.5" customHeight="1">
      <c r="A42" s="97"/>
      <c r="B42" s="2">
        <v>1</v>
      </c>
      <c r="C42" s="97"/>
      <c r="D42" s="2"/>
      <c r="E42" s="2">
        <v>1</v>
      </c>
      <c r="F42" s="12"/>
      <c r="G42" s="13"/>
      <c r="H42" s="13"/>
      <c r="I42" s="32">
        <v>1</v>
      </c>
      <c r="J42" s="14"/>
      <c r="K42" s="12">
        <v>1</v>
      </c>
      <c r="L42" s="13">
        <v>1</v>
      </c>
      <c r="M42" s="13"/>
      <c r="N42" s="32"/>
      <c r="O42" s="14"/>
      <c r="P42" s="12"/>
      <c r="Q42" s="13">
        <v>1</v>
      </c>
      <c r="R42" s="13"/>
      <c r="S42" s="12">
        <v>1</v>
      </c>
      <c r="T42" s="28"/>
      <c r="U42" s="13"/>
      <c r="V42" s="12">
        <v>1</v>
      </c>
      <c r="W42" s="28"/>
      <c r="X42" s="13"/>
      <c r="Y42" s="12"/>
      <c r="Z42" s="28">
        <v>1</v>
      </c>
      <c r="AA42" s="14"/>
      <c r="AB42" s="28">
        <v>1</v>
      </c>
      <c r="AC42" s="28"/>
      <c r="AD42" s="12"/>
      <c r="AE42" s="13"/>
      <c r="AF42" s="13">
        <v>1</v>
      </c>
      <c r="AG42" s="13"/>
      <c r="AH42" s="32"/>
      <c r="AI42" s="13"/>
      <c r="AJ42" s="12"/>
      <c r="AK42" s="28">
        <v>1</v>
      </c>
      <c r="AL42" s="12"/>
      <c r="AM42" s="13"/>
      <c r="AN42" s="13"/>
      <c r="AO42" s="13">
        <v>1</v>
      </c>
      <c r="AP42" s="13"/>
      <c r="AQ42" s="13"/>
      <c r="AR42" s="12"/>
      <c r="AS42" s="13"/>
      <c r="AT42" s="13"/>
      <c r="AU42" s="13">
        <v>1</v>
      </c>
      <c r="AV42" s="13"/>
      <c r="AW42" s="27"/>
      <c r="AX42" s="12"/>
      <c r="AY42" s="13">
        <v>1</v>
      </c>
      <c r="AZ42" s="13"/>
      <c r="BA42" s="13"/>
      <c r="BB42" s="27"/>
      <c r="BC42" s="12"/>
      <c r="BD42" s="13">
        <v>1</v>
      </c>
      <c r="BE42" s="13"/>
      <c r="BF42" s="13"/>
      <c r="BG42" s="27"/>
      <c r="BH42" s="28"/>
      <c r="BI42" s="13">
        <v>1</v>
      </c>
      <c r="BJ42" s="13"/>
      <c r="BK42" s="13"/>
      <c r="BL42" s="27"/>
      <c r="BM42" s="12"/>
      <c r="BN42" s="13">
        <v>1</v>
      </c>
      <c r="BO42" s="13"/>
      <c r="BP42" s="13"/>
      <c r="BQ42" s="13"/>
      <c r="BR42" s="27"/>
      <c r="BS42" s="12">
        <v>1</v>
      </c>
      <c r="BT42" s="13"/>
      <c r="BU42" s="27"/>
      <c r="BV42" s="12"/>
      <c r="BW42" s="13">
        <v>1</v>
      </c>
      <c r="BX42" s="13"/>
      <c r="BY42" s="13"/>
      <c r="BZ42" s="27"/>
      <c r="CA42" s="12"/>
      <c r="CB42" s="13"/>
      <c r="CC42" s="13"/>
      <c r="CD42" s="32"/>
      <c r="CE42" s="14"/>
      <c r="CF42" s="12">
        <v>1</v>
      </c>
      <c r="CG42" s="13"/>
      <c r="CH42" s="14"/>
      <c r="CI42" s="12"/>
      <c r="CJ42" s="13">
        <v>1</v>
      </c>
      <c r="CK42" s="13"/>
      <c r="CL42" s="27"/>
      <c r="CM42" s="12"/>
      <c r="CN42" s="13"/>
      <c r="CO42" s="13">
        <v>1</v>
      </c>
      <c r="CP42" s="13"/>
      <c r="CQ42" s="27"/>
      <c r="CR42" s="12"/>
      <c r="CS42" s="13"/>
      <c r="CT42" s="13">
        <v>1</v>
      </c>
      <c r="CU42" s="32"/>
      <c r="CV42" s="14"/>
      <c r="CW42" s="35"/>
      <c r="CX42" s="32">
        <v>1</v>
      </c>
      <c r="CY42" s="13"/>
      <c r="CZ42" s="27"/>
    </row>
    <row r="43" spans="1:104" s="53" customFormat="1" ht="19.5" customHeight="1">
      <c r="A43" s="97"/>
      <c r="B43" s="2">
        <v>1</v>
      </c>
      <c r="C43" s="97"/>
      <c r="D43" s="2"/>
      <c r="E43" s="2">
        <v>1</v>
      </c>
      <c r="F43" s="12"/>
      <c r="G43" s="13"/>
      <c r="H43" s="13">
        <v>1</v>
      </c>
      <c r="I43" s="32">
        <v>1</v>
      </c>
      <c r="J43" s="14"/>
      <c r="K43" s="12"/>
      <c r="L43" s="13"/>
      <c r="M43" s="13"/>
      <c r="N43" s="32">
        <v>1</v>
      </c>
      <c r="O43" s="14"/>
      <c r="P43" s="12">
        <v>1</v>
      </c>
      <c r="Q43" s="13"/>
      <c r="R43" s="13"/>
      <c r="S43" s="12"/>
      <c r="T43" s="28">
        <v>1</v>
      </c>
      <c r="U43" s="13"/>
      <c r="V43" s="12"/>
      <c r="W43" s="28"/>
      <c r="X43" s="13">
        <v>1</v>
      </c>
      <c r="Y43" s="12"/>
      <c r="Z43" s="28">
        <v>1</v>
      </c>
      <c r="AA43" s="14"/>
      <c r="AB43" s="28"/>
      <c r="AC43" s="28">
        <v>1</v>
      </c>
      <c r="AD43" s="12"/>
      <c r="AE43" s="13"/>
      <c r="AF43" s="13"/>
      <c r="AG43" s="13"/>
      <c r="AH43" s="32"/>
      <c r="AI43" s="13">
        <v>1</v>
      </c>
      <c r="AJ43" s="12"/>
      <c r="AK43" s="28">
        <v>1</v>
      </c>
      <c r="AL43" s="12"/>
      <c r="AM43" s="13"/>
      <c r="AN43" s="13"/>
      <c r="AO43" s="13"/>
      <c r="AP43" s="13"/>
      <c r="AQ43" s="13">
        <v>1</v>
      </c>
      <c r="AR43" s="12"/>
      <c r="AS43" s="13">
        <v>1</v>
      </c>
      <c r="AT43" s="13"/>
      <c r="AU43" s="13"/>
      <c r="AV43" s="13"/>
      <c r="AW43" s="27"/>
      <c r="AX43" s="12"/>
      <c r="AY43" s="13"/>
      <c r="AZ43" s="13">
        <v>1</v>
      </c>
      <c r="BA43" s="13"/>
      <c r="BB43" s="27"/>
      <c r="BC43" s="12"/>
      <c r="BD43" s="13"/>
      <c r="BE43" s="13"/>
      <c r="BF43" s="13"/>
      <c r="BG43" s="27">
        <v>1</v>
      </c>
      <c r="BH43" s="28">
        <v>1</v>
      </c>
      <c r="BI43" s="13"/>
      <c r="BJ43" s="13"/>
      <c r="BK43" s="13"/>
      <c r="BL43" s="27"/>
      <c r="BM43" s="12"/>
      <c r="BN43" s="13"/>
      <c r="BO43" s="13"/>
      <c r="BP43" s="13"/>
      <c r="BQ43" s="13"/>
      <c r="BR43" s="27">
        <v>1</v>
      </c>
      <c r="BS43" s="12">
        <v>1</v>
      </c>
      <c r="BT43" s="13"/>
      <c r="BU43" s="27"/>
      <c r="BV43" s="12"/>
      <c r="BW43" s="13"/>
      <c r="BX43" s="13"/>
      <c r="BY43" s="13">
        <v>1</v>
      </c>
      <c r="BZ43" s="27"/>
      <c r="CA43" s="12"/>
      <c r="CB43" s="13"/>
      <c r="CC43" s="13">
        <v>1</v>
      </c>
      <c r="CD43" s="32"/>
      <c r="CE43" s="14"/>
      <c r="CF43" s="12">
        <v>1</v>
      </c>
      <c r="CG43" s="13"/>
      <c r="CH43" s="14"/>
      <c r="CI43" s="12">
        <v>1</v>
      </c>
      <c r="CJ43" s="13">
        <v>1</v>
      </c>
      <c r="CK43" s="13"/>
      <c r="CL43" s="27"/>
      <c r="CM43" s="12"/>
      <c r="CN43" s="13">
        <v>1</v>
      </c>
      <c r="CO43" s="13"/>
      <c r="CP43" s="13"/>
      <c r="CQ43" s="27"/>
      <c r="CR43" s="12"/>
      <c r="CS43" s="13">
        <v>1</v>
      </c>
      <c r="CT43" s="13"/>
      <c r="CU43" s="32"/>
      <c r="CV43" s="14"/>
      <c r="CW43" s="35"/>
      <c r="CX43" s="32">
        <v>1</v>
      </c>
      <c r="CY43" s="13">
        <v>1</v>
      </c>
      <c r="CZ43" s="27"/>
    </row>
    <row r="44" spans="1:104" s="53" customFormat="1" ht="19.5" customHeight="1">
      <c r="A44" s="97"/>
      <c r="B44" s="2">
        <v>1</v>
      </c>
      <c r="C44" s="97"/>
      <c r="D44" s="2">
        <v>1</v>
      </c>
      <c r="E44" s="2"/>
      <c r="F44" s="12"/>
      <c r="G44" s="13">
        <v>1</v>
      </c>
      <c r="H44" s="13"/>
      <c r="I44" s="32"/>
      <c r="J44" s="14"/>
      <c r="K44" s="12">
        <v>1</v>
      </c>
      <c r="L44" s="13"/>
      <c r="M44" s="13"/>
      <c r="N44" s="32"/>
      <c r="O44" s="14"/>
      <c r="P44" s="12"/>
      <c r="Q44" s="13">
        <v>1</v>
      </c>
      <c r="R44" s="13"/>
      <c r="S44" s="12"/>
      <c r="T44" s="28"/>
      <c r="U44" s="13">
        <v>1</v>
      </c>
      <c r="V44" s="12">
        <v>1</v>
      </c>
      <c r="W44" s="28"/>
      <c r="X44" s="13"/>
      <c r="Y44" s="12">
        <v>1</v>
      </c>
      <c r="Z44" s="28"/>
      <c r="AA44" s="14"/>
      <c r="AB44" s="28"/>
      <c r="AC44" s="28">
        <v>1</v>
      </c>
      <c r="AD44" s="12"/>
      <c r="AE44" s="13"/>
      <c r="AF44" s="13"/>
      <c r="AG44" s="13"/>
      <c r="AH44" s="32"/>
      <c r="AI44" s="13">
        <v>1</v>
      </c>
      <c r="AJ44" s="12"/>
      <c r="AK44" s="28">
        <v>1</v>
      </c>
      <c r="AL44" s="12"/>
      <c r="AM44" s="13"/>
      <c r="AN44" s="13"/>
      <c r="AO44" s="13"/>
      <c r="AP44" s="13"/>
      <c r="AQ44" s="13">
        <v>1</v>
      </c>
      <c r="AR44" s="12">
        <v>1</v>
      </c>
      <c r="AS44" s="13"/>
      <c r="AT44" s="13"/>
      <c r="AU44" s="13"/>
      <c r="AV44" s="13"/>
      <c r="AW44" s="27"/>
      <c r="AX44" s="12"/>
      <c r="AY44" s="13">
        <v>1</v>
      </c>
      <c r="AZ44" s="13"/>
      <c r="BA44" s="13"/>
      <c r="BB44" s="27"/>
      <c r="BC44" s="12"/>
      <c r="BD44" s="13"/>
      <c r="BE44" s="13">
        <v>1</v>
      </c>
      <c r="BF44" s="13"/>
      <c r="BG44" s="27"/>
      <c r="BH44" s="28"/>
      <c r="BI44" s="13">
        <v>1</v>
      </c>
      <c r="BJ44" s="13"/>
      <c r="BK44" s="13"/>
      <c r="BL44" s="27"/>
      <c r="BM44" s="12"/>
      <c r="BN44" s="13"/>
      <c r="BO44" s="13">
        <v>1</v>
      </c>
      <c r="BP44" s="13"/>
      <c r="BQ44" s="13"/>
      <c r="BR44" s="27"/>
      <c r="BS44" s="12"/>
      <c r="BT44" s="13">
        <v>1</v>
      </c>
      <c r="BU44" s="27"/>
      <c r="BV44" s="12"/>
      <c r="BW44" s="13"/>
      <c r="BX44" s="13"/>
      <c r="BY44" s="13">
        <v>1</v>
      </c>
      <c r="BZ44" s="27"/>
      <c r="CA44" s="12"/>
      <c r="CB44" s="13"/>
      <c r="CC44" s="13">
        <v>1</v>
      </c>
      <c r="CD44" s="32"/>
      <c r="CE44" s="14"/>
      <c r="CF44" s="12">
        <v>1</v>
      </c>
      <c r="CG44" s="13"/>
      <c r="CH44" s="14"/>
      <c r="CI44" s="12"/>
      <c r="CJ44" s="13">
        <v>1</v>
      </c>
      <c r="CK44" s="13"/>
      <c r="CL44" s="27"/>
      <c r="CM44" s="12"/>
      <c r="CN44" s="13">
        <v>1</v>
      </c>
      <c r="CO44" s="13"/>
      <c r="CP44" s="13"/>
      <c r="CQ44" s="27"/>
      <c r="CR44" s="12"/>
      <c r="CS44" s="13">
        <v>1</v>
      </c>
      <c r="CT44" s="13"/>
      <c r="CU44" s="32"/>
      <c r="CV44" s="14"/>
      <c r="CW44" s="35"/>
      <c r="CX44" s="32"/>
      <c r="CY44" s="13"/>
      <c r="CZ44" s="27"/>
    </row>
    <row r="45" spans="1:104" s="53" customFormat="1" ht="19.5" customHeight="1">
      <c r="A45" s="97"/>
      <c r="B45" s="2">
        <v>1</v>
      </c>
      <c r="C45" s="97"/>
      <c r="D45" s="2"/>
      <c r="E45" s="2">
        <v>1</v>
      </c>
      <c r="F45" s="12">
        <v>1</v>
      </c>
      <c r="G45" s="13">
        <v>1</v>
      </c>
      <c r="H45" s="13"/>
      <c r="I45" s="32"/>
      <c r="J45" s="14"/>
      <c r="K45" s="12"/>
      <c r="L45" s="13">
        <v>1</v>
      </c>
      <c r="M45" s="13">
        <v>1</v>
      </c>
      <c r="N45" s="32"/>
      <c r="O45" s="14"/>
      <c r="P45" s="12">
        <v>1</v>
      </c>
      <c r="Q45" s="13"/>
      <c r="R45" s="13"/>
      <c r="S45" s="12">
        <v>1</v>
      </c>
      <c r="T45" s="28"/>
      <c r="U45" s="13"/>
      <c r="V45" s="12"/>
      <c r="W45" s="28">
        <v>1</v>
      </c>
      <c r="X45" s="13"/>
      <c r="Y45" s="12">
        <v>1</v>
      </c>
      <c r="Z45" s="28"/>
      <c r="AA45" s="14"/>
      <c r="AB45" s="28"/>
      <c r="AC45" s="28">
        <v>1</v>
      </c>
      <c r="AD45" s="12"/>
      <c r="AE45" s="13"/>
      <c r="AF45" s="13"/>
      <c r="AG45" s="13"/>
      <c r="AH45" s="32"/>
      <c r="AI45" s="13">
        <v>1</v>
      </c>
      <c r="AJ45" s="12"/>
      <c r="AK45" s="28">
        <v>1</v>
      </c>
      <c r="AL45" s="12"/>
      <c r="AM45" s="13"/>
      <c r="AN45" s="13"/>
      <c r="AO45" s="13"/>
      <c r="AP45" s="13">
        <v>1</v>
      </c>
      <c r="AQ45" s="13"/>
      <c r="AR45" s="12"/>
      <c r="AS45" s="13"/>
      <c r="AT45" s="13">
        <v>1</v>
      </c>
      <c r="AU45" s="13"/>
      <c r="AV45" s="13"/>
      <c r="AW45" s="27"/>
      <c r="AX45" s="12"/>
      <c r="AY45" s="13"/>
      <c r="AZ45" s="13"/>
      <c r="BA45" s="13">
        <v>1</v>
      </c>
      <c r="BB45" s="27"/>
      <c r="BC45" s="12"/>
      <c r="BD45" s="13"/>
      <c r="BE45" s="13"/>
      <c r="BF45" s="13"/>
      <c r="BG45" s="27">
        <v>1</v>
      </c>
      <c r="BH45" s="28"/>
      <c r="BI45" s="13">
        <v>1</v>
      </c>
      <c r="BJ45" s="13"/>
      <c r="BK45" s="13"/>
      <c r="BL45" s="27"/>
      <c r="BM45" s="12"/>
      <c r="BN45" s="13">
        <v>1</v>
      </c>
      <c r="BO45" s="13">
        <v>1</v>
      </c>
      <c r="BP45" s="13"/>
      <c r="BQ45" s="13"/>
      <c r="BR45" s="27"/>
      <c r="BS45" s="12"/>
      <c r="BT45" s="13">
        <v>1</v>
      </c>
      <c r="BU45" s="27"/>
      <c r="BV45" s="12"/>
      <c r="BW45" s="13">
        <v>1</v>
      </c>
      <c r="BX45" s="13"/>
      <c r="BY45" s="13">
        <v>1</v>
      </c>
      <c r="BZ45" s="27"/>
      <c r="CA45" s="12"/>
      <c r="CB45" s="13">
        <v>1</v>
      </c>
      <c r="CC45" s="13"/>
      <c r="CD45" s="32"/>
      <c r="CE45" s="14"/>
      <c r="CF45" s="12">
        <v>1</v>
      </c>
      <c r="CG45" s="13"/>
      <c r="CH45" s="14"/>
      <c r="CI45" s="12"/>
      <c r="CJ45" s="13">
        <v>1</v>
      </c>
      <c r="CK45" s="13"/>
      <c r="CL45" s="27"/>
      <c r="CM45" s="12">
        <v>1</v>
      </c>
      <c r="CN45" s="13"/>
      <c r="CO45" s="13"/>
      <c r="CP45" s="13"/>
      <c r="CQ45" s="27"/>
      <c r="CR45" s="12"/>
      <c r="CS45" s="13">
        <v>1</v>
      </c>
      <c r="CT45" s="13"/>
      <c r="CU45" s="32"/>
      <c r="CV45" s="14"/>
      <c r="CW45" s="35">
        <v>1</v>
      </c>
      <c r="CX45" s="32"/>
      <c r="CY45" s="13"/>
      <c r="CZ45" s="27"/>
    </row>
    <row r="46" spans="1:104" s="53" customFormat="1" ht="19.5" customHeight="1">
      <c r="A46" s="97"/>
      <c r="B46" s="2">
        <v>1</v>
      </c>
      <c r="C46" s="97"/>
      <c r="D46" s="2"/>
      <c r="E46" s="2">
        <v>1</v>
      </c>
      <c r="F46" s="12"/>
      <c r="G46" s="13"/>
      <c r="H46" s="13"/>
      <c r="I46" s="32">
        <v>1</v>
      </c>
      <c r="J46" s="14"/>
      <c r="K46" s="12"/>
      <c r="L46" s="13">
        <v>1</v>
      </c>
      <c r="M46" s="13">
        <v>1</v>
      </c>
      <c r="N46" s="32"/>
      <c r="O46" s="14"/>
      <c r="P46" s="12">
        <v>1</v>
      </c>
      <c r="Q46" s="13"/>
      <c r="R46" s="13"/>
      <c r="S46" s="12">
        <v>1</v>
      </c>
      <c r="T46" s="28"/>
      <c r="U46" s="13"/>
      <c r="V46" s="12">
        <v>1</v>
      </c>
      <c r="W46" s="28"/>
      <c r="X46" s="13"/>
      <c r="Y46" s="12"/>
      <c r="Z46" s="28"/>
      <c r="AA46" s="14">
        <v>1</v>
      </c>
      <c r="AB46" s="28"/>
      <c r="AC46" s="28">
        <v>1</v>
      </c>
      <c r="AD46" s="12"/>
      <c r="AE46" s="13"/>
      <c r="AF46" s="13"/>
      <c r="AG46" s="13"/>
      <c r="AH46" s="32"/>
      <c r="AI46" s="13">
        <v>1</v>
      </c>
      <c r="AJ46" s="12"/>
      <c r="AK46" s="28">
        <v>1</v>
      </c>
      <c r="AL46" s="12"/>
      <c r="AM46" s="13"/>
      <c r="AN46" s="13"/>
      <c r="AO46" s="13"/>
      <c r="AP46" s="13"/>
      <c r="AQ46" s="13">
        <v>1</v>
      </c>
      <c r="AR46" s="12"/>
      <c r="AS46" s="13"/>
      <c r="AT46" s="13"/>
      <c r="AU46" s="13"/>
      <c r="AV46" s="13"/>
      <c r="AW46" s="27"/>
      <c r="AX46" s="12"/>
      <c r="AY46" s="13"/>
      <c r="AZ46" s="13"/>
      <c r="BA46" s="13"/>
      <c r="BB46" s="27">
        <v>1</v>
      </c>
      <c r="BC46" s="12"/>
      <c r="BD46" s="13"/>
      <c r="BE46" s="13"/>
      <c r="BF46" s="13"/>
      <c r="BG46" s="27">
        <v>1</v>
      </c>
      <c r="BH46" s="28"/>
      <c r="BI46" s="13"/>
      <c r="BJ46" s="13"/>
      <c r="BK46" s="13"/>
      <c r="BL46" s="27">
        <v>1</v>
      </c>
      <c r="BM46" s="12"/>
      <c r="BN46" s="13"/>
      <c r="BO46" s="13"/>
      <c r="BP46" s="13"/>
      <c r="BQ46" s="13"/>
      <c r="BR46" s="27">
        <v>1</v>
      </c>
      <c r="BS46" s="12"/>
      <c r="BT46" s="13"/>
      <c r="BU46" s="27">
        <v>1</v>
      </c>
      <c r="BV46" s="12"/>
      <c r="BW46" s="13">
        <v>1</v>
      </c>
      <c r="BX46" s="13"/>
      <c r="BY46" s="13"/>
      <c r="BZ46" s="27"/>
      <c r="CA46" s="12"/>
      <c r="CB46" s="13"/>
      <c r="CC46" s="13"/>
      <c r="CD46" s="32"/>
      <c r="CE46" s="14"/>
      <c r="CF46" s="12"/>
      <c r="CG46" s="13"/>
      <c r="CH46" s="14">
        <v>1</v>
      </c>
      <c r="CI46" s="12"/>
      <c r="CJ46" s="13"/>
      <c r="CK46" s="13"/>
      <c r="CL46" s="27">
        <v>1</v>
      </c>
      <c r="CM46" s="12"/>
      <c r="CN46" s="13"/>
      <c r="CO46" s="13"/>
      <c r="CP46" s="13"/>
      <c r="CQ46" s="27">
        <v>1</v>
      </c>
      <c r="CR46" s="12"/>
      <c r="CS46" s="13"/>
      <c r="CT46" s="13"/>
      <c r="CU46" s="32"/>
      <c r="CV46" s="14">
        <v>1</v>
      </c>
      <c r="CW46" s="35"/>
      <c r="CX46" s="32"/>
      <c r="CY46" s="13">
        <v>1</v>
      </c>
      <c r="CZ46" s="27"/>
    </row>
    <row r="47" spans="1:104" s="53" customFormat="1" ht="19.5" customHeight="1">
      <c r="A47" s="97"/>
      <c r="B47" s="2">
        <v>1</v>
      </c>
      <c r="C47" s="97"/>
      <c r="D47" s="2"/>
      <c r="E47" s="2">
        <v>1</v>
      </c>
      <c r="F47" s="12">
        <v>1</v>
      </c>
      <c r="G47" s="13">
        <v>1</v>
      </c>
      <c r="H47" s="13"/>
      <c r="I47" s="32"/>
      <c r="J47" s="14"/>
      <c r="K47" s="12"/>
      <c r="L47" s="13">
        <v>1</v>
      </c>
      <c r="M47" s="13"/>
      <c r="N47" s="32"/>
      <c r="O47" s="14"/>
      <c r="P47" s="12">
        <v>1</v>
      </c>
      <c r="Q47" s="13"/>
      <c r="R47" s="13"/>
      <c r="S47" s="12"/>
      <c r="T47" s="28"/>
      <c r="U47" s="13">
        <v>1</v>
      </c>
      <c r="V47" s="12"/>
      <c r="W47" s="28"/>
      <c r="X47" s="13">
        <v>1</v>
      </c>
      <c r="Y47" s="12"/>
      <c r="Z47" s="28"/>
      <c r="AA47" s="14">
        <v>1</v>
      </c>
      <c r="AB47" s="28"/>
      <c r="AC47" s="28">
        <v>1</v>
      </c>
      <c r="AD47" s="12"/>
      <c r="AE47" s="13"/>
      <c r="AF47" s="13"/>
      <c r="AG47" s="13"/>
      <c r="AH47" s="32"/>
      <c r="AI47" s="13">
        <v>1</v>
      </c>
      <c r="AJ47" s="12"/>
      <c r="AK47" s="28">
        <v>1</v>
      </c>
      <c r="AL47" s="12">
        <v>1</v>
      </c>
      <c r="AM47" s="13"/>
      <c r="AN47" s="13">
        <v>1</v>
      </c>
      <c r="AO47" s="13"/>
      <c r="AP47" s="13"/>
      <c r="AQ47" s="13"/>
      <c r="AR47" s="12">
        <v>1</v>
      </c>
      <c r="AS47" s="13">
        <v>1</v>
      </c>
      <c r="AT47" s="13"/>
      <c r="AU47" s="13"/>
      <c r="AV47" s="13"/>
      <c r="AW47" s="27"/>
      <c r="AX47" s="12"/>
      <c r="AY47" s="13"/>
      <c r="AZ47" s="13">
        <v>1</v>
      </c>
      <c r="BA47" s="13"/>
      <c r="BB47" s="27"/>
      <c r="BC47" s="12"/>
      <c r="BD47" s="13">
        <v>1</v>
      </c>
      <c r="BE47" s="13"/>
      <c r="BF47" s="13"/>
      <c r="BG47" s="27"/>
      <c r="BH47" s="28"/>
      <c r="BI47" s="13">
        <v>1</v>
      </c>
      <c r="BJ47" s="13"/>
      <c r="BK47" s="13"/>
      <c r="BL47" s="27"/>
      <c r="BM47" s="12">
        <v>1</v>
      </c>
      <c r="BN47" s="13"/>
      <c r="BO47" s="13"/>
      <c r="BP47" s="13"/>
      <c r="BQ47" s="13"/>
      <c r="BR47" s="27"/>
      <c r="BS47" s="12"/>
      <c r="BT47" s="13">
        <v>1</v>
      </c>
      <c r="BU47" s="27"/>
      <c r="BV47" s="12"/>
      <c r="BW47" s="13">
        <v>1</v>
      </c>
      <c r="BX47" s="13"/>
      <c r="BY47" s="13"/>
      <c r="BZ47" s="27"/>
      <c r="CA47" s="12">
        <v>1</v>
      </c>
      <c r="CB47" s="13"/>
      <c r="CC47" s="13"/>
      <c r="CD47" s="32"/>
      <c r="CE47" s="14"/>
      <c r="CF47" s="12"/>
      <c r="CG47" s="13">
        <v>1</v>
      </c>
      <c r="CH47" s="14"/>
      <c r="CI47" s="12"/>
      <c r="CJ47" s="13"/>
      <c r="CK47" s="13"/>
      <c r="CL47" s="27">
        <v>1</v>
      </c>
      <c r="CM47" s="12"/>
      <c r="CN47" s="13">
        <v>1</v>
      </c>
      <c r="CO47" s="13"/>
      <c r="CP47" s="13"/>
      <c r="CQ47" s="27"/>
      <c r="CR47" s="12"/>
      <c r="CS47" s="13"/>
      <c r="CT47" s="13"/>
      <c r="CU47" s="32"/>
      <c r="CV47" s="14"/>
      <c r="CW47" s="35">
        <v>1</v>
      </c>
      <c r="CX47" s="32"/>
      <c r="CY47" s="13"/>
      <c r="CZ47" s="27"/>
    </row>
    <row r="48" spans="1:104" s="53" customFormat="1" ht="19.5" customHeight="1">
      <c r="A48" s="97"/>
      <c r="B48" s="2">
        <v>1</v>
      </c>
      <c r="C48" s="97"/>
      <c r="D48" s="2"/>
      <c r="E48" s="2">
        <v>1</v>
      </c>
      <c r="F48" s="12"/>
      <c r="G48" s="13"/>
      <c r="H48" s="13">
        <v>1</v>
      </c>
      <c r="I48" s="32">
        <v>1</v>
      </c>
      <c r="J48" s="14"/>
      <c r="K48" s="12"/>
      <c r="L48" s="13">
        <v>1</v>
      </c>
      <c r="M48" s="13"/>
      <c r="N48" s="32"/>
      <c r="O48" s="14"/>
      <c r="P48" s="12"/>
      <c r="Q48" s="13">
        <v>1</v>
      </c>
      <c r="R48" s="13"/>
      <c r="S48" s="12">
        <v>1</v>
      </c>
      <c r="T48" s="28"/>
      <c r="U48" s="13"/>
      <c r="V48" s="12"/>
      <c r="W48" s="28"/>
      <c r="X48" s="13">
        <v>1</v>
      </c>
      <c r="Y48" s="12"/>
      <c r="Z48" s="28"/>
      <c r="AA48" s="14">
        <v>1</v>
      </c>
      <c r="AB48" s="28"/>
      <c r="AC48" s="28">
        <v>1</v>
      </c>
      <c r="AD48" s="12"/>
      <c r="AE48" s="13">
        <v>1</v>
      </c>
      <c r="AF48" s="13"/>
      <c r="AG48" s="13"/>
      <c r="AH48" s="32"/>
      <c r="AI48" s="13"/>
      <c r="AJ48" s="12"/>
      <c r="AK48" s="28">
        <v>1</v>
      </c>
      <c r="AL48" s="12"/>
      <c r="AM48" s="13"/>
      <c r="AN48" s="13"/>
      <c r="AO48" s="13"/>
      <c r="AP48" s="13">
        <v>1</v>
      </c>
      <c r="AQ48" s="13"/>
      <c r="AR48" s="12"/>
      <c r="AS48" s="13">
        <v>1</v>
      </c>
      <c r="AT48" s="13"/>
      <c r="AU48" s="13"/>
      <c r="AV48" s="13"/>
      <c r="AW48" s="27"/>
      <c r="AX48" s="12"/>
      <c r="AY48" s="13"/>
      <c r="AZ48" s="13">
        <v>1</v>
      </c>
      <c r="BA48" s="13"/>
      <c r="BB48" s="27"/>
      <c r="BC48" s="12"/>
      <c r="BD48" s="13"/>
      <c r="BE48" s="13">
        <v>1</v>
      </c>
      <c r="BF48" s="13"/>
      <c r="BG48" s="27"/>
      <c r="BH48" s="28"/>
      <c r="BI48" s="13">
        <v>1</v>
      </c>
      <c r="BJ48" s="13"/>
      <c r="BK48" s="13"/>
      <c r="BL48" s="27"/>
      <c r="BM48" s="12"/>
      <c r="BN48" s="13"/>
      <c r="BO48" s="13"/>
      <c r="BP48" s="13"/>
      <c r="BQ48" s="13">
        <v>1</v>
      </c>
      <c r="BR48" s="27"/>
      <c r="BS48" s="12"/>
      <c r="BT48" s="13"/>
      <c r="BU48" s="27">
        <v>1</v>
      </c>
      <c r="BV48" s="12"/>
      <c r="BW48" s="13"/>
      <c r="BX48" s="13"/>
      <c r="BY48" s="13"/>
      <c r="BZ48" s="27">
        <v>1</v>
      </c>
      <c r="CA48" s="12"/>
      <c r="CB48" s="13"/>
      <c r="CC48" s="13">
        <v>1</v>
      </c>
      <c r="CD48" s="32"/>
      <c r="CE48" s="14"/>
      <c r="CF48" s="12">
        <v>1</v>
      </c>
      <c r="CG48" s="13"/>
      <c r="CH48" s="14"/>
      <c r="CI48" s="12"/>
      <c r="CJ48" s="13"/>
      <c r="CK48" s="13"/>
      <c r="CL48" s="27">
        <v>1</v>
      </c>
      <c r="CM48" s="12"/>
      <c r="CN48" s="13"/>
      <c r="CO48" s="13"/>
      <c r="CP48" s="13"/>
      <c r="CQ48" s="27">
        <v>1</v>
      </c>
      <c r="CR48" s="12"/>
      <c r="CS48" s="13"/>
      <c r="CT48" s="13"/>
      <c r="CU48" s="32"/>
      <c r="CV48" s="14">
        <v>1</v>
      </c>
      <c r="CW48" s="35"/>
      <c r="CX48" s="32"/>
      <c r="CY48" s="13">
        <v>1</v>
      </c>
      <c r="CZ48" s="27"/>
    </row>
    <row r="49" spans="1:104" s="53" customFormat="1" ht="19.5" customHeight="1">
      <c r="A49" s="97"/>
      <c r="B49" s="2">
        <v>1</v>
      </c>
      <c r="C49" s="97"/>
      <c r="D49" s="2"/>
      <c r="E49" s="2">
        <v>1</v>
      </c>
      <c r="F49" s="12"/>
      <c r="G49" s="13"/>
      <c r="H49" s="13"/>
      <c r="I49" s="32">
        <v>1</v>
      </c>
      <c r="J49" s="14"/>
      <c r="K49" s="12"/>
      <c r="L49" s="13"/>
      <c r="M49" s="13">
        <v>1</v>
      </c>
      <c r="N49" s="32"/>
      <c r="O49" s="14"/>
      <c r="P49" s="12">
        <v>1</v>
      </c>
      <c r="Q49" s="13"/>
      <c r="R49" s="13"/>
      <c r="S49" s="12"/>
      <c r="T49" s="28">
        <v>1</v>
      </c>
      <c r="U49" s="13"/>
      <c r="V49" s="12">
        <v>1</v>
      </c>
      <c r="W49" s="28"/>
      <c r="X49" s="13"/>
      <c r="Y49" s="12"/>
      <c r="Z49" s="28"/>
      <c r="AA49" s="14">
        <v>1</v>
      </c>
      <c r="AB49" s="28"/>
      <c r="AC49" s="28">
        <v>1</v>
      </c>
      <c r="AD49" s="12">
        <v>1</v>
      </c>
      <c r="AE49" s="13">
        <v>1</v>
      </c>
      <c r="AF49" s="13">
        <v>1</v>
      </c>
      <c r="AG49" s="13"/>
      <c r="AH49" s="32"/>
      <c r="AI49" s="13"/>
      <c r="AJ49" s="12"/>
      <c r="AK49" s="28">
        <v>1</v>
      </c>
      <c r="AL49" s="12"/>
      <c r="AM49" s="13"/>
      <c r="AN49" s="13"/>
      <c r="AO49" s="13">
        <v>1</v>
      </c>
      <c r="AP49" s="13"/>
      <c r="AQ49" s="13"/>
      <c r="AR49" s="12"/>
      <c r="AS49" s="13">
        <v>1</v>
      </c>
      <c r="AT49" s="13"/>
      <c r="AU49" s="13"/>
      <c r="AV49" s="13"/>
      <c r="AW49" s="27"/>
      <c r="AX49" s="12"/>
      <c r="AY49" s="13">
        <v>1</v>
      </c>
      <c r="AZ49" s="13"/>
      <c r="BA49" s="13"/>
      <c r="BB49" s="27"/>
      <c r="BC49" s="12"/>
      <c r="BD49" s="13"/>
      <c r="BE49" s="13">
        <v>1</v>
      </c>
      <c r="BF49" s="13"/>
      <c r="BG49" s="27"/>
      <c r="BH49" s="28"/>
      <c r="BI49" s="13">
        <v>1</v>
      </c>
      <c r="BJ49" s="13"/>
      <c r="BK49" s="13"/>
      <c r="BL49" s="27"/>
      <c r="BM49" s="12"/>
      <c r="BN49" s="13"/>
      <c r="BO49" s="13"/>
      <c r="BP49" s="13">
        <v>1</v>
      </c>
      <c r="BQ49" s="13"/>
      <c r="BR49" s="27"/>
      <c r="BS49" s="12"/>
      <c r="BT49" s="13">
        <v>1</v>
      </c>
      <c r="BU49" s="27"/>
      <c r="BV49" s="12"/>
      <c r="BW49" s="13">
        <v>1</v>
      </c>
      <c r="BX49" s="13"/>
      <c r="BY49" s="13"/>
      <c r="BZ49" s="27"/>
      <c r="CA49" s="12"/>
      <c r="CB49" s="13"/>
      <c r="CC49" s="13">
        <v>1</v>
      </c>
      <c r="CD49" s="32"/>
      <c r="CE49" s="14"/>
      <c r="CF49" s="12">
        <v>1</v>
      </c>
      <c r="CG49" s="13"/>
      <c r="CH49" s="14"/>
      <c r="CI49" s="12"/>
      <c r="CJ49" s="13">
        <v>1</v>
      </c>
      <c r="CK49" s="13"/>
      <c r="CL49" s="27"/>
      <c r="CM49" s="12"/>
      <c r="CN49" s="13"/>
      <c r="CO49" s="13">
        <v>1</v>
      </c>
      <c r="CP49" s="13"/>
      <c r="CQ49" s="27"/>
      <c r="CR49" s="12"/>
      <c r="CS49" s="13">
        <v>1</v>
      </c>
      <c r="CT49" s="13"/>
      <c r="CU49" s="32"/>
      <c r="CV49" s="14"/>
      <c r="CW49" s="35"/>
      <c r="CX49" s="32"/>
      <c r="CY49" s="13"/>
      <c r="CZ49" s="27"/>
    </row>
    <row r="50" spans="1:104" s="53" customFormat="1" ht="19.5" customHeight="1" thickBot="1">
      <c r="A50" s="97"/>
      <c r="B50" s="19">
        <v>1</v>
      </c>
      <c r="C50" s="97"/>
      <c r="D50" s="19"/>
      <c r="E50" s="19">
        <v>1</v>
      </c>
      <c r="F50" s="20"/>
      <c r="G50" s="21">
        <v>1</v>
      </c>
      <c r="H50" s="21"/>
      <c r="I50" s="33"/>
      <c r="J50" s="22"/>
      <c r="K50" s="20"/>
      <c r="L50" s="21">
        <v>1</v>
      </c>
      <c r="M50" s="21"/>
      <c r="N50" s="33"/>
      <c r="O50" s="22"/>
      <c r="P50" s="20">
        <v>1</v>
      </c>
      <c r="Q50" s="21"/>
      <c r="R50" s="21"/>
      <c r="S50" s="20">
        <v>1</v>
      </c>
      <c r="T50" s="29"/>
      <c r="U50" s="21"/>
      <c r="V50" s="20">
        <v>1</v>
      </c>
      <c r="W50" s="29"/>
      <c r="X50" s="21"/>
      <c r="Y50" s="20"/>
      <c r="Z50" s="29">
        <v>1</v>
      </c>
      <c r="AA50" s="22"/>
      <c r="AB50" s="29">
        <v>1</v>
      </c>
      <c r="AC50" s="29"/>
      <c r="AD50" s="20"/>
      <c r="AE50" s="21">
        <v>1</v>
      </c>
      <c r="AF50" s="21"/>
      <c r="AG50" s="21"/>
      <c r="AH50" s="33"/>
      <c r="AI50" s="21"/>
      <c r="AJ50" s="20"/>
      <c r="AK50" s="29">
        <v>1</v>
      </c>
      <c r="AL50" s="20"/>
      <c r="AM50" s="21"/>
      <c r="AN50" s="21"/>
      <c r="AO50" s="21"/>
      <c r="AP50" s="21"/>
      <c r="AQ50" s="21">
        <v>1</v>
      </c>
      <c r="AR50" s="20">
        <v>1</v>
      </c>
      <c r="AS50" s="21">
        <v>1</v>
      </c>
      <c r="AT50" s="21"/>
      <c r="AU50" s="21"/>
      <c r="AV50" s="21"/>
      <c r="AW50" s="30"/>
      <c r="AX50" s="20"/>
      <c r="AY50" s="21"/>
      <c r="AZ50" s="21">
        <v>1</v>
      </c>
      <c r="BA50" s="21"/>
      <c r="BB50" s="30"/>
      <c r="BC50" s="20"/>
      <c r="BD50" s="21">
        <v>1</v>
      </c>
      <c r="BE50" s="21"/>
      <c r="BF50" s="21"/>
      <c r="BG50" s="30"/>
      <c r="BH50" s="29"/>
      <c r="BI50" s="21">
        <v>1</v>
      </c>
      <c r="BJ50" s="21"/>
      <c r="BK50" s="21"/>
      <c r="BL50" s="30"/>
      <c r="BM50" s="20">
        <v>1</v>
      </c>
      <c r="BN50" s="21">
        <v>1</v>
      </c>
      <c r="BO50" s="21"/>
      <c r="BP50" s="21"/>
      <c r="BQ50" s="21"/>
      <c r="BR50" s="30"/>
      <c r="BS50" s="20"/>
      <c r="BT50" s="21">
        <v>1</v>
      </c>
      <c r="BU50" s="30"/>
      <c r="BV50" s="20"/>
      <c r="BW50" s="21">
        <v>1</v>
      </c>
      <c r="BX50" s="21"/>
      <c r="BY50" s="21"/>
      <c r="BZ50" s="30"/>
      <c r="CA50" s="20">
        <v>1</v>
      </c>
      <c r="CB50" s="21">
        <v>1</v>
      </c>
      <c r="CC50" s="21"/>
      <c r="CD50" s="33"/>
      <c r="CE50" s="22"/>
      <c r="CF50" s="20"/>
      <c r="CG50" s="21"/>
      <c r="CH50" s="22">
        <v>1</v>
      </c>
      <c r="CI50" s="20"/>
      <c r="CJ50" s="21"/>
      <c r="CK50" s="21"/>
      <c r="CL50" s="30">
        <v>1</v>
      </c>
      <c r="CM50" s="20"/>
      <c r="CN50" s="21"/>
      <c r="CO50" s="21">
        <v>1</v>
      </c>
      <c r="CP50" s="21"/>
      <c r="CQ50" s="30"/>
      <c r="CR50" s="20"/>
      <c r="CS50" s="21"/>
      <c r="CT50" s="21">
        <v>1</v>
      </c>
      <c r="CU50" s="33"/>
      <c r="CV50" s="22"/>
      <c r="CW50" s="36">
        <v>1</v>
      </c>
      <c r="CX50" s="33"/>
      <c r="CY50" s="21"/>
      <c r="CZ50" s="30"/>
    </row>
    <row r="51" spans="1:104" ht="19.5" customHeight="1" thickBot="1">
      <c r="A51" s="84" t="s">
        <v>86</v>
      </c>
      <c r="B51" s="84">
        <f>SUM(B40:B50)</f>
        <v>11</v>
      </c>
      <c r="C51" s="84">
        <f>SUM(C40:C50)</f>
        <v>0</v>
      </c>
      <c r="D51" s="84">
        <f aca="true" t="shared" si="8" ref="D51:BO51">SUM(D40:D50)</f>
        <v>3</v>
      </c>
      <c r="E51" s="84">
        <f t="shared" si="8"/>
        <v>8</v>
      </c>
      <c r="F51" s="85">
        <f t="shared" si="8"/>
        <v>3</v>
      </c>
      <c r="G51" s="86">
        <f t="shared" si="8"/>
        <v>6</v>
      </c>
      <c r="H51" s="86">
        <f t="shared" si="8"/>
        <v>2</v>
      </c>
      <c r="I51" s="86">
        <f t="shared" si="8"/>
        <v>5</v>
      </c>
      <c r="J51" s="87">
        <f t="shared" si="8"/>
        <v>0</v>
      </c>
      <c r="K51" s="85">
        <f t="shared" si="8"/>
        <v>2</v>
      </c>
      <c r="L51" s="86">
        <f t="shared" si="8"/>
        <v>8</v>
      </c>
      <c r="M51" s="86">
        <f t="shared" si="8"/>
        <v>5</v>
      </c>
      <c r="N51" s="86">
        <f t="shared" si="8"/>
        <v>1</v>
      </c>
      <c r="O51" s="87">
        <f t="shared" si="8"/>
        <v>0</v>
      </c>
      <c r="P51" s="85">
        <f t="shared" si="8"/>
        <v>8</v>
      </c>
      <c r="Q51" s="86">
        <f t="shared" si="8"/>
        <v>3</v>
      </c>
      <c r="R51" s="87">
        <f t="shared" si="8"/>
        <v>0</v>
      </c>
      <c r="S51" s="85">
        <f t="shared" si="8"/>
        <v>6</v>
      </c>
      <c r="T51" s="86">
        <f t="shared" si="8"/>
        <v>3</v>
      </c>
      <c r="U51" s="87">
        <f t="shared" si="8"/>
        <v>2</v>
      </c>
      <c r="V51" s="85">
        <f t="shared" si="8"/>
        <v>7</v>
      </c>
      <c r="W51" s="86">
        <f t="shared" si="8"/>
        <v>1</v>
      </c>
      <c r="X51" s="87">
        <f t="shared" si="8"/>
        <v>3</v>
      </c>
      <c r="Y51" s="85">
        <f t="shared" si="8"/>
        <v>4</v>
      </c>
      <c r="Z51" s="86">
        <f t="shared" si="8"/>
        <v>3</v>
      </c>
      <c r="AA51" s="87">
        <f t="shared" si="8"/>
        <v>4</v>
      </c>
      <c r="AB51" s="85">
        <f t="shared" si="8"/>
        <v>2</v>
      </c>
      <c r="AC51" s="87">
        <f t="shared" si="8"/>
        <v>9</v>
      </c>
      <c r="AD51" s="85">
        <f t="shared" si="8"/>
        <v>1</v>
      </c>
      <c r="AE51" s="86">
        <f t="shared" si="8"/>
        <v>5</v>
      </c>
      <c r="AF51" s="86">
        <f t="shared" si="8"/>
        <v>4</v>
      </c>
      <c r="AG51" s="86">
        <f t="shared" si="8"/>
        <v>0</v>
      </c>
      <c r="AH51" s="86">
        <f t="shared" si="8"/>
        <v>0</v>
      </c>
      <c r="AI51" s="87">
        <f t="shared" si="8"/>
        <v>5</v>
      </c>
      <c r="AJ51" s="85">
        <f t="shared" si="8"/>
        <v>0</v>
      </c>
      <c r="AK51" s="87">
        <f t="shared" si="8"/>
        <v>11</v>
      </c>
      <c r="AL51" s="85">
        <f t="shared" si="8"/>
        <v>1</v>
      </c>
      <c r="AM51" s="86">
        <f t="shared" si="8"/>
        <v>1</v>
      </c>
      <c r="AN51" s="86">
        <f t="shared" si="8"/>
        <v>1</v>
      </c>
      <c r="AO51" s="86">
        <f t="shared" si="8"/>
        <v>2</v>
      </c>
      <c r="AP51" s="86">
        <f t="shared" si="8"/>
        <v>3</v>
      </c>
      <c r="AQ51" s="87">
        <f t="shared" si="8"/>
        <v>4</v>
      </c>
      <c r="AR51" s="85">
        <f t="shared" si="8"/>
        <v>4</v>
      </c>
      <c r="AS51" s="86">
        <f t="shared" si="8"/>
        <v>7</v>
      </c>
      <c r="AT51" s="86">
        <f t="shared" si="8"/>
        <v>1</v>
      </c>
      <c r="AU51" s="86">
        <f t="shared" si="8"/>
        <v>1</v>
      </c>
      <c r="AV51" s="86">
        <f t="shared" si="8"/>
        <v>0</v>
      </c>
      <c r="AW51" s="87">
        <f t="shared" si="8"/>
        <v>0</v>
      </c>
      <c r="AX51" s="85">
        <f t="shared" si="8"/>
        <v>0</v>
      </c>
      <c r="AY51" s="86">
        <f t="shared" si="8"/>
        <v>4</v>
      </c>
      <c r="AZ51" s="86">
        <f t="shared" si="8"/>
        <v>5</v>
      </c>
      <c r="BA51" s="86">
        <f t="shared" si="8"/>
        <v>1</v>
      </c>
      <c r="BB51" s="87">
        <f t="shared" si="8"/>
        <v>1</v>
      </c>
      <c r="BC51" s="85">
        <f t="shared" si="8"/>
        <v>0</v>
      </c>
      <c r="BD51" s="86">
        <f t="shared" si="8"/>
        <v>3</v>
      </c>
      <c r="BE51" s="86">
        <f t="shared" si="8"/>
        <v>5</v>
      </c>
      <c r="BF51" s="86">
        <f t="shared" si="8"/>
        <v>0</v>
      </c>
      <c r="BG51" s="87">
        <f t="shared" si="8"/>
        <v>3</v>
      </c>
      <c r="BH51" s="85">
        <f t="shared" si="8"/>
        <v>1</v>
      </c>
      <c r="BI51" s="86">
        <f t="shared" si="8"/>
        <v>9</v>
      </c>
      <c r="BJ51" s="86">
        <f t="shared" si="8"/>
        <v>0</v>
      </c>
      <c r="BK51" s="86">
        <f t="shared" si="8"/>
        <v>0</v>
      </c>
      <c r="BL51" s="87">
        <f t="shared" si="8"/>
        <v>1</v>
      </c>
      <c r="BM51" s="85">
        <f t="shared" si="8"/>
        <v>2</v>
      </c>
      <c r="BN51" s="86">
        <f t="shared" si="8"/>
        <v>3</v>
      </c>
      <c r="BO51" s="86">
        <f t="shared" si="8"/>
        <v>4</v>
      </c>
      <c r="BP51" s="86">
        <f aca="true" t="shared" si="9" ref="BP51:CZ51">SUM(BP40:BP50)</f>
        <v>3</v>
      </c>
      <c r="BQ51" s="86">
        <f t="shared" si="9"/>
        <v>1</v>
      </c>
      <c r="BR51" s="87">
        <f t="shared" si="9"/>
        <v>2</v>
      </c>
      <c r="BS51" s="85">
        <f t="shared" si="9"/>
        <v>2</v>
      </c>
      <c r="BT51" s="86">
        <f t="shared" si="9"/>
        <v>6</v>
      </c>
      <c r="BU51" s="87">
        <f t="shared" si="9"/>
        <v>3</v>
      </c>
      <c r="BV51" s="85">
        <f t="shared" si="9"/>
        <v>0</v>
      </c>
      <c r="BW51" s="86">
        <f t="shared" si="9"/>
        <v>8</v>
      </c>
      <c r="BX51" s="86">
        <f t="shared" si="9"/>
        <v>0</v>
      </c>
      <c r="BY51" s="86">
        <f t="shared" si="9"/>
        <v>3</v>
      </c>
      <c r="BZ51" s="87">
        <f t="shared" si="9"/>
        <v>1</v>
      </c>
      <c r="CA51" s="85">
        <f t="shared" si="9"/>
        <v>2</v>
      </c>
      <c r="CB51" s="86">
        <f t="shared" si="9"/>
        <v>2</v>
      </c>
      <c r="CC51" s="86">
        <f t="shared" si="9"/>
        <v>5</v>
      </c>
      <c r="CD51" s="86">
        <f t="shared" si="9"/>
        <v>1</v>
      </c>
      <c r="CE51" s="87">
        <f t="shared" si="9"/>
        <v>0</v>
      </c>
      <c r="CF51" s="85">
        <f t="shared" si="9"/>
        <v>8</v>
      </c>
      <c r="CG51" s="86">
        <f t="shared" si="9"/>
        <v>1</v>
      </c>
      <c r="CH51" s="87">
        <f t="shared" si="9"/>
        <v>2</v>
      </c>
      <c r="CI51" s="85">
        <f t="shared" si="9"/>
        <v>1</v>
      </c>
      <c r="CJ51" s="86">
        <f t="shared" si="9"/>
        <v>6</v>
      </c>
      <c r="CK51" s="86">
        <f t="shared" si="9"/>
        <v>1</v>
      </c>
      <c r="CL51" s="87">
        <f t="shared" si="9"/>
        <v>4</v>
      </c>
      <c r="CM51" s="85">
        <f t="shared" si="9"/>
        <v>2</v>
      </c>
      <c r="CN51" s="86">
        <f t="shared" si="9"/>
        <v>3</v>
      </c>
      <c r="CO51" s="86">
        <f t="shared" si="9"/>
        <v>4</v>
      </c>
      <c r="CP51" s="86">
        <f t="shared" si="9"/>
        <v>0</v>
      </c>
      <c r="CQ51" s="87">
        <f t="shared" si="9"/>
        <v>2</v>
      </c>
      <c r="CR51" s="85">
        <f t="shared" si="9"/>
        <v>0</v>
      </c>
      <c r="CS51" s="86">
        <f t="shared" si="9"/>
        <v>5</v>
      </c>
      <c r="CT51" s="86">
        <f t="shared" si="9"/>
        <v>2</v>
      </c>
      <c r="CU51" s="86">
        <f t="shared" si="9"/>
        <v>1</v>
      </c>
      <c r="CV51" s="87">
        <f t="shared" si="9"/>
        <v>2</v>
      </c>
      <c r="CW51" s="85">
        <f t="shared" si="9"/>
        <v>3</v>
      </c>
      <c r="CX51" s="86">
        <f t="shared" si="9"/>
        <v>3</v>
      </c>
      <c r="CY51" s="86">
        <f t="shared" si="9"/>
        <v>4</v>
      </c>
      <c r="CZ51" s="87">
        <f t="shared" si="9"/>
        <v>0</v>
      </c>
    </row>
    <row r="52" spans="1:104" ht="19.5" customHeight="1" thickTop="1">
      <c r="A52" s="98" t="s">
        <v>26</v>
      </c>
      <c r="B52" s="45">
        <v>1</v>
      </c>
      <c r="C52" s="98">
        <v>0</v>
      </c>
      <c r="D52" s="45">
        <v>1</v>
      </c>
      <c r="E52" s="45"/>
      <c r="F52" s="46"/>
      <c r="G52" s="47"/>
      <c r="H52" s="47">
        <v>1</v>
      </c>
      <c r="I52" s="48"/>
      <c r="J52" s="49"/>
      <c r="K52" s="46"/>
      <c r="L52" s="47"/>
      <c r="M52" s="47"/>
      <c r="N52" s="48">
        <v>1</v>
      </c>
      <c r="O52" s="49"/>
      <c r="P52" s="46"/>
      <c r="Q52" s="47">
        <v>1</v>
      </c>
      <c r="R52" s="47"/>
      <c r="S52" s="46">
        <v>1</v>
      </c>
      <c r="T52" s="50"/>
      <c r="U52" s="47"/>
      <c r="V52" s="46">
        <v>1</v>
      </c>
      <c r="W52" s="50"/>
      <c r="X52" s="47"/>
      <c r="Y52" s="46">
        <v>1</v>
      </c>
      <c r="Z52" s="50"/>
      <c r="AA52" s="49"/>
      <c r="AB52" s="50"/>
      <c r="AC52" s="50">
        <v>1</v>
      </c>
      <c r="AD52" s="46">
        <v>1</v>
      </c>
      <c r="AE52" s="47">
        <v>1</v>
      </c>
      <c r="AF52" s="47">
        <v>1</v>
      </c>
      <c r="AG52" s="47"/>
      <c r="AH52" s="48"/>
      <c r="AI52" s="47"/>
      <c r="AJ52" s="46"/>
      <c r="AK52" s="50">
        <v>1</v>
      </c>
      <c r="AL52" s="46">
        <v>1</v>
      </c>
      <c r="AM52" s="47"/>
      <c r="AN52" s="47"/>
      <c r="AO52" s="47">
        <v>1</v>
      </c>
      <c r="AP52" s="47">
        <v>1</v>
      </c>
      <c r="AQ52" s="47"/>
      <c r="AR52" s="46">
        <v>1</v>
      </c>
      <c r="AS52" s="47">
        <v>1</v>
      </c>
      <c r="AT52" s="47">
        <v>1</v>
      </c>
      <c r="AU52" s="47"/>
      <c r="AV52" s="47"/>
      <c r="AW52" s="51"/>
      <c r="AX52" s="46"/>
      <c r="AY52" s="47">
        <v>1</v>
      </c>
      <c r="AZ52" s="47"/>
      <c r="BA52" s="47"/>
      <c r="BB52" s="51"/>
      <c r="BC52" s="46"/>
      <c r="BD52" s="47">
        <v>1</v>
      </c>
      <c r="BE52" s="47"/>
      <c r="BF52" s="47"/>
      <c r="BG52" s="51"/>
      <c r="BH52" s="50"/>
      <c r="BI52" s="47"/>
      <c r="BJ52" s="47"/>
      <c r="BK52" s="47">
        <v>1</v>
      </c>
      <c r="BL52" s="51"/>
      <c r="BM52" s="46"/>
      <c r="BN52" s="47"/>
      <c r="BO52" s="47"/>
      <c r="BP52" s="47">
        <v>1</v>
      </c>
      <c r="BQ52" s="47">
        <v>1</v>
      </c>
      <c r="BR52" s="51"/>
      <c r="BS52" s="46">
        <v>1</v>
      </c>
      <c r="BT52" s="47"/>
      <c r="BU52" s="51"/>
      <c r="BV52" s="46">
        <v>1</v>
      </c>
      <c r="BW52" s="47"/>
      <c r="BX52" s="47"/>
      <c r="BY52" s="47"/>
      <c r="BZ52" s="51"/>
      <c r="CA52" s="46"/>
      <c r="CB52" s="47"/>
      <c r="CC52" s="47">
        <v>1</v>
      </c>
      <c r="CD52" s="48"/>
      <c r="CE52" s="49"/>
      <c r="CF52" s="46">
        <v>1</v>
      </c>
      <c r="CG52" s="47"/>
      <c r="CH52" s="49"/>
      <c r="CI52" s="46"/>
      <c r="CJ52" s="47">
        <v>1</v>
      </c>
      <c r="CK52" s="47"/>
      <c r="CL52" s="51"/>
      <c r="CM52" s="46"/>
      <c r="CN52" s="47">
        <v>1</v>
      </c>
      <c r="CO52" s="47"/>
      <c r="CP52" s="47"/>
      <c r="CQ52" s="51"/>
      <c r="CR52" s="46"/>
      <c r="CS52" s="47">
        <v>1</v>
      </c>
      <c r="CT52" s="47"/>
      <c r="CU52" s="48"/>
      <c r="CV52" s="49"/>
      <c r="CW52" s="52">
        <v>1</v>
      </c>
      <c r="CX52" s="48"/>
      <c r="CY52" s="47"/>
      <c r="CZ52" s="51"/>
    </row>
    <row r="53" spans="1:104" ht="19.5" customHeight="1">
      <c r="A53" s="97"/>
      <c r="B53" s="41">
        <v>1</v>
      </c>
      <c r="C53" s="97"/>
      <c r="D53" s="41"/>
      <c r="E53" s="41">
        <v>1</v>
      </c>
      <c r="F53" s="16"/>
      <c r="G53" s="25"/>
      <c r="H53" s="25">
        <v>1</v>
      </c>
      <c r="I53" s="42"/>
      <c r="J53" s="26"/>
      <c r="K53" s="16">
        <v>1</v>
      </c>
      <c r="L53" s="25">
        <v>1</v>
      </c>
      <c r="M53" s="25"/>
      <c r="N53" s="42"/>
      <c r="O53" s="26"/>
      <c r="P53" s="16">
        <v>1</v>
      </c>
      <c r="Q53" s="25"/>
      <c r="R53" s="25"/>
      <c r="S53" s="16">
        <v>1</v>
      </c>
      <c r="T53" s="37"/>
      <c r="U53" s="25"/>
      <c r="V53" s="16">
        <v>1</v>
      </c>
      <c r="W53" s="37">
        <v>1</v>
      </c>
      <c r="X53" s="25"/>
      <c r="Y53" s="16">
        <v>1</v>
      </c>
      <c r="Z53" s="37"/>
      <c r="AA53" s="26"/>
      <c r="AB53" s="37"/>
      <c r="AC53" s="37">
        <v>1</v>
      </c>
      <c r="AD53" s="16"/>
      <c r="AE53" s="25">
        <v>1</v>
      </c>
      <c r="AF53" s="25"/>
      <c r="AG53" s="25"/>
      <c r="AH53" s="42"/>
      <c r="AI53" s="25"/>
      <c r="AJ53" s="16"/>
      <c r="AK53" s="37">
        <v>1</v>
      </c>
      <c r="AL53" s="16"/>
      <c r="AM53" s="25"/>
      <c r="AN53" s="25">
        <v>1</v>
      </c>
      <c r="AO53" s="25"/>
      <c r="AP53" s="25"/>
      <c r="AQ53" s="25"/>
      <c r="AR53" s="16"/>
      <c r="AS53" s="25">
        <v>1</v>
      </c>
      <c r="AT53" s="25"/>
      <c r="AU53" s="25"/>
      <c r="AV53" s="25"/>
      <c r="AW53" s="43"/>
      <c r="AX53" s="16"/>
      <c r="AY53" s="25"/>
      <c r="AZ53" s="25">
        <v>1</v>
      </c>
      <c r="BA53" s="25"/>
      <c r="BB53" s="43"/>
      <c r="BC53" s="16"/>
      <c r="BD53" s="25">
        <v>1</v>
      </c>
      <c r="BE53" s="25"/>
      <c r="BF53" s="25"/>
      <c r="BG53" s="43"/>
      <c r="BH53" s="37"/>
      <c r="BI53" s="25">
        <v>1</v>
      </c>
      <c r="BJ53" s="25"/>
      <c r="BK53" s="25"/>
      <c r="BL53" s="43"/>
      <c r="BM53" s="16"/>
      <c r="BN53" s="25">
        <v>1</v>
      </c>
      <c r="BO53" s="25"/>
      <c r="BP53" s="25"/>
      <c r="BQ53" s="25"/>
      <c r="BR53" s="43"/>
      <c r="BS53" s="16"/>
      <c r="BT53" s="25">
        <v>1</v>
      </c>
      <c r="BU53" s="43"/>
      <c r="BV53" s="16"/>
      <c r="BW53" s="25">
        <v>1</v>
      </c>
      <c r="BX53" s="25"/>
      <c r="BY53" s="25"/>
      <c r="BZ53" s="43"/>
      <c r="CA53" s="16"/>
      <c r="CB53" s="25"/>
      <c r="CC53" s="25"/>
      <c r="CD53" s="42"/>
      <c r="CE53" s="26">
        <v>1</v>
      </c>
      <c r="CF53" s="16">
        <v>1</v>
      </c>
      <c r="CG53" s="25"/>
      <c r="CH53" s="26"/>
      <c r="CI53" s="16"/>
      <c r="CJ53" s="25">
        <v>1</v>
      </c>
      <c r="CK53" s="25"/>
      <c r="CL53" s="43"/>
      <c r="CM53" s="16"/>
      <c r="CN53" s="25">
        <v>1</v>
      </c>
      <c r="CO53" s="25"/>
      <c r="CP53" s="25"/>
      <c r="CQ53" s="43"/>
      <c r="CR53" s="16"/>
      <c r="CS53" s="25"/>
      <c r="CT53" s="25"/>
      <c r="CU53" s="42"/>
      <c r="CV53" s="26">
        <v>1</v>
      </c>
      <c r="CW53" s="34"/>
      <c r="CX53" s="42"/>
      <c r="CY53" s="25">
        <v>1</v>
      </c>
      <c r="CZ53" s="43"/>
    </row>
    <row r="54" spans="1:104" ht="19.5" customHeight="1" thickBot="1">
      <c r="A54" s="97"/>
      <c r="B54" s="54">
        <v>1</v>
      </c>
      <c r="C54" s="97"/>
      <c r="D54" s="54"/>
      <c r="E54" s="54">
        <v>1</v>
      </c>
      <c r="F54" s="55"/>
      <c r="G54" s="56"/>
      <c r="H54" s="56">
        <v>1</v>
      </c>
      <c r="I54" s="57"/>
      <c r="J54" s="58"/>
      <c r="K54" s="55"/>
      <c r="L54" s="56">
        <v>1</v>
      </c>
      <c r="M54" s="56">
        <v>1</v>
      </c>
      <c r="N54" s="57"/>
      <c r="O54" s="58"/>
      <c r="P54" s="55">
        <v>1</v>
      </c>
      <c r="Q54" s="56"/>
      <c r="R54" s="56"/>
      <c r="S54" s="55">
        <v>1</v>
      </c>
      <c r="T54" s="59"/>
      <c r="U54" s="56"/>
      <c r="V54" s="55">
        <v>1</v>
      </c>
      <c r="W54" s="59"/>
      <c r="X54" s="56"/>
      <c r="Y54" s="55">
        <v>1</v>
      </c>
      <c r="Z54" s="59"/>
      <c r="AA54" s="58"/>
      <c r="AB54" s="59"/>
      <c r="AC54" s="59">
        <v>1</v>
      </c>
      <c r="AD54" s="55"/>
      <c r="AE54" s="56">
        <v>1</v>
      </c>
      <c r="AF54" s="56"/>
      <c r="AG54" s="56"/>
      <c r="AH54" s="57"/>
      <c r="AI54" s="56"/>
      <c r="AJ54" s="55"/>
      <c r="AK54" s="59">
        <v>1</v>
      </c>
      <c r="AL54" s="55"/>
      <c r="AM54" s="56"/>
      <c r="AN54" s="56"/>
      <c r="AO54" s="56">
        <v>1</v>
      </c>
      <c r="AP54" s="56"/>
      <c r="AQ54" s="56"/>
      <c r="AR54" s="55"/>
      <c r="AS54" s="56">
        <v>1</v>
      </c>
      <c r="AT54" s="56"/>
      <c r="AU54" s="56"/>
      <c r="AV54" s="56"/>
      <c r="AW54" s="60"/>
      <c r="AX54" s="55"/>
      <c r="AY54" s="56"/>
      <c r="AZ54" s="56">
        <v>1</v>
      </c>
      <c r="BA54" s="56"/>
      <c r="BB54" s="60"/>
      <c r="BC54" s="55"/>
      <c r="BD54" s="56">
        <v>1</v>
      </c>
      <c r="BE54" s="56"/>
      <c r="BF54" s="56"/>
      <c r="BG54" s="60"/>
      <c r="BH54" s="59"/>
      <c r="BI54" s="56">
        <v>1</v>
      </c>
      <c r="BJ54" s="56"/>
      <c r="BK54" s="56"/>
      <c r="BL54" s="60"/>
      <c r="BM54" s="55"/>
      <c r="BN54" s="56"/>
      <c r="BO54" s="56"/>
      <c r="BP54" s="56">
        <v>1</v>
      </c>
      <c r="BQ54" s="56"/>
      <c r="BR54" s="60"/>
      <c r="BS54" s="55">
        <v>1</v>
      </c>
      <c r="BT54" s="56"/>
      <c r="BU54" s="60"/>
      <c r="BV54" s="55">
        <v>1</v>
      </c>
      <c r="BW54" s="56"/>
      <c r="BX54" s="56"/>
      <c r="BY54" s="56"/>
      <c r="BZ54" s="60"/>
      <c r="CA54" s="55"/>
      <c r="CB54" s="56">
        <v>1</v>
      </c>
      <c r="CC54" s="56"/>
      <c r="CD54" s="57"/>
      <c r="CE54" s="58"/>
      <c r="CF54" s="55">
        <v>1</v>
      </c>
      <c r="CG54" s="56"/>
      <c r="CH54" s="58"/>
      <c r="CI54" s="55"/>
      <c r="CJ54" s="56">
        <v>1</v>
      </c>
      <c r="CK54" s="56"/>
      <c r="CL54" s="60"/>
      <c r="CM54" s="55"/>
      <c r="CN54" s="56">
        <v>1</v>
      </c>
      <c r="CO54" s="56"/>
      <c r="CP54" s="56"/>
      <c r="CQ54" s="60"/>
      <c r="CR54" s="55"/>
      <c r="CS54" s="56">
        <v>1</v>
      </c>
      <c r="CT54" s="56"/>
      <c r="CU54" s="57"/>
      <c r="CV54" s="58"/>
      <c r="CW54" s="61">
        <v>1</v>
      </c>
      <c r="CX54" s="57"/>
      <c r="CY54" s="56"/>
      <c r="CZ54" s="60"/>
    </row>
    <row r="55" spans="1:104" ht="19.5" customHeight="1" thickBot="1">
      <c r="A55" s="84" t="s">
        <v>87</v>
      </c>
      <c r="B55" s="84">
        <f>SUM(B52:B54)</f>
        <v>3</v>
      </c>
      <c r="C55" s="84">
        <f>SUM(C52:C54)</f>
        <v>0</v>
      </c>
      <c r="D55" s="84">
        <f>SUM(D52:D54)</f>
        <v>1</v>
      </c>
      <c r="E55" s="84">
        <f>SUM(E52:E54)</f>
        <v>2</v>
      </c>
      <c r="F55" s="85">
        <f>SUM(F52:F54)</f>
        <v>0</v>
      </c>
      <c r="G55" s="86">
        <f>SUM(G52:G54)</f>
        <v>0</v>
      </c>
      <c r="H55" s="86">
        <f>SUM(H52:H54)</f>
        <v>3</v>
      </c>
      <c r="I55" s="86">
        <f>SUM(I52:I54)</f>
        <v>0</v>
      </c>
      <c r="J55" s="87">
        <f>SUM(J52:J54)</f>
        <v>0</v>
      </c>
      <c r="K55" s="85">
        <f>SUM(K52:K54)</f>
        <v>1</v>
      </c>
      <c r="L55" s="86">
        <f>SUM(L52:L54)</f>
        <v>2</v>
      </c>
      <c r="M55" s="86">
        <f>SUM(M52:M54)</f>
        <v>1</v>
      </c>
      <c r="N55" s="86">
        <f>SUM(N52:N54)</f>
        <v>1</v>
      </c>
      <c r="O55" s="87">
        <f>SUM(O52:O54)</f>
        <v>0</v>
      </c>
      <c r="P55" s="85">
        <f>SUM(P52:P54)</f>
        <v>2</v>
      </c>
      <c r="Q55" s="86">
        <f>SUM(Q52:Q54)</f>
        <v>1</v>
      </c>
      <c r="R55" s="87">
        <f>SUM(R52:R54)</f>
        <v>0</v>
      </c>
      <c r="S55" s="85">
        <f>SUM(S52:S54)</f>
        <v>3</v>
      </c>
      <c r="T55" s="86">
        <f>SUM(T52:T54)</f>
        <v>0</v>
      </c>
      <c r="U55" s="87">
        <f>SUM(U52:U54)</f>
        <v>0</v>
      </c>
      <c r="V55" s="85">
        <f>SUM(V52:V54)</f>
        <v>3</v>
      </c>
      <c r="W55" s="86">
        <f>SUM(W52:W54)</f>
        <v>1</v>
      </c>
      <c r="X55" s="87">
        <f>SUM(X52:X54)</f>
        <v>0</v>
      </c>
      <c r="Y55" s="85">
        <f>SUM(Y52:Y54)</f>
        <v>3</v>
      </c>
      <c r="Z55" s="86">
        <f>SUM(Z52:Z54)</f>
        <v>0</v>
      </c>
      <c r="AA55" s="87">
        <f>SUM(AA52:AA54)</f>
        <v>0</v>
      </c>
      <c r="AB55" s="85">
        <f>SUM(AB52:AB54)</f>
        <v>0</v>
      </c>
      <c r="AC55" s="87">
        <f>SUM(AC52:AC54)</f>
        <v>3</v>
      </c>
      <c r="AD55" s="85">
        <f>SUM(AD52:AD54)</f>
        <v>1</v>
      </c>
      <c r="AE55" s="86">
        <f>SUM(AE52:AE54)</f>
        <v>3</v>
      </c>
      <c r="AF55" s="86">
        <f>SUM(AF52:AF54)</f>
        <v>1</v>
      </c>
      <c r="AG55" s="86">
        <f>SUM(AG52:AG54)</f>
        <v>0</v>
      </c>
      <c r="AH55" s="86">
        <f>SUM(AH52:AH54)</f>
        <v>0</v>
      </c>
      <c r="AI55" s="87">
        <f>SUM(AI52:AI54)</f>
        <v>0</v>
      </c>
      <c r="AJ55" s="85">
        <f>SUM(AJ52:AJ54)</f>
        <v>0</v>
      </c>
      <c r="AK55" s="87">
        <f>SUM(AK52:AK54)</f>
        <v>3</v>
      </c>
      <c r="AL55" s="85">
        <f>SUM(AL52:AL54)</f>
        <v>1</v>
      </c>
      <c r="AM55" s="86">
        <f>SUM(AM52:AM54)</f>
        <v>0</v>
      </c>
      <c r="AN55" s="86">
        <f>SUM(AN52:AN54)</f>
        <v>1</v>
      </c>
      <c r="AO55" s="86">
        <f>SUM(AO52:AO54)</f>
        <v>2</v>
      </c>
      <c r="AP55" s="86">
        <f>SUM(AP52:AP54)</f>
        <v>1</v>
      </c>
      <c r="AQ55" s="87">
        <f>SUM(AQ52:AQ54)</f>
        <v>0</v>
      </c>
      <c r="AR55" s="85">
        <f>SUM(AR52:AR54)</f>
        <v>1</v>
      </c>
      <c r="AS55" s="86">
        <f>SUM(AS52:AS54)</f>
        <v>3</v>
      </c>
      <c r="AT55" s="86">
        <f>SUM(AT52:AT54)</f>
        <v>1</v>
      </c>
      <c r="AU55" s="86">
        <f>SUM(AU52:AU54)</f>
        <v>0</v>
      </c>
      <c r="AV55" s="86">
        <f>SUM(AV52:AV54)</f>
        <v>0</v>
      </c>
      <c r="AW55" s="87">
        <f>SUM(AW52:AW54)</f>
        <v>0</v>
      </c>
      <c r="AX55" s="85">
        <f>SUM(AX52:AX54)</f>
        <v>0</v>
      </c>
      <c r="AY55" s="86">
        <f>SUM(AY52:AY54)</f>
        <v>1</v>
      </c>
      <c r="AZ55" s="86">
        <f>SUM(AZ52:AZ54)</f>
        <v>2</v>
      </c>
      <c r="BA55" s="86">
        <f>SUM(BA52:BA54)</f>
        <v>0</v>
      </c>
      <c r="BB55" s="87">
        <f>SUM(BB52:BB54)</f>
        <v>0</v>
      </c>
      <c r="BC55" s="85">
        <f>SUM(BC52:BC54)</f>
        <v>0</v>
      </c>
      <c r="BD55" s="86">
        <f>SUM(BD52:BD54)</f>
        <v>3</v>
      </c>
      <c r="BE55" s="86">
        <f>SUM(BE52:BE54)</f>
        <v>0</v>
      </c>
      <c r="BF55" s="86">
        <f>SUM(BF52:BF54)</f>
        <v>0</v>
      </c>
      <c r="BG55" s="87">
        <f>SUM(BG52:BG54)</f>
        <v>0</v>
      </c>
      <c r="BH55" s="85">
        <f>SUM(BH52:BH54)</f>
        <v>0</v>
      </c>
      <c r="BI55" s="86">
        <f>SUM(BI52:BI54)</f>
        <v>2</v>
      </c>
      <c r="BJ55" s="86">
        <f>SUM(BJ52:BJ54)</f>
        <v>0</v>
      </c>
      <c r="BK55" s="86">
        <f>SUM(BK52:BK54)</f>
        <v>1</v>
      </c>
      <c r="BL55" s="87">
        <f>SUM(BL52:BL54)</f>
        <v>0</v>
      </c>
      <c r="BM55" s="85">
        <f>SUM(BM52:BM54)</f>
        <v>0</v>
      </c>
      <c r="BN55" s="86">
        <f>SUM(BN52:BN54)</f>
        <v>1</v>
      </c>
      <c r="BO55" s="86">
        <f>SUM(BO52:BO54)</f>
        <v>0</v>
      </c>
      <c r="BP55" s="86">
        <f>SUM(BP52:BP54)</f>
        <v>2</v>
      </c>
      <c r="BQ55" s="86">
        <f>SUM(BQ52:BQ54)</f>
        <v>1</v>
      </c>
      <c r="BR55" s="87">
        <f>SUM(BR52:BR54)</f>
        <v>0</v>
      </c>
      <c r="BS55" s="85">
        <f>SUM(BS52:BS54)</f>
        <v>2</v>
      </c>
      <c r="BT55" s="86">
        <f>SUM(BT52:BT54)</f>
        <v>1</v>
      </c>
      <c r="BU55" s="87">
        <f>SUM(BU52:BU54)</f>
        <v>0</v>
      </c>
      <c r="BV55" s="85">
        <f>SUM(BV52:BV54)</f>
        <v>2</v>
      </c>
      <c r="BW55" s="86">
        <f>SUM(BW52:BW54)</f>
        <v>1</v>
      </c>
      <c r="BX55" s="86">
        <f>SUM(BX52:BX54)</f>
        <v>0</v>
      </c>
      <c r="BY55" s="86">
        <f>SUM(BY52:BY54)</f>
        <v>0</v>
      </c>
      <c r="BZ55" s="87">
        <f>SUM(BZ52:BZ54)</f>
        <v>0</v>
      </c>
      <c r="CA55" s="85">
        <f>SUM(CA52:CA54)</f>
        <v>0</v>
      </c>
      <c r="CB55" s="86">
        <f>SUM(CB52:CB54)</f>
        <v>1</v>
      </c>
      <c r="CC55" s="86">
        <f>SUM(CC52:CC54)</f>
        <v>1</v>
      </c>
      <c r="CD55" s="86">
        <f>SUM(CD52:CD54)</f>
        <v>0</v>
      </c>
      <c r="CE55" s="87">
        <f>SUM(CE52:CE54)</f>
        <v>1</v>
      </c>
      <c r="CF55" s="85">
        <f>SUM(CF52:CF54)</f>
        <v>3</v>
      </c>
      <c r="CG55" s="86">
        <f>SUM(CG52:CG54)</f>
        <v>0</v>
      </c>
      <c r="CH55" s="87">
        <f>SUM(CH52:CH54)</f>
        <v>0</v>
      </c>
      <c r="CI55" s="85">
        <f>SUM(CI52:CI54)</f>
        <v>0</v>
      </c>
      <c r="CJ55" s="86">
        <f>SUM(CJ52:CJ54)</f>
        <v>3</v>
      </c>
      <c r="CK55" s="86">
        <f>SUM(CK52:CK54)</f>
        <v>0</v>
      </c>
      <c r="CL55" s="87">
        <f>SUM(CL52:CL54)</f>
        <v>0</v>
      </c>
      <c r="CM55" s="85">
        <f>SUM(CM52:CM54)</f>
        <v>0</v>
      </c>
      <c r="CN55" s="86">
        <f>SUM(CN52:CN54)</f>
        <v>3</v>
      </c>
      <c r="CO55" s="86">
        <f>SUM(CO52:CO54)</f>
        <v>0</v>
      </c>
      <c r="CP55" s="86">
        <f>SUM(CP52:CP54)</f>
        <v>0</v>
      </c>
      <c r="CQ55" s="87">
        <f>SUM(CQ52:CQ54)</f>
        <v>0</v>
      </c>
      <c r="CR55" s="85">
        <f>SUM(CR52:CR54)</f>
        <v>0</v>
      </c>
      <c r="CS55" s="86">
        <f>SUM(CS52:CS54)</f>
        <v>2</v>
      </c>
      <c r="CT55" s="86">
        <f>SUM(CT52:CT54)</f>
        <v>0</v>
      </c>
      <c r="CU55" s="86">
        <f>SUM(CU52:CU54)</f>
        <v>0</v>
      </c>
      <c r="CV55" s="87">
        <f>SUM(CV52:CV54)</f>
        <v>1</v>
      </c>
      <c r="CW55" s="85">
        <f>SUM(CW52:CW54)</f>
        <v>2</v>
      </c>
      <c r="CX55" s="86">
        <f>SUM(CX52:CX54)</f>
        <v>0</v>
      </c>
      <c r="CY55" s="86">
        <f>SUM(CY52:CY54)</f>
        <v>1</v>
      </c>
      <c r="CZ55" s="87">
        <f>SUM(CZ52:CZ54)</f>
        <v>0</v>
      </c>
    </row>
    <row r="56" spans="1:104" ht="19.5" customHeight="1" thickTop="1">
      <c r="A56" s="98" t="s">
        <v>27</v>
      </c>
      <c r="B56" s="45">
        <v>1</v>
      </c>
      <c r="C56" s="98">
        <v>1</v>
      </c>
      <c r="D56" s="45"/>
      <c r="E56" s="45">
        <v>1</v>
      </c>
      <c r="F56" s="46"/>
      <c r="G56" s="47">
        <v>1</v>
      </c>
      <c r="H56" s="47"/>
      <c r="I56" s="48"/>
      <c r="J56" s="49"/>
      <c r="K56" s="46"/>
      <c r="L56" s="47"/>
      <c r="M56" s="47">
        <v>1</v>
      </c>
      <c r="N56" s="48"/>
      <c r="O56" s="49"/>
      <c r="P56" s="46">
        <v>1</v>
      </c>
      <c r="Q56" s="47"/>
      <c r="R56" s="47"/>
      <c r="S56" s="46">
        <v>1</v>
      </c>
      <c r="T56" s="50"/>
      <c r="U56" s="47"/>
      <c r="V56" s="46"/>
      <c r="W56" s="50">
        <v>1</v>
      </c>
      <c r="X56" s="47"/>
      <c r="Y56" s="46"/>
      <c r="Z56" s="50">
        <v>1</v>
      </c>
      <c r="AA56" s="49"/>
      <c r="AB56" s="50">
        <v>1</v>
      </c>
      <c r="AC56" s="50"/>
      <c r="AD56" s="46"/>
      <c r="AE56" s="47"/>
      <c r="AF56" s="47">
        <v>1</v>
      </c>
      <c r="AG56" s="47"/>
      <c r="AH56" s="48"/>
      <c r="AI56" s="47"/>
      <c r="AJ56" s="46"/>
      <c r="AK56" s="50">
        <v>1</v>
      </c>
      <c r="AL56" s="46"/>
      <c r="AM56" s="47"/>
      <c r="AN56" s="47"/>
      <c r="AO56" s="47"/>
      <c r="AP56" s="47">
        <v>1</v>
      </c>
      <c r="AQ56" s="47"/>
      <c r="AR56" s="46">
        <v>1</v>
      </c>
      <c r="AS56" s="47"/>
      <c r="AT56" s="47"/>
      <c r="AU56" s="47"/>
      <c r="AV56" s="47"/>
      <c r="AW56" s="51"/>
      <c r="AX56" s="46"/>
      <c r="AY56" s="47">
        <v>1</v>
      </c>
      <c r="AZ56" s="47"/>
      <c r="BA56" s="47"/>
      <c r="BB56" s="51"/>
      <c r="BC56" s="46"/>
      <c r="BD56" s="47"/>
      <c r="BE56" s="47">
        <v>1</v>
      </c>
      <c r="BF56" s="47"/>
      <c r="BG56" s="51"/>
      <c r="BH56" s="50"/>
      <c r="BI56" s="47">
        <v>1</v>
      </c>
      <c r="BJ56" s="47"/>
      <c r="BK56" s="47"/>
      <c r="BL56" s="51"/>
      <c r="BM56" s="46"/>
      <c r="BN56" s="47"/>
      <c r="BO56" s="47">
        <v>1</v>
      </c>
      <c r="BP56" s="47"/>
      <c r="BQ56" s="47"/>
      <c r="BR56" s="51"/>
      <c r="BS56" s="46">
        <v>1</v>
      </c>
      <c r="BT56" s="47"/>
      <c r="BU56" s="51"/>
      <c r="BV56" s="46">
        <v>1</v>
      </c>
      <c r="BW56" s="47"/>
      <c r="BX56" s="47"/>
      <c r="BY56" s="47"/>
      <c r="BZ56" s="51"/>
      <c r="CA56" s="46"/>
      <c r="CB56" s="47"/>
      <c r="CC56" s="47">
        <v>1</v>
      </c>
      <c r="CD56" s="48"/>
      <c r="CE56" s="49"/>
      <c r="CF56" s="46"/>
      <c r="CG56" s="47">
        <v>1</v>
      </c>
      <c r="CH56" s="49"/>
      <c r="CI56" s="46"/>
      <c r="CJ56" s="47"/>
      <c r="CK56" s="47">
        <v>1</v>
      </c>
      <c r="CL56" s="51"/>
      <c r="CM56" s="46"/>
      <c r="CN56" s="47">
        <v>1</v>
      </c>
      <c r="CO56" s="47"/>
      <c r="CP56" s="47"/>
      <c r="CQ56" s="51"/>
      <c r="CR56" s="46"/>
      <c r="CS56" s="47"/>
      <c r="CT56" s="47">
        <v>1</v>
      </c>
      <c r="CU56" s="48"/>
      <c r="CV56" s="49"/>
      <c r="CW56" s="52"/>
      <c r="CX56" s="48">
        <v>1</v>
      </c>
      <c r="CY56" s="47"/>
      <c r="CZ56" s="51"/>
    </row>
    <row r="57" spans="1:104" ht="19.5" customHeight="1">
      <c r="A57" s="97"/>
      <c r="B57" s="2">
        <v>1</v>
      </c>
      <c r="C57" s="97"/>
      <c r="D57" s="2"/>
      <c r="E57" s="2">
        <v>1</v>
      </c>
      <c r="F57" s="12"/>
      <c r="G57" s="13">
        <v>1</v>
      </c>
      <c r="H57" s="13"/>
      <c r="I57" s="32"/>
      <c r="J57" s="14"/>
      <c r="K57" s="12"/>
      <c r="L57" s="13">
        <v>1</v>
      </c>
      <c r="M57" s="13"/>
      <c r="N57" s="32"/>
      <c r="O57" s="14"/>
      <c r="P57" s="12">
        <v>1</v>
      </c>
      <c r="Q57" s="13"/>
      <c r="R57" s="13"/>
      <c r="S57" s="12">
        <v>1</v>
      </c>
      <c r="T57" s="28"/>
      <c r="U57" s="13"/>
      <c r="V57" s="12">
        <v>1</v>
      </c>
      <c r="W57" s="28"/>
      <c r="X57" s="13"/>
      <c r="Y57" s="12"/>
      <c r="Z57" s="28">
        <v>1</v>
      </c>
      <c r="AA57" s="14"/>
      <c r="AB57" s="28"/>
      <c r="AC57" s="28">
        <v>1</v>
      </c>
      <c r="AD57" s="12"/>
      <c r="AE57" s="13">
        <v>1</v>
      </c>
      <c r="AF57" s="13">
        <v>1</v>
      </c>
      <c r="AG57" s="13"/>
      <c r="AH57" s="32"/>
      <c r="AI57" s="13"/>
      <c r="AJ57" s="12"/>
      <c r="AK57" s="28">
        <v>1</v>
      </c>
      <c r="AL57" s="12"/>
      <c r="AM57" s="13">
        <v>1</v>
      </c>
      <c r="AN57" s="13"/>
      <c r="AO57" s="13"/>
      <c r="AP57" s="13"/>
      <c r="AQ57" s="13"/>
      <c r="AR57" s="12"/>
      <c r="AS57" s="13">
        <v>1</v>
      </c>
      <c r="AT57" s="13">
        <v>1</v>
      </c>
      <c r="AU57" s="13"/>
      <c r="AV57" s="13"/>
      <c r="AW57" s="27"/>
      <c r="AX57" s="12">
        <v>1</v>
      </c>
      <c r="AY57" s="13"/>
      <c r="AZ57" s="13"/>
      <c r="BA57" s="13"/>
      <c r="BB57" s="27"/>
      <c r="BC57" s="12"/>
      <c r="BD57" s="13"/>
      <c r="BE57" s="13">
        <v>1</v>
      </c>
      <c r="BF57" s="13"/>
      <c r="BG57" s="27"/>
      <c r="BH57" s="28">
        <v>1</v>
      </c>
      <c r="BI57" s="13"/>
      <c r="BJ57" s="13"/>
      <c r="BK57" s="13"/>
      <c r="BL57" s="27"/>
      <c r="BM57" s="12"/>
      <c r="BN57" s="13">
        <v>1</v>
      </c>
      <c r="BO57" s="13"/>
      <c r="BP57" s="13"/>
      <c r="BQ57" s="13"/>
      <c r="BR57" s="27"/>
      <c r="BS57" s="12"/>
      <c r="BT57" s="13">
        <v>1</v>
      </c>
      <c r="BU57" s="27"/>
      <c r="BV57" s="12"/>
      <c r="BW57" s="13">
        <v>1</v>
      </c>
      <c r="BX57" s="13"/>
      <c r="BY57" s="13">
        <v>1</v>
      </c>
      <c r="BZ57" s="27"/>
      <c r="CA57" s="12"/>
      <c r="CB57" s="13"/>
      <c r="CC57" s="13">
        <v>1</v>
      </c>
      <c r="CD57" s="32"/>
      <c r="CE57" s="14"/>
      <c r="CF57" s="12">
        <v>1</v>
      </c>
      <c r="CG57" s="13"/>
      <c r="CH57" s="14"/>
      <c r="CI57" s="12"/>
      <c r="CJ57" s="13">
        <v>1</v>
      </c>
      <c r="CK57" s="13"/>
      <c r="CL57" s="27"/>
      <c r="CM57" s="12"/>
      <c r="CN57" s="13"/>
      <c r="CO57" s="13"/>
      <c r="CP57" s="13"/>
      <c r="CQ57" s="27">
        <v>1</v>
      </c>
      <c r="CR57" s="12"/>
      <c r="CS57" s="13"/>
      <c r="CT57" s="13"/>
      <c r="CU57" s="32"/>
      <c r="CV57" s="14">
        <v>1</v>
      </c>
      <c r="CW57" s="35"/>
      <c r="CX57" s="32"/>
      <c r="CY57" s="13"/>
      <c r="CZ57" s="27">
        <v>1</v>
      </c>
    </row>
    <row r="58" spans="1:104" ht="19.5" customHeight="1">
      <c r="A58" s="97"/>
      <c r="B58" s="2">
        <v>1</v>
      </c>
      <c r="C58" s="97"/>
      <c r="D58" s="2"/>
      <c r="E58" s="2">
        <v>1</v>
      </c>
      <c r="F58" s="12"/>
      <c r="G58" s="13"/>
      <c r="H58" s="13"/>
      <c r="I58" s="32">
        <v>1</v>
      </c>
      <c r="J58" s="14"/>
      <c r="K58" s="12">
        <v>1</v>
      </c>
      <c r="L58" s="13"/>
      <c r="M58" s="13"/>
      <c r="N58" s="32"/>
      <c r="O58" s="14"/>
      <c r="P58" s="12"/>
      <c r="Q58" s="13">
        <v>1</v>
      </c>
      <c r="R58" s="13"/>
      <c r="S58" s="12"/>
      <c r="T58" s="28">
        <v>1</v>
      </c>
      <c r="U58" s="13"/>
      <c r="V58" s="12">
        <v>1</v>
      </c>
      <c r="W58" s="28"/>
      <c r="X58" s="13"/>
      <c r="Y58" s="12">
        <v>1</v>
      </c>
      <c r="Z58" s="28"/>
      <c r="AA58" s="14"/>
      <c r="AB58" s="28"/>
      <c r="AC58" s="28">
        <v>1</v>
      </c>
      <c r="AD58" s="12"/>
      <c r="AE58" s="13">
        <v>1</v>
      </c>
      <c r="AF58" s="13">
        <v>1</v>
      </c>
      <c r="AG58" s="13"/>
      <c r="AH58" s="32"/>
      <c r="AI58" s="13"/>
      <c r="AJ58" s="12"/>
      <c r="AK58" s="28">
        <v>1</v>
      </c>
      <c r="AL58" s="12"/>
      <c r="AM58" s="13"/>
      <c r="AN58" s="13"/>
      <c r="AO58" s="13"/>
      <c r="AP58" s="13"/>
      <c r="AQ58" s="13">
        <v>1</v>
      </c>
      <c r="AR58" s="12"/>
      <c r="AS58" s="13"/>
      <c r="AT58" s="13">
        <v>1</v>
      </c>
      <c r="AU58" s="13"/>
      <c r="AV58" s="13"/>
      <c r="AW58" s="27"/>
      <c r="AX58" s="12"/>
      <c r="AY58" s="13">
        <v>1</v>
      </c>
      <c r="AZ58" s="13"/>
      <c r="BA58" s="13"/>
      <c r="BB58" s="27"/>
      <c r="BC58" s="12"/>
      <c r="BD58" s="13"/>
      <c r="BE58" s="13">
        <v>1</v>
      </c>
      <c r="BF58" s="13"/>
      <c r="BG58" s="27"/>
      <c r="BH58" s="28">
        <v>1</v>
      </c>
      <c r="BI58" s="13"/>
      <c r="BJ58" s="13"/>
      <c r="BK58" s="13"/>
      <c r="BL58" s="27"/>
      <c r="BM58" s="12"/>
      <c r="BN58" s="13">
        <v>1</v>
      </c>
      <c r="BO58" s="13"/>
      <c r="BP58" s="13"/>
      <c r="BQ58" s="13"/>
      <c r="BR58" s="27"/>
      <c r="BS58" s="12">
        <v>1</v>
      </c>
      <c r="BT58" s="13"/>
      <c r="BU58" s="27"/>
      <c r="BV58" s="12"/>
      <c r="BW58" s="13">
        <v>1</v>
      </c>
      <c r="BX58" s="13"/>
      <c r="BY58" s="13"/>
      <c r="BZ58" s="27"/>
      <c r="CA58" s="12"/>
      <c r="CB58" s="13">
        <v>1</v>
      </c>
      <c r="CC58" s="13"/>
      <c r="CD58" s="32"/>
      <c r="CE58" s="14"/>
      <c r="CF58" s="12">
        <v>1</v>
      </c>
      <c r="CG58" s="13"/>
      <c r="CH58" s="14"/>
      <c r="CI58" s="12"/>
      <c r="CJ58" s="13"/>
      <c r="CK58" s="13">
        <v>1</v>
      </c>
      <c r="CL58" s="27"/>
      <c r="CM58" s="12"/>
      <c r="CN58" s="13">
        <v>1</v>
      </c>
      <c r="CO58" s="13"/>
      <c r="CP58" s="13"/>
      <c r="CQ58" s="27"/>
      <c r="CR58" s="12"/>
      <c r="CS58" s="13"/>
      <c r="CT58" s="13">
        <v>1</v>
      </c>
      <c r="CU58" s="32"/>
      <c r="CV58" s="14"/>
      <c r="CW58" s="35"/>
      <c r="CX58" s="32">
        <v>1</v>
      </c>
      <c r="CY58" s="13"/>
      <c r="CZ58" s="27"/>
    </row>
    <row r="59" spans="1:104" ht="19.5" customHeight="1" thickBot="1">
      <c r="A59" s="97"/>
      <c r="B59" s="19">
        <v>1</v>
      </c>
      <c r="C59" s="97"/>
      <c r="D59" s="19">
        <v>1</v>
      </c>
      <c r="E59" s="19"/>
      <c r="F59" s="20"/>
      <c r="G59" s="21">
        <v>1</v>
      </c>
      <c r="H59" s="21"/>
      <c r="I59" s="33"/>
      <c r="J59" s="22"/>
      <c r="K59" s="20">
        <v>1</v>
      </c>
      <c r="L59" s="21"/>
      <c r="M59" s="21"/>
      <c r="N59" s="33"/>
      <c r="O59" s="22"/>
      <c r="P59" s="20"/>
      <c r="Q59" s="21">
        <v>1</v>
      </c>
      <c r="R59" s="21"/>
      <c r="S59" s="20">
        <v>1</v>
      </c>
      <c r="T59" s="29"/>
      <c r="U59" s="21"/>
      <c r="V59" s="20"/>
      <c r="W59" s="29">
        <v>1</v>
      </c>
      <c r="X59" s="21"/>
      <c r="Y59" s="20">
        <v>1</v>
      </c>
      <c r="Z59" s="29"/>
      <c r="AA59" s="22"/>
      <c r="AB59" s="29"/>
      <c r="AC59" s="29">
        <v>1</v>
      </c>
      <c r="AD59" s="20"/>
      <c r="AE59" s="21">
        <v>1</v>
      </c>
      <c r="AF59" s="21"/>
      <c r="AG59" s="21"/>
      <c r="AH59" s="33"/>
      <c r="AI59" s="21"/>
      <c r="AJ59" s="20">
        <v>1</v>
      </c>
      <c r="AK59" s="29"/>
      <c r="AL59" s="20"/>
      <c r="AM59" s="21">
        <v>1</v>
      </c>
      <c r="AN59" s="21"/>
      <c r="AO59" s="21"/>
      <c r="AP59" s="21"/>
      <c r="AQ59" s="21"/>
      <c r="AR59" s="20"/>
      <c r="AS59" s="21">
        <v>1</v>
      </c>
      <c r="AT59" s="21">
        <v>1</v>
      </c>
      <c r="AU59" s="21"/>
      <c r="AV59" s="21"/>
      <c r="AW59" s="30"/>
      <c r="AX59" s="20">
        <v>1</v>
      </c>
      <c r="AY59" s="21"/>
      <c r="AZ59" s="21"/>
      <c r="BA59" s="21"/>
      <c r="BB59" s="30"/>
      <c r="BC59" s="20">
        <v>1</v>
      </c>
      <c r="BD59" s="21">
        <v>1</v>
      </c>
      <c r="BE59" s="21">
        <v>1</v>
      </c>
      <c r="BF59" s="21"/>
      <c r="BG59" s="30"/>
      <c r="BH59" s="29">
        <v>1</v>
      </c>
      <c r="BI59" s="21"/>
      <c r="BJ59" s="21"/>
      <c r="BK59" s="21"/>
      <c r="BL59" s="30"/>
      <c r="BM59" s="20">
        <v>1</v>
      </c>
      <c r="BN59" s="21">
        <v>1</v>
      </c>
      <c r="BO59" s="21"/>
      <c r="BP59" s="21"/>
      <c r="BQ59" s="21"/>
      <c r="BR59" s="30"/>
      <c r="BS59" s="20"/>
      <c r="BT59" s="21">
        <v>1</v>
      </c>
      <c r="BU59" s="30"/>
      <c r="BV59" s="20"/>
      <c r="BW59" s="21">
        <v>1</v>
      </c>
      <c r="BX59" s="21"/>
      <c r="BY59" s="21"/>
      <c r="BZ59" s="30"/>
      <c r="CA59" s="20"/>
      <c r="CB59" s="21">
        <v>1</v>
      </c>
      <c r="CC59" s="21"/>
      <c r="CD59" s="33"/>
      <c r="CE59" s="22"/>
      <c r="CF59" s="20">
        <v>1</v>
      </c>
      <c r="CG59" s="21"/>
      <c r="CH59" s="22"/>
      <c r="CI59" s="20"/>
      <c r="CJ59" s="21">
        <v>1</v>
      </c>
      <c r="CK59" s="21"/>
      <c r="CL59" s="30"/>
      <c r="CM59" s="20"/>
      <c r="CN59" s="21">
        <v>1</v>
      </c>
      <c r="CO59" s="21"/>
      <c r="CP59" s="21"/>
      <c r="CQ59" s="30"/>
      <c r="CR59" s="20"/>
      <c r="CS59" s="21">
        <v>1</v>
      </c>
      <c r="CT59" s="21"/>
      <c r="CU59" s="33"/>
      <c r="CV59" s="22"/>
      <c r="CW59" s="36">
        <v>1</v>
      </c>
      <c r="CX59" s="33"/>
      <c r="CY59" s="21"/>
      <c r="CZ59" s="30"/>
    </row>
    <row r="60" spans="1:104" ht="19.5" customHeight="1" thickBot="1">
      <c r="A60" s="84" t="s">
        <v>85</v>
      </c>
      <c r="B60" s="84">
        <f>SUM(B56:B59)</f>
        <v>4</v>
      </c>
      <c r="C60" s="84">
        <f>SUM(C56:C59)</f>
        <v>1</v>
      </c>
      <c r="D60" s="84">
        <f>SUM(D56:D59)</f>
        <v>1</v>
      </c>
      <c r="E60" s="84">
        <f>SUM(E56:E59)</f>
        <v>3</v>
      </c>
      <c r="F60" s="85">
        <f>SUM(F56:F59)</f>
        <v>0</v>
      </c>
      <c r="G60" s="86">
        <f>SUM(G56:G59)</f>
        <v>3</v>
      </c>
      <c r="H60" s="86">
        <f>SUM(H56:H59)</f>
        <v>0</v>
      </c>
      <c r="I60" s="86">
        <f>SUM(I56:I59)</f>
        <v>1</v>
      </c>
      <c r="J60" s="87">
        <f>SUM(J56:J59)</f>
        <v>0</v>
      </c>
      <c r="K60" s="85">
        <f>SUM(K54:K59)</f>
        <v>3</v>
      </c>
      <c r="L60" s="86">
        <f>SUM(L56:L59)</f>
        <v>1</v>
      </c>
      <c r="M60" s="86">
        <f>SUM(M56:M59)</f>
        <v>1</v>
      </c>
      <c r="N60" s="86">
        <f>SUM(N56:N59)</f>
        <v>0</v>
      </c>
      <c r="O60" s="87">
        <f>SUM(O56:O59)</f>
        <v>0</v>
      </c>
      <c r="P60" s="85">
        <f>SUM(P56:P59)</f>
        <v>2</v>
      </c>
      <c r="Q60" s="86">
        <f>SUM(Q56:Q59)</f>
        <v>2</v>
      </c>
      <c r="R60" s="87">
        <f>SUM(R56:R59)</f>
        <v>0</v>
      </c>
      <c r="S60" s="85">
        <f>SUM(S56:S59)</f>
        <v>3</v>
      </c>
      <c r="T60" s="86">
        <f>SUM(T56:T59)</f>
        <v>1</v>
      </c>
      <c r="U60" s="87">
        <f>SUM(U56:U59)</f>
        <v>0</v>
      </c>
      <c r="V60" s="85">
        <f>SUM(V56:V59)</f>
        <v>2</v>
      </c>
      <c r="W60" s="86">
        <f>SUM(W56:W59)</f>
        <v>2</v>
      </c>
      <c r="X60" s="87">
        <f>SUM(X56:X59)</f>
        <v>0</v>
      </c>
      <c r="Y60" s="85">
        <f>SUM(Y56:Y59)</f>
        <v>2</v>
      </c>
      <c r="Z60" s="86">
        <f>SUM(Z56:Z59)</f>
        <v>2</v>
      </c>
      <c r="AA60" s="87">
        <f>SUM(AA56:AA59)</f>
        <v>0</v>
      </c>
      <c r="AB60" s="85">
        <f>SUM(AB56:AB59)</f>
        <v>1</v>
      </c>
      <c r="AC60" s="87">
        <f>SUM(AC56:AC59)</f>
        <v>3</v>
      </c>
      <c r="AD60" s="85">
        <f>SUM(AD56:AD59)</f>
        <v>0</v>
      </c>
      <c r="AE60" s="86">
        <f>SUM(AE56:AE59)</f>
        <v>3</v>
      </c>
      <c r="AF60" s="86">
        <f>SUM(AF56:AF59)</f>
        <v>3</v>
      </c>
      <c r="AG60" s="86">
        <f>SUM(AG56:AG59)</f>
        <v>0</v>
      </c>
      <c r="AH60" s="86">
        <f>SUM(AH56:AH59)</f>
        <v>0</v>
      </c>
      <c r="AI60" s="87">
        <f>SUM(AI56:AI59)</f>
        <v>0</v>
      </c>
      <c r="AJ60" s="85">
        <f>SUM(AJ56:AJ59)</f>
        <v>1</v>
      </c>
      <c r="AK60" s="87">
        <f>SUM(AK56:AK59)</f>
        <v>3</v>
      </c>
      <c r="AL60" s="85">
        <f>SUM(AL56:AL59)</f>
        <v>0</v>
      </c>
      <c r="AM60" s="86">
        <f>SUM(AM56:AM59)</f>
        <v>2</v>
      </c>
      <c r="AN60" s="86">
        <f>SUM(AN56:AN59)</f>
        <v>0</v>
      </c>
      <c r="AO60" s="86">
        <f>SUM(AO56:AO59)</f>
        <v>0</v>
      </c>
      <c r="AP60" s="86">
        <f>SUM(AP56:AP59)</f>
        <v>1</v>
      </c>
      <c r="AQ60" s="87">
        <f>SUM(AQ56:AQ59)</f>
        <v>1</v>
      </c>
      <c r="AR60" s="85">
        <f>SUM(AR56:AR59)</f>
        <v>1</v>
      </c>
      <c r="AS60" s="86">
        <f>SUM(AS56:AS59)</f>
        <v>2</v>
      </c>
      <c r="AT60" s="86">
        <f>SUM(AT56:AT59)</f>
        <v>3</v>
      </c>
      <c r="AU60" s="86">
        <f>SUM(AU56:AU59)</f>
        <v>0</v>
      </c>
      <c r="AV60" s="86">
        <f>SUM(AV56:AV59)</f>
        <v>0</v>
      </c>
      <c r="AW60" s="87">
        <f>SUM(AW56:AW59)</f>
        <v>0</v>
      </c>
      <c r="AX60" s="85">
        <f>SUM(AX56:AX59)</f>
        <v>2</v>
      </c>
      <c r="AY60" s="86">
        <f>SUM(AY56:AY59)</f>
        <v>2</v>
      </c>
      <c r="AZ60" s="86">
        <f>SUM(AZ56:AZ59)</f>
        <v>0</v>
      </c>
      <c r="BA60" s="86">
        <f>SUM(BA56:BA59)</f>
        <v>0</v>
      </c>
      <c r="BB60" s="87">
        <f>SUM(BB56:BB59)</f>
        <v>0</v>
      </c>
      <c r="BC60" s="85">
        <f>SUM(BC56:BC59)</f>
        <v>1</v>
      </c>
      <c r="BD60" s="86">
        <f>SUM(BD56:BD59)</f>
        <v>1</v>
      </c>
      <c r="BE60" s="86">
        <f>SUM(BE56:BE59)</f>
        <v>4</v>
      </c>
      <c r="BF60" s="86">
        <f>SUM(BF56:BF59)</f>
        <v>0</v>
      </c>
      <c r="BG60" s="87">
        <f>SUM(BG56:BG59)</f>
        <v>0</v>
      </c>
      <c r="BH60" s="85">
        <f>SUM(BH56:BH59)</f>
        <v>3</v>
      </c>
      <c r="BI60" s="86">
        <f>SUM(BI56:BI59)</f>
        <v>1</v>
      </c>
      <c r="BJ60" s="86">
        <f>SUM(BJ56:BJ59)</f>
        <v>0</v>
      </c>
      <c r="BK60" s="86">
        <f>SUM(BK56:BK59)</f>
        <v>0</v>
      </c>
      <c r="BL60" s="87">
        <f>SUM(BL56:BL59)</f>
        <v>0</v>
      </c>
      <c r="BM60" s="85">
        <f>SUM(BM56:BM59)</f>
        <v>1</v>
      </c>
      <c r="BN60" s="86">
        <f>SUM(BN56:BN59)</f>
        <v>3</v>
      </c>
      <c r="BO60" s="86">
        <f>SUM(BO56:BO59)</f>
        <v>1</v>
      </c>
      <c r="BP60" s="86">
        <f>SUM(BP56:BP59)</f>
        <v>0</v>
      </c>
      <c r="BQ60" s="86">
        <f>SUM(BQ56:BQ59)</f>
        <v>0</v>
      </c>
      <c r="BR60" s="87">
        <f>SUM(BR56:BR59)</f>
        <v>0</v>
      </c>
      <c r="BS60" s="85">
        <f>SUM(BS56:BS59)</f>
        <v>2</v>
      </c>
      <c r="BT60" s="86">
        <f>SUM(BT56:BT59)</f>
        <v>2</v>
      </c>
      <c r="BU60" s="87">
        <f>SUM(BU56:BU59)</f>
        <v>0</v>
      </c>
      <c r="BV60" s="85">
        <f>SUM(BV56:BV59)</f>
        <v>1</v>
      </c>
      <c r="BW60" s="86">
        <f>SUM(BW56:BW59)</f>
        <v>3</v>
      </c>
      <c r="BX60" s="86">
        <f>SUM(BX56:BX59)</f>
        <v>0</v>
      </c>
      <c r="BY60" s="86">
        <f>SUM(BY56:BY59)</f>
        <v>1</v>
      </c>
      <c r="BZ60" s="87">
        <f>SUM(BZ56:BZ59)</f>
        <v>0</v>
      </c>
      <c r="CA60" s="85">
        <f>SUM(CA56:CA59)</f>
        <v>0</v>
      </c>
      <c r="CB60" s="86">
        <f>SUM(CB56:CB59)</f>
        <v>2</v>
      </c>
      <c r="CC60" s="86">
        <f>SUM(CC56:CC59)</f>
        <v>2</v>
      </c>
      <c r="CD60" s="86">
        <f>SUM(CD56:CD59)</f>
        <v>0</v>
      </c>
      <c r="CE60" s="87">
        <f>SUM(CE56:CE59)</f>
        <v>0</v>
      </c>
      <c r="CF60" s="85">
        <f>SUM(CF56:CF59)</f>
        <v>3</v>
      </c>
      <c r="CG60" s="86">
        <f>SUM(CG56:CG59)</f>
        <v>1</v>
      </c>
      <c r="CH60" s="87">
        <f>SUM(CH56:CH59)</f>
        <v>0</v>
      </c>
      <c r="CI60" s="85">
        <f>SUM(CI56:CI59)</f>
        <v>0</v>
      </c>
      <c r="CJ60" s="86">
        <f>SUM(CJ56:CJ59)</f>
        <v>2</v>
      </c>
      <c r="CK60" s="86">
        <f>SUM(CK56:CK59)</f>
        <v>2</v>
      </c>
      <c r="CL60" s="87">
        <f>SUM(CL56:CL59)</f>
        <v>0</v>
      </c>
      <c r="CM60" s="85">
        <f>SUM(CM56:CM59)</f>
        <v>0</v>
      </c>
      <c r="CN60" s="86">
        <f>SUM(CN56:CN59)</f>
        <v>3</v>
      </c>
      <c r="CO60" s="86">
        <f>SUM(CO56:CO59)</f>
        <v>0</v>
      </c>
      <c r="CP60" s="86">
        <f>SUM(CP56:CP59)</f>
        <v>0</v>
      </c>
      <c r="CQ60" s="87">
        <f>SUM(CQ56:CQ59)</f>
        <v>1</v>
      </c>
      <c r="CR60" s="85">
        <f>SUM(CR56:CR59)</f>
        <v>0</v>
      </c>
      <c r="CS60" s="86">
        <f>SUM(CS56:CS59)</f>
        <v>1</v>
      </c>
      <c r="CT60" s="86">
        <f>SUM(CT56:CT59)</f>
        <v>2</v>
      </c>
      <c r="CU60" s="86">
        <f>SUM(CU56:CU59)</f>
        <v>0</v>
      </c>
      <c r="CV60" s="87">
        <f>SUM(CV56:CV59)</f>
        <v>1</v>
      </c>
      <c r="CW60" s="85">
        <f>SUM(CW56:CW59)</f>
        <v>1</v>
      </c>
      <c r="CX60" s="86">
        <f>SUM(CX56:CX59)</f>
        <v>2</v>
      </c>
      <c r="CY60" s="86">
        <f>SUM(CY56:CY59)</f>
        <v>0</v>
      </c>
      <c r="CZ60" s="87">
        <f>SUM(CZ56:CZ59)</f>
        <v>1</v>
      </c>
    </row>
    <row r="61" spans="1:104" ht="19.5" customHeight="1" thickTop="1">
      <c r="A61" s="98" t="s">
        <v>28</v>
      </c>
      <c r="B61" s="45">
        <v>1</v>
      </c>
      <c r="C61" s="98">
        <v>4</v>
      </c>
      <c r="D61" s="45"/>
      <c r="E61" s="45">
        <v>1</v>
      </c>
      <c r="F61" s="46"/>
      <c r="G61" s="47">
        <v>1</v>
      </c>
      <c r="H61" s="47"/>
      <c r="I61" s="48"/>
      <c r="J61" s="49"/>
      <c r="K61" s="46"/>
      <c r="L61" s="47">
        <v>1</v>
      </c>
      <c r="M61" s="47">
        <v>1</v>
      </c>
      <c r="N61" s="48"/>
      <c r="O61" s="49"/>
      <c r="P61" s="46">
        <v>1</v>
      </c>
      <c r="Q61" s="47"/>
      <c r="R61" s="47"/>
      <c r="S61" s="46"/>
      <c r="T61" s="50">
        <v>1</v>
      </c>
      <c r="U61" s="47"/>
      <c r="V61" s="46"/>
      <c r="W61" s="50">
        <v>1</v>
      </c>
      <c r="X61" s="47"/>
      <c r="Y61" s="46">
        <v>1</v>
      </c>
      <c r="Z61" s="50"/>
      <c r="AA61" s="49"/>
      <c r="AB61" s="50">
        <v>1</v>
      </c>
      <c r="AC61" s="50"/>
      <c r="AD61" s="46"/>
      <c r="AE61" s="47"/>
      <c r="AF61" s="47"/>
      <c r="AG61" s="47">
        <v>1</v>
      </c>
      <c r="AH61" s="48"/>
      <c r="AI61" s="47"/>
      <c r="AJ61" s="46">
        <v>1</v>
      </c>
      <c r="AK61" s="50"/>
      <c r="AL61" s="46"/>
      <c r="AM61" s="47">
        <v>1</v>
      </c>
      <c r="AN61" s="47">
        <v>1</v>
      </c>
      <c r="AO61" s="47"/>
      <c r="AP61" s="47"/>
      <c r="AQ61" s="47"/>
      <c r="AR61" s="46"/>
      <c r="AS61" s="47">
        <v>1</v>
      </c>
      <c r="AT61" s="47"/>
      <c r="AU61" s="47"/>
      <c r="AV61" s="47"/>
      <c r="AW61" s="51"/>
      <c r="AX61" s="46"/>
      <c r="AY61" s="47">
        <v>1</v>
      </c>
      <c r="AZ61" s="47"/>
      <c r="BA61" s="47"/>
      <c r="BB61" s="51"/>
      <c r="BC61" s="46"/>
      <c r="BD61" s="47">
        <v>1</v>
      </c>
      <c r="BE61" s="47"/>
      <c r="BF61" s="47"/>
      <c r="BG61" s="51"/>
      <c r="BH61" s="50"/>
      <c r="BI61" s="47"/>
      <c r="BJ61" s="47"/>
      <c r="BK61" s="47"/>
      <c r="BL61" s="51">
        <v>1</v>
      </c>
      <c r="BM61" s="46">
        <v>1</v>
      </c>
      <c r="BN61" s="47">
        <v>1</v>
      </c>
      <c r="BO61" s="47"/>
      <c r="BP61" s="47"/>
      <c r="BQ61" s="47"/>
      <c r="BR61" s="51"/>
      <c r="BS61" s="46">
        <v>1</v>
      </c>
      <c r="BT61" s="47"/>
      <c r="BU61" s="51"/>
      <c r="BV61" s="46">
        <v>1</v>
      </c>
      <c r="BW61" s="47"/>
      <c r="BX61" s="47"/>
      <c r="BY61" s="47"/>
      <c r="BZ61" s="51"/>
      <c r="CA61" s="46">
        <v>1</v>
      </c>
      <c r="CB61" s="47"/>
      <c r="CC61" s="47"/>
      <c r="CD61" s="48"/>
      <c r="CE61" s="49"/>
      <c r="CF61" s="46">
        <v>1</v>
      </c>
      <c r="CG61" s="47"/>
      <c r="CH61" s="49"/>
      <c r="CI61" s="46"/>
      <c r="CJ61" s="47">
        <v>1</v>
      </c>
      <c r="CK61" s="47"/>
      <c r="CL61" s="51"/>
      <c r="CM61" s="46"/>
      <c r="CN61" s="47">
        <v>1</v>
      </c>
      <c r="CO61" s="47"/>
      <c r="CP61" s="47"/>
      <c r="CQ61" s="51"/>
      <c r="CR61" s="46"/>
      <c r="CS61" s="47"/>
      <c r="CT61" s="47">
        <v>1</v>
      </c>
      <c r="CU61" s="48"/>
      <c r="CV61" s="49"/>
      <c r="CW61" s="52">
        <v>1</v>
      </c>
      <c r="CX61" s="48"/>
      <c r="CY61" s="47"/>
      <c r="CZ61" s="51"/>
    </row>
    <row r="62" spans="1:104" ht="19.5" customHeight="1">
      <c r="A62" s="97"/>
      <c r="B62" s="41">
        <v>1</v>
      </c>
      <c r="C62" s="97"/>
      <c r="D62" s="41">
        <v>1</v>
      </c>
      <c r="E62" s="41"/>
      <c r="F62" s="16"/>
      <c r="G62" s="25"/>
      <c r="H62" s="25">
        <v>1</v>
      </c>
      <c r="I62" s="42"/>
      <c r="J62" s="26"/>
      <c r="K62" s="16"/>
      <c r="L62" s="25"/>
      <c r="M62" s="25">
        <v>1</v>
      </c>
      <c r="N62" s="42">
        <v>1</v>
      </c>
      <c r="O62" s="26"/>
      <c r="P62" s="16">
        <v>1</v>
      </c>
      <c r="Q62" s="25"/>
      <c r="R62" s="25"/>
      <c r="S62" s="16">
        <v>1</v>
      </c>
      <c r="T62" s="37"/>
      <c r="U62" s="25"/>
      <c r="V62" s="16"/>
      <c r="W62" s="37">
        <v>1</v>
      </c>
      <c r="X62" s="25"/>
      <c r="Y62" s="16"/>
      <c r="Z62" s="37"/>
      <c r="AA62" s="26">
        <v>1</v>
      </c>
      <c r="AB62" s="37"/>
      <c r="AC62" s="37">
        <v>1</v>
      </c>
      <c r="AD62" s="16"/>
      <c r="AE62" s="25">
        <v>1</v>
      </c>
      <c r="AF62" s="25">
        <v>1</v>
      </c>
      <c r="AG62" s="25"/>
      <c r="AH62" s="42"/>
      <c r="AI62" s="25"/>
      <c r="AJ62" s="16"/>
      <c r="AK62" s="37">
        <v>1</v>
      </c>
      <c r="AL62" s="16">
        <v>1</v>
      </c>
      <c r="AM62" s="25"/>
      <c r="AN62" s="25"/>
      <c r="AO62" s="25"/>
      <c r="AP62" s="25"/>
      <c r="AQ62" s="25"/>
      <c r="AR62" s="16">
        <v>1</v>
      </c>
      <c r="AS62" s="25">
        <v>1</v>
      </c>
      <c r="AT62" s="25"/>
      <c r="AU62" s="25"/>
      <c r="AV62" s="25"/>
      <c r="AW62" s="43"/>
      <c r="AX62" s="16"/>
      <c r="AY62" s="25"/>
      <c r="AZ62" s="25">
        <v>1</v>
      </c>
      <c r="BA62" s="25"/>
      <c r="BB62" s="43"/>
      <c r="BC62" s="16"/>
      <c r="BD62" s="25"/>
      <c r="BE62" s="25">
        <v>1</v>
      </c>
      <c r="BF62" s="25"/>
      <c r="BG62" s="43"/>
      <c r="BH62" s="37"/>
      <c r="BI62" s="25"/>
      <c r="BJ62" s="25">
        <v>1</v>
      </c>
      <c r="BK62" s="25"/>
      <c r="BL62" s="43"/>
      <c r="BM62" s="16"/>
      <c r="BN62" s="25"/>
      <c r="BO62" s="25">
        <v>1</v>
      </c>
      <c r="BP62" s="25"/>
      <c r="BQ62" s="25"/>
      <c r="BR62" s="43"/>
      <c r="BS62" s="16"/>
      <c r="BT62" s="25">
        <v>1</v>
      </c>
      <c r="BU62" s="43"/>
      <c r="BV62" s="16"/>
      <c r="BW62" s="25"/>
      <c r="BX62" s="25"/>
      <c r="BY62" s="25">
        <v>1</v>
      </c>
      <c r="BZ62" s="43"/>
      <c r="CA62" s="16"/>
      <c r="CB62" s="25"/>
      <c r="CC62" s="25">
        <v>1</v>
      </c>
      <c r="CD62" s="42"/>
      <c r="CE62" s="26"/>
      <c r="CF62" s="16">
        <v>1</v>
      </c>
      <c r="CG62" s="25"/>
      <c r="CH62" s="26"/>
      <c r="CI62" s="16"/>
      <c r="CJ62" s="25">
        <v>1</v>
      </c>
      <c r="CK62" s="25"/>
      <c r="CL62" s="43"/>
      <c r="CM62" s="16"/>
      <c r="CN62" s="25"/>
      <c r="CO62" s="25">
        <v>1</v>
      </c>
      <c r="CP62" s="25"/>
      <c r="CQ62" s="43"/>
      <c r="CR62" s="16"/>
      <c r="CS62" s="25"/>
      <c r="CT62" s="25">
        <v>1</v>
      </c>
      <c r="CU62" s="42"/>
      <c r="CV62" s="26"/>
      <c r="CW62" s="34"/>
      <c r="CX62" s="42">
        <v>1</v>
      </c>
      <c r="CY62" s="25"/>
      <c r="CZ62" s="43"/>
    </row>
    <row r="63" spans="1:104" ht="19.5" customHeight="1">
      <c r="A63" s="97"/>
      <c r="B63" s="41">
        <v>1</v>
      </c>
      <c r="C63" s="97"/>
      <c r="D63" s="41"/>
      <c r="E63" s="41">
        <v>1</v>
      </c>
      <c r="F63" s="16"/>
      <c r="G63" s="25"/>
      <c r="H63" s="25"/>
      <c r="I63" s="42"/>
      <c r="J63" s="26">
        <v>1</v>
      </c>
      <c r="K63" s="16"/>
      <c r="L63" s="25">
        <v>1</v>
      </c>
      <c r="M63" s="25"/>
      <c r="N63" s="42"/>
      <c r="O63" s="26"/>
      <c r="P63" s="16">
        <v>1</v>
      </c>
      <c r="Q63" s="25"/>
      <c r="R63" s="25"/>
      <c r="S63" s="16"/>
      <c r="T63" s="37"/>
      <c r="U63" s="25">
        <v>1</v>
      </c>
      <c r="V63" s="16"/>
      <c r="W63" s="37">
        <v>1</v>
      </c>
      <c r="X63" s="25"/>
      <c r="Y63" s="16"/>
      <c r="Z63" s="37">
        <v>1</v>
      </c>
      <c r="AA63" s="26"/>
      <c r="AB63" s="37"/>
      <c r="AC63" s="37">
        <v>1</v>
      </c>
      <c r="AD63" s="16">
        <v>1</v>
      </c>
      <c r="AE63" s="25"/>
      <c r="AF63" s="25"/>
      <c r="AG63" s="25"/>
      <c r="AH63" s="42"/>
      <c r="AI63" s="25"/>
      <c r="AJ63" s="16"/>
      <c r="AK63" s="37">
        <v>1</v>
      </c>
      <c r="AL63" s="16"/>
      <c r="AM63" s="25"/>
      <c r="AN63" s="25">
        <v>1</v>
      </c>
      <c r="AO63" s="25"/>
      <c r="AP63" s="25"/>
      <c r="AQ63" s="25"/>
      <c r="AR63" s="16">
        <v>1</v>
      </c>
      <c r="AS63" s="25"/>
      <c r="AT63" s="25"/>
      <c r="AU63" s="25"/>
      <c r="AV63" s="25"/>
      <c r="AW63" s="43"/>
      <c r="AX63" s="16">
        <v>1</v>
      </c>
      <c r="AY63" s="25"/>
      <c r="AZ63" s="25"/>
      <c r="BA63" s="25"/>
      <c r="BB63" s="43"/>
      <c r="BC63" s="16">
        <v>1</v>
      </c>
      <c r="BD63" s="25"/>
      <c r="BE63" s="25"/>
      <c r="BF63" s="25"/>
      <c r="BG63" s="43"/>
      <c r="BH63" s="37"/>
      <c r="BI63" s="25"/>
      <c r="BJ63" s="25"/>
      <c r="BK63" s="25"/>
      <c r="BL63" s="43">
        <v>1</v>
      </c>
      <c r="BM63" s="16"/>
      <c r="BN63" s="25"/>
      <c r="BO63" s="25"/>
      <c r="BP63" s="25"/>
      <c r="BQ63" s="25"/>
      <c r="BR63" s="43">
        <v>1</v>
      </c>
      <c r="BS63" s="16">
        <v>1</v>
      </c>
      <c r="BT63" s="25"/>
      <c r="BU63" s="43"/>
      <c r="BV63" s="16"/>
      <c r="BW63" s="25">
        <v>1</v>
      </c>
      <c r="BX63" s="25"/>
      <c r="BY63" s="25"/>
      <c r="BZ63" s="43"/>
      <c r="CA63" s="16"/>
      <c r="CB63" s="25"/>
      <c r="CC63" s="25"/>
      <c r="CD63" s="42"/>
      <c r="CE63" s="26">
        <v>1</v>
      </c>
      <c r="CF63" s="16">
        <v>1</v>
      </c>
      <c r="CG63" s="25"/>
      <c r="CH63" s="26"/>
      <c r="CI63" s="16"/>
      <c r="CJ63" s="25"/>
      <c r="CK63" s="25">
        <v>1</v>
      </c>
      <c r="CL63" s="43"/>
      <c r="CM63" s="16"/>
      <c r="CN63" s="25"/>
      <c r="CO63" s="25"/>
      <c r="CP63" s="25"/>
      <c r="CQ63" s="43">
        <v>1</v>
      </c>
      <c r="CR63" s="16"/>
      <c r="CS63" s="25"/>
      <c r="CT63" s="25"/>
      <c r="CU63" s="42"/>
      <c r="CV63" s="26">
        <v>1</v>
      </c>
      <c r="CW63" s="34"/>
      <c r="CX63" s="42"/>
      <c r="CY63" s="25"/>
      <c r="CZ63" s="43">
        <v>1</v>
      </c>
    </row>
    <row r="64" spans="1:104" ht="19.5" customHeight="1" thickBot="1">
      <c r="A64" s="97"/>
      <c r="B64" s="19">
        <v>1</v>
      </c>
      <c r="C64" s="97"/>
      <c r="D64" s="19"/>
      <c r="E64" s="19">
        <v>1</v>
      </c>
      <c r="F64" s="20">
        <v>1</v>
      </c>
      <c r="G64" s="21">
        <v>1</v>
      </c>
      <c r="H64" s="21">
        <v>1</v>
      </c>
      <c r="I64" s="33"/>
      <c r="J64" s="22"/>
      <c r="K64" s="20"/>
      <c r="L64" s="21"/>
      <c r="M64" s="21"/>
      <c r="N64" s="33">
        <v>1</v>
      </c>
      <c r="O64" s="22"/>
      <c r="P64" s="20">
        <v>1</v>
      </c>
      <c r="Q64" s="21"/>
      <c r="R64" s="21"/>
      <c r="S64" s="20">
        <v>1</v>
      </c>
      <c r="T64" s="29"/>
      <c r="U64" s="21"/>
      <c r="V64" s="20"/>
      <c r="W64" s="29">
        <v>1</v>
      </c>
      <c r="X64" s="21"/>
      <c r="Y64" s="20"/>
      <c r="Z64" s="29">
        <v>1</v>
      </c>
      <c r="AA64" s="22"/>
      <c r="AB64" s="29"/>
      <c r="AC64" s="29">
        <v>1</v>
      </c>
      <c r="AD64" s="20"/>
      <c r="AE64" s="21">
        <v>1</v>
      </c>
      <c r="AF64" s="21"/>
      <c r="AG64" s="21"/>
      <c r="AH64" s="33"/>
      <c r="AI64" s="21"/>
      <c r="AJ64" s="20"/>
      <c r="AK64" s="29">
        <v>1</v>
      </c>
      <c r="AL64" s="20"/>
      <c r="AM64" s="21"/>
      <c r="AN64" s="21"/>
      <c r="AO64" s="21"/>
      <c r="AP64" s="21"/>
      <c r="AQ64" s="21">
        <v>1</v>
      </c>
      <c r="AR64" s="20">
        <v>1</v>
      </c>
      <c r="AS64" s="21"/>
      <c r="AT64" s="21"/>
      <c r="AU64" s="21"/>
      <c r="AV64" s="21"/>
      <c r="AW64" s="30"/>
      <c r="AX64" s="20"/>
      <c r="AY64" s="21"/>
      <c r="AZ64" s="21">
        <v>1</v>
      </c>
      <c r="BA64" s="21"/>
      <c r="BB64" s="30"/>
      <c r="BC64" s="20"/>
      <c r="BD64" s="21"/>
      <c r="BE64" s="21">
        <v>1</v>
      </c>
      <c r="BF64" s="21"/>
      <c r="BG64" s="30"/>
      <c r="BH64" s="29"/>
      <c r="BI64" s="21">
        <v>1</v>
      </c>
      <c r="BJ64" s="21"/>
      <c r="BK64" s="21"/>
      <c r="BL64" s="30"/>
      <c r="BM64" s="20"/>
      <c r="BN64" s="21">
        <v>1</v>
      </c>
      <c r="BO64" s="21"/>
      <c r="BP64" s="21"/>
      <c r="BQ64" s="21"/>
      <c r="BR64" s="30"/>
      <c r="BS64" s="20">
        <v>1</v>
      </c>
      <c r="BT64" s="21"/>
      <c r="BU64" s="30"/>
      <c r="BV64" s="20">
        <v>1</v>
      </c>
      <c r="BW64" s="21"/>
      <c r="BX64" s="21"/>
      <c r="BY64" s="21">
        <v>1</v>
      </c>
      <c r="BZ64" s="30"/>
      <c r="CA64" s="20"/>
      <c r="CB64" s="21">
        <v>1</v>
      </c>
      <c r="CC64" s="21">
        <v>1</v>
      </c>
      <c r="CD64" s="33"/>
      <c r="CE64" s="22"/>
      <c r="CF64" s="20">
        <v>1</v>
      </c>
      <c r="CG64" s="21"/>
      <c r="CH64" s="22"/>
      <c r="CI64" s="20">
        <v>1</v>
      </c>
      <c r="CJ64" s="21"/>
      <c r="CK64" s="21"/>
      <c r="CL64" s="30"/>
      <c r="CM64" s="20"/>
      <c r="CN64" s="21"/>
      <c r="CO64" s="21">
        <v>1</v>
      </c>
      <c r="CP64" s="21"/>
      <c r="CQ64" s="30"/>
      <c r="CR64" s="20"/>
      <c r="CS64" s="21"/>
      <c r="CT64" s="21"/>
      <c r="CU64" s="33"/>
      <c r="CV64" s="22">
        <v>1</v>
      </c>
      <c r="CW64" s="36">
        <v>1</v>
      </c>
      <c r="CX64" s="33">
        <v>1</v>
      </c>
      <c r="CY64" s="21"/>
      <c r="CZ64" s="30"/>
    </row>
    <row r="65" spans="1:104" ht="19.5" customHeight="1" thickBot="1">
      <c r="A65" s="84" t="s">
        <v>83</v>
      </c>
      <c r="B65" s="84">
        <f>SUM(B61:B64)</f>
        <v>4</v>
      </c>
      <c r="C65" s="84">
        <f>SUM(C61:C64)</f>
        <v>4</v>
      </c>
      <c r="D65" s="84">
        <f>SUM(D61:D64)</f>
        <v>1</v>
      </c>
      <c r="E65" s="84">
        <f>SUM(E61:E64)</f>
        <v>3</v>
      </c>
      <c r="F65" s="85">
        <f>SUM(F61:F64)</f>
        <v>1</v>
      </c>
      <c r="G65" s="86">
        <f>SUM(G61:G64)</f>
        <v>2</v>
      </c>
      <c r="H65" s="86">
        <f>SUM(H61:H64)</f>
        <v>2</v>
      </c>
      <c r="I65" s="86">
        <f>SUM(I61:I64)</f>
        <v>0</v>
      </c>
      <c r="J65" s="87">
        <f>SUM(J61:J64)</f>
        <v>1</v>
      </c>
      <c r="K65" s="85">
        <f>SUM(K59:K64)</f>
        <v>4</v>
      </c>
      <c r="L65" s="86">
        <f>SUM(L61:L64)</f>
        <v>2</v>
      </c>
      <c r="M65" s="86">
        <f>SUM(M61:M64)</f>
        <v>2</v>
      </c>
      <c r="N65" s="86">
        <f>SUM(N61:N64)</f>
        <v>2</v>
      </c>
      <c r="O65" s="87">
        <f>SUM(O61:O64)</f>
        <v>0</v>
      </c>
      <c r="P65" s="85">
        <f>SUM(P61:P64)</f>
        <v>4</v>
      </c>
      <c r="Q65" s="86">
        <f>SUM(Q61:Q64)</f>
        <v>0</v>
      </c>
      <c r="R65" s="87">
        <f>SUM(R61:R64)</f>
        <v>0</v>
      </c>
      <c r="S65" s="85">
        <f>SUM(S61:S64)</f>
        <v>2</v>
      </c>
      <c r="T65" s="86">
        <f>SUM(T61:T64)</f>
        <v>1</v>
      </c>
      <c r="U65" s="87">
        <f>SUM(U61:U64)</f>
        <v>1</v>
      </c>
      <c r="V65" s="85">
        <f>SUM(V61:V64)</f>
        <v>0</v>
      </c>
      <c r="W65" s="86">
        <f>SUM(W61:W64)</f>
        <v>4</v>
      </c>
      <c r="X65" s="87">
        <f>SUM(X61:X64)</f>
        <v>0</v>
      </c>
      <c r="Y65" s="85">
        <f>SUM(Y61:Y64)</f>
        <v>1</v>
      </c>
      <c r="Z65" s="86">
        <f>SUM(Z61:Z64)</f>
        <v>2</v>
      </c>
      <c r="AA65" s="87">
        <f>SUM(AA61:AA64)</f>
        <v>1</v>
      </c>
      <c r="AB65" s="85">
        <f>SUM(AB61:AB64)</f>
        <v>1</v>
      </c>
      <c r="AC65" s="87">
        <f>SUM(AC61:AC64)</f>
        <v>3</v>
      </c>
      <c r="AD65" s="85">
        <f>SUM(AD61:AD64)</f>
        <v>1</v>
      </c>
      <c r="AE65" s="86">
        <f>SUM(AE61:AE64)</f>
        <v>2</v>
      </c>
      <c r="AF65" s="86">
        <f>SUM(AF61:AF64)</f>
        <v>1</v>
      </c>
      <c r="AG65" s="86">
        <f>SUM(AG61:AG64)</f>
        <v>1</v>
      </c>
      <c r="AH65" s="86">
        <f>SUM(AH61:AH64)</f>
        <v>0</v>
      </c>
      <c r="AI65" s="87">
        <f>SUM(AI61:AI64)</f>
        <v>0</v>
      </c>
      <c r="AJ65" s="85">
        <f>SUM(AJ61:AJ64)</f>
        <v>1</v>
      </c>
      <c r="AK65" s="87">
        <f>SUM(AK61:AK64)</f>
        <v>3</v>
      </c>
      <c r="AL65" s="85">
        <f>SUM(AL61:AL64)</f>
        <v>1</v>
      </c>
      <c r="AM65" s="86">
        <f>SUM(AM61:AM64)</f>
        <v>1</v>
      </c>
      <c r="AN65" s="86">
        <f>SUM(AN61:AN64)</f>
        <v>2</v>
      </c>
      <c r="AO65" s="86">
        <f>SUM(AO61:AO64)</f>
        <v>0</v>
      </c>
      <c r="AP65" s="86">
        <f>SUM(AP61:AP64)</f>
        <v>0</v>
      </c>
      <c r="AQ65" s="87">
        <f>SUM(AQ61:AQ64)</f>
        <v>1</v>
      </c>
      <c r="AR65" s="85">
        <f>SUM(AR61:AR64)</f>
        <v>3</v>
      </c>
      <c r="AS65" s="86">
        <f>SUM(AS61:AS64)</f>
        <v>2</v>
      </c>
      <c r="AT65" s="86">
        <f>SUM(AT61:AT64)</f>
        <v>0</v>
      </c>
      <c r="AU65" s="86">
        <f>SUM(AU61:AU64)</f>
        <v>0</v>
      </c>
      <c r="AV65" s="86">
        <f>SUM(AV61:AV64)</f>
        <v>0</v>
      </c>
      <c r="AW65" s="87">
        <f>SUM(AW61:AW64)</f>
        <v>0</v>
      </c>
      <c r="AX65" s="85">
        <f>SUM(AX61:AX64)</f>
        <v>1</v>
      </c>
      <c r="AY65" s="86">
        <f>SUM(AY61:AY64)</f>
        <v>1</v>
      </c>
      <c r="AZ65" s="86">
        <f>SUM(AZ61:AZ64)</f>
        <v>2</v>
      </c>
      <c r="BA65" s="86">
        <f>SUM(BA61:BA64)</f>
        <v>0</v>
      </c>
      <c r="BB65" s="87">
        <f>SUM(BB61:BB64)</f>
        <v>0</v>
      </c>
      <c r="BC65" s="85">
        <f>SUM(BC61:BC64)</f>
        <v>1</v>
      </c>
      <c r="BD65" s="86">
        <f>SUM(BD61:BD64)</f>
        <v>1</v>
      </c>
      <c r="BE65" s="86">
        <f>SUM(BE61:BE64)</f>
        <v>2</v>
      </c>
      <c r="BF65" s="86">
        <f>SUM(BF61:BF64)</f>
        <v>0</v>
      </c>
      <c r="BG65" s="87">
        <f>SUM(BG61:BG64)</f>
        <v>0</v>
      </c>
      <c r="BH65" s="85">
        <f>SUM(BH61:BH64)</f>
        <v>0</v>
      </c>
      <c r="BI65" s="86">
        <f>SUM(BI61:BI64)</f>
        <v>1</v>
      </c>
      <c r="BJ65" s="86">
        <f>SUM(BJ61:BJ64)</f>
        <v>1</v>
      </c>
      <c r="BK65" s="86">
        <f>SUM(BK61:BK64)</f>
        <v>0</v>
      </c>
      <c r="BL65" s="87">
        <f>SUM(BL61:BL64)</f>
        <v>2</v>
      </c>
      <c r="BM65" s="85">
        <f>SUM(BM61:BM64)</f>
        <v>1</v>
      </c>
      <c r="BN65" s="86">
        <f>SUM(BN61:BN64)</f>
        <v>2</v>
      </c>
      <c r="BO65" s="86">
        <f>SUM(BO61:BO64)</f>
        <v>1</v>
      </c>
      <c r="BP65" s="86">
        <f>SUM(BP61:BP64)</f>
        <v>0</v>
      </c>
      <c r="BQ65" s="86">
        <f>SUM(BQ61:BQ64)</f>
        <v>0</v>
      </c>
      <c r="BR65" s="87">
        <f>SUM(BR61:BR64)</f>
        <v>1</v>
      </c>
      <c r="BS65" s="85">
        <f>SUM(BS61:BS64)</f>
        <v>3</v>
      </c>
      <c r="BT65" s="86">
        <f>SUM(BT61:BT64)</f>
        <v>1</v>
      </c>
      <c r="BU65" s="87">
        <f>SUM(BU61:BU64)</f>
        <v>0</v>
      </c>
      <c r="BV65" s="85">
        <f>SUM(BV61:BV64)</f>
        <v>2</v>
      </c>
      <c r="BW65" s="86">
        <f>SUM(BW61:BW64)</f>
        <v>1</v>
      </c>
      <c r="BX65" s="86">
        <f>SUM(BX61:BX64)</f>
        <v>0</v>
      </c>
      <c r="BY65" s="86">
        <f>SUM(BY61:BY64)</f>
        <v>2</v>
      </c>
      <c r="BZ65" s="87">
        <f>SUM(BZ61:BZ64)</f>
        <v>0</v>
      </c>
      <c r="CA65" s="85">
        <f>SUM(CA61:CA64)</f>
        <v>1</v>
      </c>
      <c r="CB65" s="86">
        <f>SUM(CB61:CB64)</f>
        <v>1</v>
      </c>
      <c r="CC65" s="86">
        <f>SUM(CC61:CC64)</f>
        <v>2</v>
      </c>
      <c r="CD65" s="86">
        <f>SUM(CD61:CD64)</f>
        <v>0</v>
      </c>
      <c r="CE65" s="87">
        <f>SUM(CE61:CE64)</f>
        <v>1</v>
      </c>
      <c r="CF65" s="85">
        <f>SUM(CF61:CF64)</f>
        <v>4</v>
      </c>
      <c r="CG65" s="86">
        <f>SUM(CG61:CG64)</f>
        <v>0</v>
      </c>
      <c r="CH65" s="87">
        <f>SUM(CH61:CH64)</f>
        <v>0</v>
      </c>
      <c r="CI65" s="85">
        <f>SUM(CI61:CI64)</f>
        <v>1</v>
      </c>
      <c r="CJ65" s="86">
        <f>SUM(CJ61:CJ64)</f>
        <v>2</v>
      </c>
      <c r="CK65" s="86">
        <f>SUM(CK61:CK64)</f>
        <v>1</v>
      </c>
      <c r="CL65" s="87">
        <f>SUM(CL61:CL64)</f>
        <v>0</v>
      </c>
      <c r="CM65" s="85">
        <f>SUM(CM61:CM64)</f>
        <v>0</v>
      </c>
      <c r="CN65" s="86">
        <f>SUM(CN61:CN64)</f>
        <v>1</v>
      </c>
      <c r="CO65" s="86">
        <f>SUM(CO61:CO64)</f>
        <v>2</v>
      </c>
      <c r="CP65" s="86">
        <f>SUM(CP61:CP64)</f>
        <v>0</v>
      </c>
      <c r="CQ65" s="87">
        <f>SUM(CQ61:CQ64)</f>
        <v>1</v>
      </c>
      <c r="CR65" s="85">
        <f>SUM(CR61:CR64)</f>
        <v>0</v>
      </c>
      <c r="CS65" s="86">
        <f>SUM(CS61:CS64)</f>
        <v>0</v>
      </c>
      <c r="CT65" s="86">
        <f>SUM(CT61:CT64)</f>
        <v>2</v>
      </c>
      <c r="CU65" s="86">
        <f>SUM(CU61:CU64)</f>
        <v>0</v>
      </c>
      <c r="CV65" s="87">
        <f>SUM(CV61:CV64)</f>
        <v>2</v>
      </c>
      <c r="CW65" s="85">
        <f>SUM(CW61:CW64)</f>
        <v>2</v>
      </c>
      <c r="CX65" s="86">
        <f>SUM(CX61:CX64)</f>
        <v>2</v>
      </c>
      <c r="CY65" s="86">
        <f>SUM(CY61:CY64)</f>
        <v>0</v>
      </c>
      <c r="CZ65" s="87">
        <f>SUM(CZ61:CZ64)</f>
        <v>1</v>
      </c>
    </row>
    <row r="66" spans="1:104" ht="19.5" customHeight="1" thickTop="1">
      <c r="A66" s="97" t="s">
        <v>29</v>
      </c>
      <c r="B66" s="40">
        <v>1</v>
      </c>
      <c r="C66" s="98">
        <v>0</v>
      </c>
      <c r="D66" s="40">
        <v>1</v>
      </c>
      <c r="E66" s="40"/>
      <c r="F66" s="55"/>
      <c r="G66" s="56"/>
      <c r="H66" s="56">
        <v>1</v>
      </c>
      <c r="I66" s="57">
        <v>1</v>
      </c>
      <c r="J66" s="58"/>
      <c r="K66" s="55"/>
      <c r="L66" s="56"/>
      <c r="M66" s="56">
        <v>1</v>
      </c>
      <c r="N66" s="57">
        <v>1</v>
      </c>
      <c r="O66" s="58"/>
      <c r="P66" s="55"/>
      <c r="Q66" s="56">
        <v>1</v>
      </c>
      <c r="R66" s="56"/>
      <c r="S66" s="55"/>
      <c r="T66" s="59">
        <v>1</v>
      </c>
      <c r="U66" s="56"/>
      <c r="V66" s="55"/>
      <c r="W66" s="59">
        <v>1</v>
      </c>
      <c r="X66" s="56"/>
      <c r="Y66" s="55">
        <v>1</v>
      </c>
      <c r="Z66" s="59"/>
      <c r="AA66" s="58"/>
      <c r="AB66" s="59"/>
      <c r="AC66" s="59">
        <v>1</v>
      </c>
      <c r="AD66" s="55">
        <v>1</v>
      </c>
      <c r="AE66" s="56">
        <v>1</v>
      </c>
      <c r="AF66" s="56">
        <v>1</v>
      </c>
      <c r="AG66" s="56"/>
      <c r="AH66" s="57"/>
      <c r="AI66" s="56"/>
      <c r="AJ66" s="55"/>
      <c r="AK66" s="59">
        <v>1</v>
      </c>
      <c r="AL66" s="55"/>
      <c r="AM66" s="56"/>
      <c r="AN66" s="56">
        <v>1</v>
      </c>
      <c r="AO66" s="56"/>
      <c r="AP66" s="56"/>
      <c r="AQ66" s="56"/>
      <c r="AR66" s="55"/>
      <c r="AS66" s="56">
        <v>1</v>
      </c>
      <c r="AT66" s="56"/>
      <c r="AU66" s="56"/>
      <c r="AV66" s="56"/>
      <c r="AW66" s="60"/>
      <c r="AX66" s="55">
        <v>1</v>
      </c>
      <c r="AY66" s="56"/>
      <c r="AZ66" s="56"/>
      <c r="BA66" s="56"/>
      <c r="BB66" s="60"/>
      <c r="BC66" s="55"/>
      <c r="BD66" s="56"/>
      <c r="BE66" s="56">
        <v>1</v>
      </c>
      <c r="BF66" s="56"/>
      <c r="BG66" s="60"/>
      <c r="BH66" s="59"/>
      <c r="BI66" s="56">
        <v>1</v>
      </c>
      <c r="BJ66" s="56"/>
      <c r="BK66" s="56"/>
      <c r="BL66" s="60"/>
      <c r="BM66" s="55"/>
      <c r="BN66" s="56">
        <v>1</v>
      </c>
      <c r="BO66" s="56"/>
      <c r="BP66" s="56"/>
      <c r="BQ66" s="56"/>
      <c r="BR66" s="60"/>
      <c r="BS66" s="55"/>
      <c r="BT66" s="56">
        <v>1</v>
      </c>
      <c r="BU66" s="60"/>
      <c r="BV66" s="55"/>
      <c r="BW66" s="56">
        <v>1</v>
      </c>
      <c r="BX66" s="56"/>
      <c r="BY66" s="56"/>
      <c r="BZ66" s="60"/>
      <c r="CA66" s="55"/>
      <c r="CB66" s="56">
        <v>1</v>
      </c>
      <c r="CC66" s="56"/>
      <c r="CD66" s="57"/>
      <c r="CE66" s="58"/>
      <c r="CF66" s="55">
        <v>1</v>
      </c>
      <c r="CG66" s="56"/>
      <c r="CH66" s="58"/>
      <c r="CI66" s="55"/>
      <c r="CJ66" s="56"/>
      <c r="CK66" s="56">
        <v>1</v>
      </c>
      <c r="CL66" s="60"/>
      <c r="CM66" s="55">
        <v>1</v>
      </c>
      <c r="CN66" s="56"/>
      <c r="CO66" s="56"/>
      <c r="CP66" s="56"/>
      <c r="CQ66" s="60"/>
      <c r="CR66" s="55"/>
      <c r="CS66" s="56">
        <v>1</v>
      </c>
      <c r="CT66" s="56"/>
      <c r="CU66" s="57"/>
      <c r="CV66" s="58"/>
      <c r="CW66" s="61"/>
      <c r="CX66" s="57">
        <v>1</v>
      </c>
      <c r="CY66" s="56"/>
      <c r="CZ66" s="60"/>
    </row>
    <row r="67" spans="1:104" ht="19.5" customHeight="1" thickBot="1">
      <c r="A67" s="97"/>
      <c r="B67" s="19">
        <v>1</v>
      </c>
      <c r="C67" s="97"/>
      <c r="D67" s="19">
        <v>1</v>
      </c>
      <c r="E67" s="19"/>
      <c r="F67" s="20"/>
      <c r="G67" s="21"/>
      <c r="H67" s="21"/>
      <c r="I67" s="33">
        <v>1</v>
      </c>
      <c r="J67" s="22"/>
      <c r="K67" s="20"/>
      <c r="L67" s="21"/>
      <c r="M67" s="21">
        <v>1</v>
      </c>
      <c r="N67" s="33">
        <v>1</v>
      </c>
      <c r="O67" s="22"/>
      <c r="P67" s="20">
        <v>1</v>
      </c>
      <c r="Q67" s="21"/>
      <c r="R67" s="21"/>
      <c r="S67" s="20">
        <v>1</v>
      </c>
      <c r="T67" s="29"/>
      <c r="U67" s="21"/>
      <c r="V67" s="20"/>
      <c r="W67" s="29">
        <v>1</v>
      </c>
      <c r="X67" s="21"/>
      <c r="Y67" s="20">
        <v>1</v>
      </c>
      <c r="Z67" s="29"/>
      <c r="AA67" s="22"/>
      <c r="AB67" s="29"/>
      <c r="AC67" s="29">
        <v>1</v>
      </c>
      <c r="AD67" s="20">
        <v>1</v>
      </c>
      <c r="AE67" s="21">
        <v>1</v>
      </c>
      <c r="AF67" s="21"/>
      <c r="AG67" s="21"/>
      <c r="AH67" s="33"/>
      <c r="AI67" s="21"/>
      <c r="AJ67" s="20"/>
      <c r="AK67" s="29">
        <v>1</v>
      </c>
      <c r="AL67" s="20"/>
      <c r="AM67" s="21"/>
      <c r="AN67" s="21"/>
      <c r="AO67" s="21"/>
      <c r="AP67" s="21"/>
      <c r="AQ67" s="21">
        <v>1</v>
      </c>
      <c r="AR67" s="20">
        <v>1</v>
      </c>
      <c r="AS67" s="21">
        <v>1</v>
      </c>
      <c r="AT67" s="21">
        <v>1</v>
      </c>
      <c r="AU67" s="21"/>
      <c r="AV67" s="21"/>
      <c r="AW67" s="30"/>
      <c r="AX67" s="20"/>
      <c r="AY67" s="21"/>
      <c r="AZ67" s="21"/>
      <c r="BA67" s="21"/>
      <c r="BB67" s="30">
        <v>1</v>
      </c>
      <c r="BC67" s="20"/>
      <c r="BD67" s="21"/>
      <c r="BE67" s="21"/>
      <c r="BF67" s="21"/>
      <c r="BG67" s="30">
        <v>1</v>
      </c>
      <c r="BH67" s="29"/>
      <c r="BI67" s="21"/>
      <c r="BJ67" s="21"/>
      <c r="BK67" s="21">
        <v>1</v>
      </c>
      <c r="BL67" s="30"/>
      <c r="BM67" s="20"/>
      <c r="BN67" s="21"/>
      <c r="BO67" s="21"/>
      <c r="BP67" s="21"/>
      <c r="BQ67" s="21"/>
      <c r="BR67" s="30">
        <v>1</v>
      </c>
      <c r="BS67" s="20">
        <v>1</v>
      </c>
      <c r="BT67" s="21"/>
      <c r="BU67" s="30"/>
      <c r="BV67" s="20">
        <v>1</v>
      </c>
      <c r="BW67" s="21"/>
      <c r="BX67" s="21"/>
      <c r="BY67" s="21">
        <v>1</v>
      </c>
      <c r="BZ67" s="30"/>
      <c r="CA67" s="20"/>
      <c r="CB67" s="21">
        <v>1</v>
      </c>
      <c r="CC67" s="21"/>
      <c r="CD67" s="33"/>
      <c r="CE67" s="22"/>
      <c r="CF67" s="20">
        <v>1</v>
      </c>
      <c r="CG67" s="21"/>
      <c r="CH67" s="22"/>
      <c r="CI67" s="20">
        <v>1</v>
      </c>
      <c r="CJ67" s="21"/>
      <c r="CK67" s="21"/>
      <c r="CL67" s="30"/>
      <c r="CM67" s="20"/>
      <c r="CN67" s="21"/>
      <c r="CO67" s="21"/>
      <c r="CP67" s="21"/>
      <c r="CQ67" s="30">
        <v>1</v>
      </c>
      <c r="CR67" s="20"/>
      <c r="CS67" s="21"/>
      <c r="CT67" s="21"/>
      <c r="CU67" s="33"/>
      <c r="CV67" s="22">
        <v>1</v>
      </c>
      <c r="CW67" s="36"/>
      <c r="CX67" s="33"/>
      <c r="CY67" s="21"/>
      <c r="CZ67" s="30">
        <v>1</v>
      </c>
    </row>
    <row r="68" spans="1:104" ht="19.5" customHeight="1" thickBot="1">
      <c r="A68" s="88" t="s">
        <v>84</v>
      </c>
      <c r="B68" s="84">
        <f>SUM(B66:B67)</f>
        <v>2</v>
      </c>
      <c r="C68" s="84">
        <f>SUM(C66:C67)</f>
        <v>0</v>
      </c>
      <c r="D68" s="84">
        <f>SUM(D66:D67)</f>
        <v>2</v>
      </c>
      <c r="E68" s="84">
        <f>SUM(E66:E67)</f>
        <v>0</v>
      </c>
      <c r="F68" s="85">
        <f>SUM(F66:F67)</f>
        <v>0</v>
      </c>
      <c r="G68" s="86">
        <f>SUM(G66:G67)</f>
        <v>0</v>
      </c>
      <c r="H68" s="86">
        <f>SUM(H66:H67)</f>
        <v>1</v>
      </c>
      <c r="I68" s="86">
        <f>SUM(I66:I67)</f>
        <v>2</v>
      </c>
      <c r="J68" s="87">
        <f>SUM(J66:J67)</f>
        <v>0</v>
      </c>
      <c r="K68" s="85">
        <f>SUM(K66:K67)</f>
        <v>0</v>
      </c>
      <c r="L68" s="86">
        <f>SUM(L66:L67)</f>
        <v>0</v>
      </c>
      <c r="M68" s="86">
        <f>SUM(M66:M67)</f>
        <v>2</v>
      </c>
      <c r="N68" s="86">
        <f>SUM(N66:N67)</f>
        <v>2</v>
      </c>
      <c r="O68" s="87">
        <f>SUM(O66:O67)</f>
        <v>0</v>
      </c>
      <c r="P68" s="85">
        <f>SUM(P66:P67)</f>
        <v>1</v>
      </c>
      <c r="Q68" s="86">
        <f>SUM(Q66:Q67)</f>
        <v>1</v>
      </c>
      <c r="R68" s="87">
        <f>SUM(R66:R67)</f>
        <v>0</v>
      </c>
      <c r="S68" s="85">
        <f>SUM(S66:S67)</f>
        <v>1</v>
      </c>
      <c r="T68" s="86">
        <f>SUM(T66:T67)</f>
        <v>1</v>
      </c>
      <c r="U68" s="87">
        <f>SUM(U66:U67)</f>
        <v>0</v>
      </c>
      <c r="V68" s="85">
        <f>SUM(V66:V67)</f>
        <v>0</v>
      </c>
      <c r="W68" s="86">
        <f>SUM(W66:W67)</f>
        <v>2</v>
      </c>
      <c r="X68" s="87">
        <f>SUM(X66:X67)</f>
        <v>0</v>
      </c>
      <c r="Y68" s="85">
        <f>SUM(Y66:Y67)</f>
        <v>2</v>
      </c>
      <c r="Z68" s="86">
        <f>SUM(Z66:Z67)</f>
        <v>0</v>
      </c>
      <c r="AA68" s="87">
        <f>SUM(AA66:AA67)</f>
        <v>0</v>
      </c>
      <c r="AB68" s="85">
        <f>SUM(AB66:AB67)</f>
        <v>0</v>
      </c>
      <c r="AC68" s="87">
        <f>SUM(AC66:AC67)</f>
        <v>2</v>
      </c>
      <c r="AD68" s="85">
        <f>SUM(AD66:AD67)</f>
        <v>2</v>
      </c>
      <c r="AE68" s="86">
        <f>SUM(AE66:AE67)</f>
        <v>2</v>
      </c>
      <c r="AF68" s="86">
        <f>SUM(AF66:AF67)</f>
        <v>1</v>
      </c>
      <c r="AG68" s="86">
        <f>SUM(AG66:AG67)</f>
        <v>0</v>
      </c>
      <c r="AH68" s="86">
        <f>SUM(AH66:AH67)</f>
        <v>0</v>
      </c>
      <c r="AI68" s="87">
        <f>SUM(AI66:AI67)</f>
        <v>0</v>
      </c>
      <c r="AJ68" s="85">
        <f>SUM(AJ66:AJ67)</f>
        <v>0</v>
      </c>
      <c r="AK68" s="87">
        <f>SUM(AK66:AK67)</f>
        <v>2</v>
      </c>
      <c r="AL68" s="85">
        <f>SUM(AL66:AL67)</f>
        <v>0</v>
      </c>
      <c r="AM68" s="86">
        <f>SUM(AM66:AM67)</f>
        <v>0</v>
      </c>
      <c r="AN68" s="86">
        <f>SUM(AN66:AN67)</f>
        <v>1</v>
      </c>
      <c r="AO68" s="86">
        <f>SUM(AO66:AO67)</f>
        <v>0</v>
      </c>
      <c r="AP68" s="86">
        <f>SUM(AP66:AP67)</f>
        <v>0</v>
      </c>
      <c r="AQ68" s="87">
        <f>SUM(AQ66:AQ67)</f>
        <v>1</v>
      </c>
      <c r="AR68" s="85">
        <f>SUM(AR66:AR67)</f>
        <v>1</v>
      </c>
      <c r="AS68" s="86">
        <f>SUM(AS66:AS67)</f>
        <v>2</v>
      </c>
      <c r="AT68" s="86">
        <f>SUM(AT66:AT67)</f>
        <v>1</v>
      </c>
      <c r="AU68" s="86">
        <f>SUM(AU66:AU67)</f>
        <v>0</v>
      </c>
      <c r="AV68" s="86">
        <f>SUM(AV66:AV67)</f>
        <v>0</v>
      </c>
      <c r="AW68" s="87">
        <f>SUM(AW66:AW67)</f>
        <v>0</v>
      </c>
      <c r="AX68" s="85">
        <f>SUM(AX66:AX67)</f>
        <v>1</v>
      </c>
      <c r="AY68" s="86">
        <f>SUM(AY66:AY67)</f>
        <v>0</v>
      </c>
      <c r="AZ68" s="86">
        <f>SUM(AZ66:AZ67)</f>
        <v>0</v>
      </c>
      <c r="BA68" s="86">
        <f>SUM(BA66:BA67)</f>
        <v>0</v>
      </c>
      <c r="BB68" s="87">
        <f>SUM(BB66:BB67)</f>
        <v>1</v>
      </c>
      <c r="BC68" s="85">
        <f>SUM(BC66:BC67)</f>
        <v>0</v>
      </c>
      <c r="BD68" s="86">
        <f>SUM(BD66:BD67)</f>
        <v>0</v>
      </c>
      <c r="BE68" s="86">
        <f>SUM(BE66:BE67)</f>
        <v>1</v>
      </c>
      <c r="BF68" s="86">
        <f>SUM(BF66:BF67)</f>
        <v>0</v>
      </c>
      <c r="BG68" s="87">
        <f>SUM(BG66:BG67)</f>
        <v>1</v>
      </c>
      <c r="BH68" s="85">
        <f>SUM(BH66:BH67)</f>
        <v>0</v>
      </c>
      <c r="BI68" s="86">
        <f>SUM(BI66:BI67)</f>
        <v>1</v>
      </c>
      <c r="BJ68" s="86">
        <f>SUM(BJ66:BJ67)</f>
        <v>0</v>
      </c>
      <c r="BK68" s="86">
        <f>SUM(BK66:BK67)</f>
        <v>1</v>
      </c>
      <c r="BL68" s="87">
        <f>SUM(BL66:BL67)</f>
        <v>0</v>
      </c>
      <c r="BM68" s="85">
        <f>SUM(BM66:BM67)</f>
        <v>0</v>
      </c>
      <c r="BN68" s="86">
        <f>SUM(BN66:BN67)</f>
        <v>1</v>
      </c>
      <c r="BO68" s="86">
        <f>SUM(BO66:BO67)</f>
        <v>0</v>
      </c>
      <c r="BP68" s="86">
        <f>SUM(BP66:BP67)</f>
        <v>0</v>
      </c>
      <c r="BQ68" s="86">
        <f>SUM(BQ66:BQ67)</f>
        <v>0</v>
      </c>
      <c r="BR68" s="87">
        <f>SUM(BR66:BR67)</f>
        <v>1</v>
      </c>
      <c r="BS68" s="85">
        <f>SUM(BS66:BS67)</f>
        <v>1</v>
      </c>
      <c r="BT68" s="86">
        <f>SUM(BT66:BT67)</f>
        <v>1</v>
      </c>
      <c r="BU68" s="87">
        <f>SUM(BU66:BU67)</f>
        <v>0</v>
      </c>
      <c r="BV68" s="85">
        <f>SUM(BV66:BV67)</f>
        <v>1</v>
      </c>
      <c r="BW68" s="86">
        <f>SUM(BW66:BW67)</f>
        <v>1</v>
      </c>
      <c r="BX68" s="86">
        <f>SUM(BX66:BX67)</f>
        <v>0</v>
      </c>
      <c r="BY68" s="86">
        <f>SUM(BY66:BY67)</f>
        <v>1</v>
      </c>
      <c r="BZ68" s="87">
        <f>SUM(BZ66:BZ67)</f>
        <v>0</v>
      </c>
      <c r="CA68" s="85">
        <f>SUM(CA66:CA67)</f>
        <v>0</v>
      </c>
      <c r="CB68" s="86">
        <f>SUM(CB66:CB67)</f>
        <v>2</v>
      </c>
      <c r="CC68" s="86">
        <f>SUM(CC66:CC67)</f>
        <v>0</v>
      </c>
      <c r="CD68" s="86">
        <f>SUM(CD66:CD67)</f>
        <v>0</v>
      </c>
      <c r="CE68" s="87">
        <f>SUM(CE66:CE67)</f>
        <v>0</v>
      </c>
      <c r="CF68" s="85">
        <f>SUM(CF66:CF67)</f>
        <v>2</v>
      </c>
      <c r="CG68" s="86">
        <f>SUM(CG66:CG67)</f>
        <v>0</v>
      </c>
      <c r="CH68" s="87">
        <f>SUM(CH66:CH67)</f>
        <v>0</v>
      </c>
      <c r="CI68" s="85">
        <f>SUM(CI66:CI67)</f>
        <v>1</v>
      </c>
      <c r="CJ68" s="86">
        <f>SUM(CJ66:CJ67)</f>
        <v>0</v>
      </c>
      <c r="CK68" s="86">
        <f>SUM(CK66:CK67)</f>
        <v>1</v>
      </c>
      <c r="CL68" s="87">
        <f>SUM(CL66:CL67)</f>
        <v>0</v>
      </c>
      <c r="CM68" s="85">
        <f>SUM(CM66:CM67)</f>
        <v>1</v>
      </c>
      <c r="CN68" s="86">
        <f>SUM(CN66:CN67)</f>
        <v>0</v>
      </c>
      <c r="CO68" s="86">
        <f>SUM(CO66:CO67)</f>
        <v>0</v>
      </c>
      <c r="CP68" s="86">
        <f>SUM(CP66:CP67)</f>
        <v>0</v>
      </c>
      <c r="CQ68" s="87">
        <f>SUM(CQ66:CQ67)</f>
        <v>1</v>
      </c>
      <c r="CR68" s="85">
        <f>SUM(CR66:CR67)</f>
        <v>0</v>
      </c>
      <c r="CS68" s="86">
        <f>SUM(CS66:CS67)</f>
        <v>1</v>
      </c>
      <c r="CT68" s="86">
        <f>SUM(CT66:CT67)</f>
        <v>0</v>
      </c>
      <c r="CU68" s="86">
        <f>SUM(CU66:CU67)</f>
        <v>0</v>
      </c>
      <c r="CV68" s="87">
        <f>SUM(CV66:CV67)</f>
        <v>1</v>
      </c>
      <c r="CW68" s="85">
        <f>SUM(CW66:CW67)</f>
        <v>0</v>
      </c>
      <c r="CX68" s="86">
        <f>SUM(CX66:CX67)</f>
        <v>1</v>
      </c>
      <c r="CY68" s="86">
        <f>SUM(CY66:CY67)</f>
        <v>0</v>
      </c>
      <c r="CZ68" s="87">
        <f>SUM(CZ66:CZ67)</f>
        <v>1</v>
      </c>
    </row>
    <row r="69" spans="1:104" ht="16.5" thickBot="1" thickTop="1">
      <c r="A69" s="23" t="s">
        <v>31</v>
      </c>
      <c r="B69" s="24">
        <f>SUM(B11+B16+B20+B25+B29+B36+B39+B51+B55+B60+B65+B68)</f>
        <v>52</v>
      </c>
      <c r="C69" s="24">
        <f>SUM(C11+C16+C20+C25+C29+C36+C51+C55+C65+C68)</f>
        <v>11</v>
      </c>
      <c r="D69" s="24">
        <f>SUM(D11+D16+D20+D25+D29+D36+D39+D51+D55+D60+D65+D68)</f>
        <v>19</v>
      </c>
      <c r="E69" s="24">
        <f>SUM(E11+E16+E20+E25+E29+E36+E39+E51+E55+E60+E65+E68)</f>
        <v>33</v>
      </c>
      <c r="F69" s="24">
        <f aca="true" t="shared" si="10" ref="F69:X69">SUM(F11+F16+F20+F25+F29+F36+F39+F51+F55+F60+F65+F68)</f>
        <v>11</v>
      </c>
      <c r="G69" s="24">
        <f t="shared" si="10"/>
        <v>27</v>
      </c>
      <c r="H69" s="24">
        <f t="shared" si="10"/>
        <v>19</v>
      </c>
      <c r="I69" s="24">
        <f t="shared" si="10"/>
        <v>13</v>
      </c>
      <c r="J69" s="24">
        <f t="shared" si="10"/>
        <v>3</v>
      </c>
      <c r="K69" s="24">
        <f t="shared" si="10"/>
        <v>21</v>
      </c>
      <c r="L69" s="24">
        <f t="shared" si="10"/>
        <v>24</v>
      </c>
      <c r="M69" s="24">
        <f t="shared" si="10"/>
        <v>15</v>
      </c>
      <c r="N69" s="24">
        <f t="shared" si="10"/>
        <v>13</v>
      </c>
      <c r="O69" s="24">
        <f t="shared" si="10"/>
        <v>2</v>
      </c>
      <c r="P69" s="24">
        <f t="shared" si="10"/>
        <v>29</v>
      </c>
      <c r="Q69" s="24">
        <f t="shared" si="10"/>
        <v>22</v>
      </c>
      <c r="R69" s="24">
        <f t="shared" si="10"/>
        <v>1</v>
      </c>
      <c r="S69" s="24">
        <f t="shared" si="10"/>
        <v>32</v>
      </c>
      <c r="T69" s="24">
        <f t="shared" si="10"/>
        <v>12</v>
      </c>
      <c r="U69" s="24">
        <f t="shared" si="10"/>
        <v>8</v>
      </c>
      <c r="V69" s="24">
        <f t="shared" si="10"/>
        <v>21</v>
      </c>
      <c r="W69" s="24">
        <f t="shared" si="10"/>
        <v>26</v>
      </c>
      <c r="X69" s="24">
        <f t="shared" si="10"/>
        <v>6</v>
      </c>
      <c r="Y69" s="24">
        <f>SUM(Y11+Y16+Y20+Y25+Y29+Y36+Y39+Y51+Y55+Y60+Y65+Y68)</f>
        <v>29</v>
      </c>
      <c r="Z69" s="24">
        <f>SUM(Z11+Z16+Z20+Z25+Z29+Z36+Z39+Z51+Z55+Z60+Z65+Z68)</f>
        <v>14</v>
      </c>
      <c r="AA69" s="24">
        <f>SUM(AA11+AA16+AA20+AA25+AA29+AA36+AA39+AA51+AA55+AA60+AA65+AA68)</f>
        <v>9</v>
      </c>
      <c r="AB69" s="24">
        <f>SUM(AB11+AB16+AB20+AB25+AB29+AB36+AB39+AB51+AB55+AB60+AB65+AB68)</f>
        <v>20</v>
      </c>
      <c r="AC69" s="24">
        <f>SUM(AC11+AC16+AC20+AC25+AC29+AC36+AC39+AC51+AC55+AC60+AC65+AC68)</f>
        <v>32</v>
      </c>
      <c r="AD69" s="24">
        <f>SUM(AD11+AD16+AD20+AD25+AD29+AD36+AD39+AD51+AD55+AD60+AD65+AD68)</f>
        <v>18</v>
      </c>
      <c r="AE69" s="24">
        <f>SUM(AE11+AE16+AE20+AE25+AE29+AE36+AE39+AE51+AE55+AE60+AE65+AE68)</f>
        <v>34</v>
      </c>
      <c r="AF69" s="24">
        <f>SUM(AF11+AF16+AF20+AF25+AF29+AF36+AF39+AF51+AF55+AF60+AF65+AF68)</f>
        <v>30</v>
      </c>
      <c r="AG69" s="24">
        <f>SUM(AG11+AG16+AG20+AG25+AG29+AG36+AG39+AG51+AG55+AG60+AG65+AG68)</f>
        <v>3</v>
      </c>
      <c r="AH69" s="24">
        <f>SUM(AH11+AH16+AH20+AH25+AH29+AH36+AH39+AH51+AH55+AH60+AH65+AH68)</f>
        <v>3</v>
      </c>
      <c r="AI69" s="24">
        <f>SUM(AI11+AI16+AI20+AI25+AI29+AI36+AI39+AI51+AI55+AI60+AI65+AI68)</f>
        <v>6</v>
      </c>
      <c r="AJ69" s="24">
        <f>SUM(AJ11+AJ16+AJ20+AJ25+AJ29+AJ36+AJ39+AJ51+AJ55+AJ60+AJ65+AJ68)</f>
        <v>9</v>
      </c>
      <c r="AK69" s="24">
        <f>SUM(AK11+AK16+AK20+AK25+AK29+AK36+AK39+AK51+AK55+AK60+AK65+AK68)</f>
        <v>43</v>
      </c>
      <c r="AL69" s="24">
        <f>SUM(AL11+AL16+AL20+AL25+AL29+AL36+AL39+AL51+AL55+AL60+AL65+AL68)</f>
        <v>6</v>
      </c>
      <c r="AM69" s="24">
        <f>SUM(AM11+AM16+AM20+AM25+AM29+AM36+AM39+AM51+AM55+AM60+AM65+AM68)</f>
        <v>15</v>
      </c>
      <c r="AN69" s="24">
        <f>SUM(AN11+AN16+AN20+AN25+AN29+AN36+AN39+AN51+AN55+AN60+AN65+AN68)</f>
        <v>10</v>
      </c>
      <c r="AO69" s="24">
        <f>SUM(AO11+AO16+AO20+AO25+AO29+AO36+AO39+AO51+AO55+AO60+AO65+AO68)</f>
        <v>6</v>
      </c>
      <c r="AP69" s="24">
        <f>SUM(AP11+AP16+AP20+AP25+AP29+AP36+AP39+AP51+AP55+AP60+AP65+AP68)</f>
        <v>11</v>
      </c>
      <c r="AQ69" s="24">
        <f>SUM(AQ11+AQ16+AQ20+AQ25+AQ29+AQ36+AQ39+AQ51+AQ55+AQ60+AQ65+AQ68)</f>
        <v>13</v>
      </c>
      <c r="AR69" s="24">
        <f>SUM(AR11+AR16+AR20+AR25+AR29+AR36+AR39+AR51+AR55+AR60+AR65+AR68)</f>
        <v>21</v>
      </c>
      <c r="AS69" s="24">
        <f>SUM(AS11+AS16+AS20+AS25+AS29+AS36+AS39+AS51+AS55+AS60+AS65+AS68)</f>
        <v>37</v>
      </c>
      <c r="AT69" s="24">
        <f>SUM(AT11+AT16+AT20+AT25+AT29+AT36+AT39+AT51+AT55+AT60+AT65+AT68)</f>
        <v>12</v>
      </c>
      <c r="AU69" s="24">
        <f>SUM(AU11+AU16+AU20+AU25+AU29+AU36+AU39+AU51+AU55+AU60+AU65+AU68)</f>
        <v>2</v>
      </c>
      <c r="AV69" s="24">
        <f>SUM(AV11+AV16+AV20+AV25+AV29+AV36+AV39+AV51+AV55+AV60+AV65+AV68)</f>
        <v>1</v>
      </c>
      <c r="AW69" s="24">
        <f>SUM(AW11+AW16+AW20+AW25+AW29+AW36+AW39+AW51+AW55+AW60+AW65+AW68)</f>
        <v>0</v>
      </c>
      <c r="AX69" s="24">
        <f>SUM(AX11+AX16+AX20+AX25+AX29+AX36+AX39+AX51+AX55+AX60+AX65+AX68)</f>
        <v>23</v>
      </c>
      <c r="AY69" s="24">
        <f>SUM(AY11+AY16+AY20+AY25+AY29+AY36+AY39+AY51+AY55+AY60+AY65+AY68)</f>
        <v>15</v>
      </c>
      <c r="AZ69" s="24">
        <f>SUM(AZ11+AZ16+AZ20+AZ25+AZ29+AZ36+AZ39+AZ51+AZ55+AZ60+AZ65+AZ68)</f>
        <v>11</v>
      </c>
      <c r="BA69" s="24">
        <f>SUM(BA11+BA16+BA20+BA25+BA29+BA36+BA39+BA51+BA55+BA60+BA65+BA68)</f>
        <v>1</v>
      </c>
      <c r="BB69" s="24">
        <f>SUM(BB11+BB16+BB20+BB25+BB29+BB36+BB39+BB51+BB55+BB60+BB65+BB68)</f>
        <v>4</v>
      </c>
      <c r="BC69" s="24">
        <f>SUM(BC11+BC16+BC20+BC25+BC29+BC36+BC39+BC51+BC55+BC60+BC65+BC68)</f>
        <v>11</v>
      </c>
      <c r="BD69" s="24">
        <f>SUM(BD11+BD16+BD20+BD25+BD29+BD36+BD39+BD51+BD55+BD60+BD65+BD68)</f>
        <v>12</v>
      </c>
      <c r="BE69" s="24">
        <f>SUM(BE11+BE16+BE20+BE25+BE29+BE36+BE39+BE51+BE55+BE60+BE65+BE68)</f>
        <v>26</v>
      </c>
      <c r="BF69" s="24">
        <f>SUM(BF11+BF16+BF20+BF25+BF29+BF36+BF39+BF51+BF55+BF60+BF65+BF68)</f>
        <v>1</v>
      </c>
      <c r="BG69" s="24">
        <f>SUM(BG11+BG16+BG20+BG25+BG29+BG36+BG39+BG51+BG55+BG60+BG65+BG68)</f>
        <v>5</v>
      </c>
      <c r="BH69" s="24">
        <f>SUM(BH11+BH16+BH20+BH25+BH29+BH36+BH39+BH51+BH55+BH60+BH65+BH68)</f>
        <v>20</v>
      </c>
      <c r="BI69" s="24">
        <f>SUM(BI11+BI16+BI20+BI25+BI29+BI36+BI39+BI51+BI55+BI60+BI65+BI68)</f>
        <v>23</v>
      </c>
      <c r="BJ69" s="24">
        <f>SUM(BJ11+BJ16+BJ20+BJ25+BJ29+BJ36+BJ39+BJ51+BJ55+BJ60+BJ65+BJ68)</f>
        <v>3</v>
      </c>
      <c r="BK69" s="24">
        <f>SUM(BK11+BK16+BK20+BK25+BK29+BK36+BK39+BK51+BK55+BK60+BK65+BK68)</f>
        <v>3</v>
      </c>
      <c r="BL69" s="24">
        <f>SUM(BL11+BL16+BL20+BL25+BL29+BL36+BL39+BL51+BL55+BL60+BL65+BL68)</f>
        <v>4</v>
      </c>
      <c r="BM69" s="24">
        <f>SUM(BM11+BM16+BM20+BM25+BM29+BM36+BM39+BM51+BM55+BM60+BM65+BM68)</f>
        <v>13</v>
      </c>
      <c r="BN69" s="24">
        <f>SUM(BN11+BN16+BN20+BN25+BN29+BN36+BN39+BN51+BN55+BN60+BN65+BN68)</f>
        <v>28</v>
      </c>
      <c r="BO69" s="24">
        <f>SUM(BO11+BO16+BO20+BO25+BO29+BO36+BO39+BO51+BO55+BO60+BO65+BO68)</f>
        <v>15</v>
      </c>
      <c r="BP69" s="24">
        <f>SUM(BP11+BP16+BP20+BP25+BP29+BP36+BP39+BP51+BP55+BP60+BP65+BP68)</f>
        <v>5</v>
      </c>
      <c r="BQ69" s="24">
        <f>SUM(BQ11+BQ16+BQ20+BQ25+BQ29+BQ36+BQ39+BQ51+BQ55+BQ60+BQ65+BQ68)</f>
        <v>4</v>
      </c>
      <c r="BR69" s="24">
        <f>SUM(BR11+BR16+BR20+BR25+BR29+BR36+BR39+BR51+BR55+BR60+BR65+BR68)</f>
        <v>5</v>
      </c>
      <c r="BS69" s="24">
        <f>SUM(BS11+BS16+BS20+BS25+BS29+BS36+BS39+BS51+BS55+BS60+BS65+BS68)</f>
        <v>23</v>
      </c>
      <c r="BT69" s="24">
        <f>SUM(BT11+BT16+BT20+BT25+BT29+BT36+BT39+BT51+BT55+BT60+BT65+BT68)</f>
        <v>26</v>
      </c>
      <c r="BU69" s="24">
        <f>SUM(BU11+BU16+BU20+BU25+BU29+BU36+BU39+BU51+BU55+BU60+BU65+BU68)</f>
        <v>3</v>
      </c>
      <c r="BV69" s="24">
        <f>SUM(BV11+BV16+BV20+BV25+BV29+BV36+BV39+BV51+BV55+BV60+BV65+BV68)</f>
        <v>11</v>
      </c>
      <c r="BW69" s="24">
        <f>SUM(BW11+BW16+BW20+BW25+BW29+BW36+BW39+BW51+BW55+BW60+BW65+BW68)</f>
        <v>28</v>
      </c>
      <c r="BX69" s="24">
        <f>SUM(BX11+BX16+BX20+BX25+BX29+BX36+BX39+BX51+BX55+BX60+BX65+BX68)</f>
        <v>3</v>
      </c>
      <c r="BY69" s="24">
        <f>SUM(BY11+BY16+BY20+BY25+BY29+BY36+BY39+BY51+BY55+BY60+BY65+BY68)</f>
        <v>20</v>
      </c>
      <c r="BZ69" s="24">
        <f>SUM(BZ11+BZ16+BZ20+BZ25+BZ29+BZ36+BZ39+BZ51+BZ55+BZ60+BZ65+BZ68)</f>
        <v>1</v>
      </c>
      <c r="CA69" s="24">
        <f>SUM(CA11+CA16+CA20+CA25+CA29+CA36+CA39+CA51+CA55+CA60+CA65+CA68)</f>
        <v>8</v>
      </c>
      <c r="CB69" s="24">
        <f>SUM(CB11+CB16+CB20+CB25+CB29+CB36+CB39+CB51+CB55+CB60+CB65+CB68)</f>
        <v>16</v>
      </c>
      <c r="CC69" s="24">
        <f>SUM(CC11+CC16+CC20+CC25+CC29+CC36+CC39+CC51+CC55+CC60+CC65+CC68)</f>
        <v>21</v>
      </c>
      <c r="CD69" s="24">
        <f>SUM(CD11+CD16+CD20+CD25+CD29+CD36+CD39+CD51+CD55+CD60+CD65+CD68)</f>
        <v>3</v>
      </c>
      <c r="CE69" s="24">
        <f>SUM(CE11+CE16+CE20+CE25+CE29+CE36+CE39+CE51+CE55+CE60+CE65+CE68)</f>
        <v>7</v>
      </c>
      <c r="CF69" s="24">
        <f>SUM(CF11+CF16+CF20+CF25+CF29+CF36+CF39+CF51+CF55+CF60+CF65+CF68)</f>
        <v>44</v>
      </c>
      <c r="CG69" s="24">
        <f>SUM(CG11+CG16+CG20+CG25+CG29+CG36+CG39+CG51+CG55+CG60+CG65+CG68)</f>
        <v>6</v>
      </c>
      <c r="CH69" s="24">
        <f>SUM(CH11+CH16+CH20+CH25+CH29+CH36+CH39+CH51+CH55+CH60+CH65+CH68)</f>
        <v>2</v>
      </c>
      <c r="CI69" s="24">
        <f>SUM(CI11+CI16+CI20+CI25+CI29+CI36+CI39+CI51+CI55+CI60+CI65+CI68)</f>
        <v>12</v>
      </c>
      <c r="CJ69" s="24">
        <f>SUM(CJ11+CJ16+CJ20+CJ25+CJ29+CJ36+CJ39+CJ51+CJ55+CJ60+CJ65+CJ68)</f>
        <v>22</v>
      </c>
      <c r="CK69" s="24">
        <f>SUM(CK11+CK16+CK20+CK25+CK29+CK36+CK39+CK51+CK55+CK60+CK65+CK68)</f>
        <v>21</v>
      </c>
      <c r="CL69" s="24">
        <f>SUM(CL11+CL16+CL20+CL25+CL29+CL36+CL39+CL51+CL55+CL60+CL65+CL68)</f>
        <v>5</v>
      </c>
      <c r="CM69" s="24">
        <f>SUM(CM11+CM16+CM20+CM25+CM29+CM36+CM39+CM51+CM55+CM60+CM65+CM68)</f>
        <v>19</v>
      </c>
      <c r="CN69" s="24">
        <f>SUM(CN11+CN16+CN20+CN25+CN29+CN36+CN39+CN51+CN55+CN60+CN65+CN68)</f>
        <v>19</v>
      </c>
      <c r="CO69" s="24">
        <f>SUM(CO11+CO16+CO20+CO25+CO29+CO36+CO39+CO51+CO55+CO60+CO65+CO68)</f>
        <v>8</v>
      </c>
      <c r="CP69" s="24">
        <f>SUM(CP11+CP16+CP20+CP25+CP29+CP36+CP39+CP51+CP55+CP60+CP65+CP68)</f>
        <v>1</v>
      </c>
      <c r="CQ69" s="24">
        <f>SUM(CQ11+CQ16+CQ20+CQ25+CQ29+CQ36+CQ39+CQ51+CQ55+CQ60+CQ65+CQ68)</f>
        <v>6</v>
      </c>
      <c r="CR69" s="24">
        <f>SUM(CR11+CR16+CR20+CR25+CR29+CR36+CR39+CR51+CR55+CR60+CR65+CR68)</f>
        <v>10</v>
      </c>
      <c r="CS69" s="24">
        <f>SUM(CS11+CS16+CS20+CS25+CS29+CS36+CS39+CS51+CS55+CS60+CS65+CS68)</f>
        <v>22</v>
      </c>
      <c r="CT69" s="24">
        <f>SUM(CT11+CT16+CT20+CT25+CT29+CT36+CT39+CT51+CT55+CT60+CT65+CT68)</f>
        <v>10</v>
      </c>
      <c r="CU69" s="24">
        <f>SUM(CU11+CU16+CU20+CU25+CU29+CU36+CU39+CU51+CU55+CU60+CU65+CU68)</f>
        <v>1</v>
      </c>
      <c r="CV69" s="24">
        <f>SUM(CV11+CV16+CV20+CV25+CV29+CV36+CV39+CV51+CV55+CV60+CV65+CV68)</f>
        <v>8</v>
      </c>
      <c r="CW69" s="24">
        <f>SUM(CW11+CW16+CW20+CW25+CW29+CW36+CW39+CW51+CW55+CW60+CW65+CW68)</f>
        <v>20</v>
      </c>
      <c r="CX69" s="24">
        <f>SUM(CX11+CX16+CX20+CX25+CX29+CX36+CX39+CX51+CX55+CX60+CX65+CX68)</f>
        <v>21</v>
      </c>
      <c r="CY69" s="24">
        <f>SUM(CY11+CY16+CY20+CY25+CY29+CY36+CY39+CY51+CY55+CY60+CY65+CY68)</f>
        <v>7</v>
      </c>
      <c r="CZ69" s="24">
        <f>SUM(CZ11+CZ16+CZ20+CZ25+CZ29+CZ36+CZ39+CZ51+CZ55+CZ60+CZ65+CZ68)</f>
        <v>4</v>
      </c>
    </row>
    <row r="70" spans="1:104" ht="15.75" thickTop="1">
      <c r="A70" s="1"/>
      <c r="B70" s="91">
        <f>AVERAGE(B69/63)</f>
        <v>0.8253968253968254</v>
      </c>
      <c r="C70" s="91">
        <f>AVERAGE(C69/63)</f>
        <v>0.1746031746031746</v>
      </c>
      <c r="D70" s="91">
        <f>AVERAGE(D69/52)</f>
        <v>0.36538461538461536</v>
      </c>
      <c r="E70" s="91">
        <f>AVERAGE(E69/52)</f>
        <v>0.6346153846153846</v>
      </c>
      <c r="F70" s="91">
        <f>AVERAGE(F69/73)</f>
        <v>0.1506849315068493</v>
      </c>
      <c r="G70" s="91">
        <f>AVERAGE(G69/73)</f>
        <v>0.3698630136986301</v>
      </c>
      <c r="H70" s="91">
        <f>AVERAGE(H69/73)</f>
        <v>0.2602739726027397</v>
      </c>
      <c r="I70" s="91">
        <f>AVERAGE(I69/73)</f>
        <v>0.1780821917808219</v>
      </c>
      <c r="J70" s="91">
        <f>AVERAGE(J69/73)</f>
        <v>0.0410958904109589</v>
      </c>
      <c r="K70" s="91">
        <f>AVERAGE(K69/75)</f>
        <v>0.28</v>
      </c>
      <c r="L70" s="91">
        <f>AVERAGE(L69/75)</f>
        <v>0.32</v>
      </c>
      <c r="M70" s="91">
        <f>AVERAGE(M69/75)</f>
        <v>0.2</v>
      </c>
      <c r="N70" s="91">
        <f>AVERAGE(N69/75)</f>
        <v>0.17333333333333334</v>
      </c>
      <c r="O70" s="91">
        <f>AVERAGE(O69/75)</f>
        <v>0.02666666666666667</v>
      </c>
      <c r="P70" s="91">
        <f aca="true" t="shared" si="11" ref="P70:AC70">AVERAGE(P69/52)</f>
        <v>0.5576923076923077</v>
      </c>
      <c r="Q70" s="91">
        <f t="shared" si="11"/>
        <v>0.4230769230769231</v>
      </c>
      <c r="R70" s="91">
        <f t="shared" si="11"/>
        <v>0.019230769230769232</v>
      </c>
      <c r="S70" s="91">
        <f t="shared" si="11"/>
        <v>0.6153846153846154</v>
      </c>
      <c r="T70" s="91">
        <f t="shared" si="11"/>
        <v>0.23076923076923078</v>
      </c>
      <c r="U70" s="91">
        <f t="shared" si="11"/>
        <v>0.15384615384615385</v>
      </c>
      <c r="V70" s="91">
        <f t="shared" si="11"/>
        <v>0.40384615384615385</v>
      </c>
      <c r="W70" s="91">
        <f t="shared" si="11"/>
        <v>0.5</v>
      </c>
      <c r="X70" s="91">
        <f t="shared" si="11"/>
        <v>0.11538461538461539</v>
      </c>
      <c r="Y70" s="91">
        <f t="shared" si="11"/>
        <v>0.5576923076923077</v>
      </c>
      <c r="Z70" s="91">
        <f t="shared" si="11"/>
        <v>0.2692307692307692</v>
      </c>
      <c r="AA70" s="91">
        <f t="shared" si="11"/>
        <v>0.17307692307692307</v>
      </c>
      <c r="AB70" s="91">
        <f t="shared" si="11"/>
        <v>0.38461538461538464</v>
      </c>
      <c r="AC70" s="91">
        <f t="shared" si="11"/>
        <v>0.6153846153846154</v>
      </c>
      <c r="AD70" s="91">
        <f>AVERAGE(AD69/94)</f>
        <v>0.19148936170212766</v>
      </c>
      <c r="AE70" s="91">
        <f>AVERAGE(AE69/94)</f>
        <v>0.3617021276595745</v>
      </c>
      <c r="AF70" s="91">
        <f>AVERAGE(AF69/94)</f>
        <v>0.3191489361702128</v>
      </c>
      <c r="AG70" s="91">
        <f>AVERAGE(AG69/94)</f>
        <v>0.031914893617021274</v>
      </c>
      <c r="AH70" s="91">
        <f>AVERAGE(AH69/94)</f>
        <v>0.031914893617021274</v>
      </c>
      <c r="AI70" s="91">
        <f>AVERAGE(AI69/94)</f>
        <v>0.06382978723404255</v>
      </c>
      <c r="AJ70" s="91">
        <f>AVERAGE(AJ69/52)</f>
        <v>0.17307692307692307</v>
      </c>
      <c r="AK70" s="91">
        <f>AVERAGE(AK69/52)</f>
        <v>0.8269230769230769</v>
      </c>
      <c r="AL70" s="91">
        <f>AVERAGE(AL69/61)</f>
        <v>0.09836065573770492</v>
      </c>
      <c r="AM70" s="91">
        <f>AVERAGE(AM69/61)</f>
        <v>0.2459016393442623</v>
      </c>
      <c r="AN70" s="91">
        <f>AVERAGE(AN69/61)</f>
        <v>0.16393442622950818</v>
      </c>
      <c r="AO70" s="91">
        <f>AVERAGE(AO69/61)</f>
        <v>0.09836065573770492</v>
      </c>
      <c r="AP70" s="91">
        <f>AVERAGE(AP69/61)</f>
        <v>0.18032786885245902</v>
      </c>
      <c r="AQ70" s="91">
        <f>AVERAGE(AQ69/61)</f>
        <v>0.21311475409836064</v>
      </c>
      <c r="AR70" s="91">
        <f>AVERAGE(AR69/73)</f>
        <v>0.2876712328767123</v>
      </c>
      <c r="AS70" s="91">
        <f>AVERAGE(AS69/73)</f>
        <v>0.5068493150684932</v>
      </c>
      <c r="AT70" s="91">
        <f>AVERAGE(AT69/73)</f>
        <v>0.1643835616438356</v>
      </c>
      <c r="AU70" s="91">
        <f>AVERAGE(AU69/73)</f>
        <v>0.0273972602739726</v>
      </c>
      <c r="AV70" s="91">
        <f>AVERAGE(AV69/73)</f>
        <v>0.0136986301369863</v>
      </c>
      <c r="AW70" s="91">
        <f>AVERAGE(AW69/73)</f>
        <v>0</v>
      </c>
      <c r="AX70" s="91">
        <f>AVERAGE(AX69/54)</f>
        <v>0.42592592592592593</v>
      </c>
      <c r="AY70" s="91">
        <f>AVERAGE(AY69/54)</f>
        <v>0.2777777777777778</v>
      </c>
      <c r="AZ70" s="91">
        <f>AVERAGE(AZ69/54)</f>
        <v>0.2037037037037037</v>
      </c>
      <c r="BA70" s="91">
        <f>AVERAGE(BA69/54)</f>
        <v>0.018518518518518517</v>
      </c>
      <c r="BB70" s="91">
        <f>AVERAGE(BB69/54)</f>
        <v>0.07407407407407407</v>
      </c>
      <c r="BC70" s="91">
        <f>AVERAGE(BC69/55)</f>
        <v>0.2</v>
      </c>
      <c r="BD70" s="91">
        <f>AVERAGE(BD69/55)</f>
        <v>0.21818181818181817</v>
      </c>
      <c r="BE70" s="91">
        <f>AVERAGE(BE69/55)</f>
        <v>0.4727272727272727</v>
      </c>
      <c r="BF70" s="91">
        <f>AVERAGE(BF69/55)</f>
        <v>0.01818181818181818</v>
      </c>
      <c r="BG70" s="91">
        <f>AVERAGE(BG69/55)</f>
        <v>0.09090909090909091</v>
      </c>
      <c r="BH70" s="91">
        <f>AVERAGE(BH69/53)</f>
        <v>0.37735849056603776</v>
      </c>
      <c r="BI70" s="91">
        <f>AVERAGE(BI69/53)</f>
        <v>0.4339622641509434</v>
      </c>
      <c r="BJ70" s="91">
        <f>AVERAGE(BJ69/53)</f>
        <v>0.05660377358490566</v>
      </c>
      <c r="BK70" s="91">
        <f>AVERAGE(BK69/53)</f>
        <v>0.05660377358490566</v>
      </c>
      <c r="BL70" s="91">
        <f>AVERAGE(BL69/53)</f>
        <v>0.07547169811320754</v>
      </c>
      <c r="BM70" s="91">
        <f>AVERAGE(BM69/70)</f>
        <v>0.18571428571428572</v>
      </c>
      <c r="BN70" s="91">
        <f>AVERAGE(BN69/70)</f>
        <v>0.4</v>
      </c>
      <c r="BO70" s="91">
        <f>AVERAGE(BO69/70)</f>
        <v>0.21428571428571427</v>
      </c>
      <c r="BP70" s="91">
        <f>AVERAGE(BP69/70)</f>
        <v>0.07142857142857142</v>
      </c>
      <c r="BQ70" s="91">
        <f>AVERAGE(BQ69/70)</f>
        <v>0.05714285714285714</v>
      </c>
      <c r="BR70" s="91">
        <f>AVERAGE(BR69/70)</f>
        <v>0.07142857142857142</v>
      </c>
      <c r="BS70" s="91">
        <f>AVERAGE(BS69/52)</f>
        <v>0.4423076923076923</v>
      </c>
      <c r="BT70" s="91">
        <f>AVERAGE(BT69/52)</f>
        <v>0.5</v>
      </c>
      <c r="BU70" s="91">
        <f>AVERAGE(BU69/52)</f>
        <v>0.057692307692307696</v>
      </c>
      <c r="BV70" s="91">
        <f>AVERAGE(BV69/63)</f>
        <v>0.1746031746031746</v>
      </c>
      <c r="BW70" s="91">
        <f>AVERAGE(BW69/63)</f>
        <v>0.4444444444444444</v>
      </c>
      <c r="BX70" s="91">
        <f>AVERAGE(BX69/63)</f>
        <v>0.047619047619047616</v>
      </c>
      <c r="BY70" s="91">
        <f>AVERAGE(BY69/63)</f>
        <v>0.31746031746031744</v>
      </c>
      <c r="BZ70" s="91">
        <f>AVERAGE(BZ69/63)</f>
        <v>0.015873015873015872</v>
      </c>
      <c r="CA70" s="91">
        <f>AVERAGE(CA69/55)</f>
        <v>0.14545454545454545</v>
      </c>
      <c r="CB70" s="91">
        <f>AVERAGE(CB69/55)</f>
        <v>0.2909090909090909</v>
      </c>
      <c r="CC70" s="91">
        <f>AVERAGE(CC69/55)</f>
        <v>0.38181818181818183</v>
      </c>
      <c r="CD70" s="91">
        <f>AVERAGE(CD69/55)</f>
        <v>0.05454545454545454</v>
      </c>
      <c r="CE70" s="91">
        <f>AVERAGE(CE69/55)</f>
        <v>0.12727272727272726</v>
      </c>
      <c r="CF70" s="91">
        <f>AVERAGE(CF69/52)</f>
        <v>0.8461538461538461</v>
      </c>
      <c r="CG70" s="91">
        <f>AVERAGE(CG69/52)</f>
        <v>0.11538461538461539</v>
      </c>
      <c r="CH70" s="91">
        <f>AVERAGE(CH69/52)</f>
        <v>0.038461538461538464</v>
      </c>
      <c r="CI70" s="91">
        <f>AVERAGE(CI69/60)</f>
        <v>0.2</v>
      </c>
      <c r="CJ70" s="91">
        <f>AVERAGE(CJ69/60)</f>
        <v>0.36666666666666664</v>
      </c>
      <c r="CK70" s="91">
        <f>AVERAGE(CK69/60)</f>
        <v>0.35</v>
      </c>
      <c r="CL70" s="91">
        <f>AVERAGE(CL69/60)</f>
        <v>0.08333333333333333</v>
      </c>
      <c r="CM70" s="91">
        <f>AVERAGE(CM69/53)</f>
        <v>0.3584905660377358</v>
      </c>
      <c r="CN70" s="91">
        <f>AVERAGE(CN69/53)</f>
        <v>0.3584905660377358</v>
      </c>
      <c r="CO70" s="91">
        <f>AVERAGE(CO69/53)</f>
        <v>0.1509433962264151</v>
      </c>
      <c r="CP70" s="91">
        <f>AVERAGE(CP69/53)</f>
        <v>0.018867924528301886</v>
      </c>
      <c r="CQ70" s="91">
        <f>AVERAGE(CQ69/53)</f>
        <v>0.11320754716981132</v>
      </c>
      <c r="CR70" s="91">
        <f>AVERAGE(CR69/51)</f>
        <v>0.19607843137254902</v>
      </c>
      <c r="CS70" s="91">
        <f>AVERAGE(CS69/51)</f>
        <v>0.43137254901960786</v>
      </c>
      <c r="CT70" s="91">
        <f>AVERAGE(CT69/51)</f>
        <v>0.19607843137254902</v>
      </c>
      <c r="CU70" s="91">
        <f>AVERAGE(CU69/51)</f>
        <v>0.0196078431372549</v>
      </c>
      <c r="CV70" s="91">
        <f>AVERAGE(CV69/51)</f>
        <v>0.1568627450980392</v>
      </c>
      <c r="CW70" s="91">
        <f>AVERAGE(CW69/52)</f>
        <v>0.38461538461538464</v>
      </c>
      <c r="CX70" s="91">
        <f>AVERAGE(CX69/52)</f>
        <v>0.40384615384615385</v>
      </c>
      <c r="CY70" s="91">
        <f>AVERAGE(CY69/52)</f>
        <v>0.1346153846153846</v>
      </c>
      <c r="CZ70" s="91">
        <f>AVERAGE(CZ69/52)</f>
        <v>0.07692307692307693</v>
      </c>
    </row>
    <row r="71" spans="1:7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S71" s="1"/>
      <c r="T71" s="1"/>
      <c r="V71" s="1"/>
      <c r="W71" s="1"/>
      <c r="Y71" s="1"/>
      <c r="Z71" s="1"/>
      <c r="BV71" s="1"/>
      <c r="BW71" s="1"/>
      <c r="BX71" s="1"/>
      <c r="BY71" s="1"/>
    </row>
    <row r="72" spans="1:7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S72" s="1"/>
      <c r="T72" s="1"/>
      <c r="V72" s="1"/>
      <c r="W72" s="1"/>
      <c r="Y72" s="1"/>
      <c r="Z72" s="1"/>
      <c r="BV72" s="1"/>
      <c r="BW72" s="1"/>
      <c r="BX72" s="1"/>
      <c r="BY72" s="1"/>
    </row>
    <row r="73" spans="1:7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S73" s="1"/>
      <c r="T73" s="1"/>
      <c r="V73" s="1"/>
      <c r="W73" s="1"/>
      <c r="Y73" s="1"/>
      <c r="Z73" s="1"/>
      <c r="BV73" s="1"/>
      <c r="BW73" s="1"/>
      <c r="BX73" s="1"/>
      <c r="BY73" s="1"/>
    </row>
    <row r="74" spans="1:7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S74" s="1"/>
      <c r="T74" s="1"/>
      <c r="V74" s="1"/>
      <c r="W74" s="1"/>
      <c r="Y74" s="1"/>
      <c r="Z74" s="1"/>
      <c r="BV74" s="1"/>
      <c r="BW74" s="1"/>
      <c r="BX74" s="1"/>
      <c r="BY74" s="1"/>
    </row>
    <row r="75" spans="1:7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S75" s="1"/>
      <c r="T75" s="1"/>
      <c r="V75" s="1"/>
      <c r="W75" s="1"/>
      <c r="Y75" s="1"/>
      <c r="Z75" s="1"/>
      <c r="BV75" s="1"/>
      <c r="BW75" s="1"/>
      <c r="BX75" s="1"/>
      <c r="BY75" s="1"/>
    </row>
    <row r="76" spans="1:7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S76" s="1"/>
      <c r="T76" s="1"/>
      <c r="V76" s="1"/>
      <c r="W76" s="1"/>
      <c r="Y76" s="1"/>
      <c r="Z76" s="1"/>
      <c r="BV76" s="1"/>
      <c r="BW76" s="1"/>
      <c r="BX76" s="1"/>
      <c r="BY76" s="1"/>
    </row>
    <row r="77" spans="1:7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S77" s="1"/>
      <c r="T77" s="1"/>
      <c r="V77" s="1"/>
      <c r="W77" s="1"/>
      <c r="Y77" s="1"/>
      <c r="Z77" s="1"/>
      <c r="BV77" s="1"/>
      <c r="BW77" s="1"/>
      <c r="BX77" s="1"/>
      <c r="BY77" s="1"/>
    </row>
    <row r="78" spans="1:7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S78" s="1"/>
      <c r="T78" s="1"/>
      <c r="V78" s="1"/>
      <c r="W78" s="1"/>
      <c r="Y78" s="1"/>
      <c r="Z78" s="1"/>
      <c r="BV78" s="1"/>
      <c r="BW78" s="1"/>
      <c r="BX78" s="1"/>
      <c r="BY78" s="1"/>
    </row>
    <row r="79" spans="1:7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S79" s="1"/>
      <c r="T79" s="1"/>
      <c r="V79" s="1"/>
      <c r="W79" s="1"/>
      <c r="Y79" s="1"/>
      <c r="Z79" s="1"/>
      <c r="BV79" s="1"/>
      <c r="BW79" s="1"/>
      <c r="BX79" s="1"/>
      <c r="BY79" s="1"/>
    </row>
    <row r="80" spans="1:7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S80" s="1"/>
      <c r="T80" s="1"/>
      <c r="V80" s="1"/>
      <c r="W80" s="1"/>
      <c r="Y80" s="1"/>
      <c r="Z80" s="1"/>
      <c r="BV80" s="1"/>
      <c r="BW80" s="1"/>
      <c r="BX80" s="1"/>
      <c r="BY80" s="1"/>
    </row>
  </sheetData>
  <sheetProtection/>
  <mergeCells count="67">
    <mergeCell ref="A2:C2"/>
    <mergeCell ref="C3:C4"/>
    <mergeCell ref="A52:A54"/>
    <mergeCell ref="A61:A64"/>
    <mergeCell ref="C52:C54"/>
    <mergeCell ref="C40:C50"/>
    <mergeCell ref="C61:C64"/>
    <mergeCell ref="A17:A19"/>
    <mergeCell ref="C17:C19"/>
    <mergeCell ref="A56:A59"/>
    <mergeCell ref="C56:C59"/>
    <mergeCell ref="A26:A28"/>
    <mergeCell ref="C26:C28"/>
    <mergeCell ref="A37:A38"/>
    <mergeCell ref="C37:C38"/>
    <mergeCell ref="A12:A15"/>
    <mergeCell ref="AB2:AI2"/>
    <mergeCell ref="AB3:AC3"/>
    <mergeCell ref="AJ2:AQ2"/>
    <mergeCell ref="AR2:AW2"/>
    <mergeCell ref="F3:J3"/>
    <mergeCell ref="CM2:CZ2"/>
    <mergeCell ref="A1:CZ1"/>
    <mergeCell ref="D2:E2"/>
    <mergeCell ref="D3:E3"/>
    <mergeCell ref="CF3:CH3"/>
    <mergeCell ref="CA3:CE3"/>
    <mergeCell ref="CI3:CL3"/>
    <mergeCell ref="CM3:CQ3"/>
    <mergeCell ref="BV3:BZ3"/>
    <mergeCell ref="BM3:BR3"/>
    <mergeCell ref="BM2:BR2"/>
    <mergeCell ref="BS3:BU3"/>
    <mergeCell ref="BV2:BZ2"/>
    <mergeCell ref="CA2:CL2"/>
    <mergeCell ref="AX3:BB3"/>
    <mergeCell ref="AR3:AW3"/>
    <mergeCell ref="AX2:BL2"/>
    <mergeCell ref="BC3:BG3"/>
    <mergeCell ref="BH3:BL3"/>
    <mergeCell ref="BS2:BU2"/>
    <mergeCell ref="K3:O3"/>
    <mergeCell ref="F2:O2"/>
    <mergeCell ref="S3:U3"/>
    <mergeCell ref="P2:U2"/>
    <mergeCell ref="P3:R3"/>
    <mergeCell ref="AD3:AI3"/>
    <mergeCell ref="AJ3:AK3"/>
    <mergeCell ref="AL3:AQ3"/>
    <mergeCell ref="V3:X3"/>
    <mergeCell ref="V2:X2"/>
    <mergeCell ref="Y2:AA2"/>
    <mergeCell ref="Y3:AA3"/>
    <mergeCell ref="CR3:CV3"/>
    <mergeCell ref="CW3:CZ3"/>
    <mergeCell ref="A66:A67"/>
    <mergeCell ref="C66:C67"/>
    <mergeCell ref="A3:A4"/>
    <mergeCell ref="B3:B4"/>
    <mergeCell ref="C12:C15"/>
    <mergeCell ref="A30:A35"/>
    <mergeCell ref="C30:C35"/>
    <mergeCell ref="A21:A24"/>
    <mergeCell ref="C21:C24"/>
    <mergeCell ref="A5:A10"/>
    <mergeCell ref="C5:C10"/>
    <mergeCell ref="A40:A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"/>
  <sheetViews>
    <sheetView zoomScalePageLayoutView="0" workbookViewId="0" topLeftCell="A208">
      <selection activeCell="J63" sqref="J63"/>
    </sheetView>
  </sheetViews>
  <sheetFormatPr defaultColWidth="11.421875" defaultRowHeight="15"/>
  <sheetData>
    <row r="1" spans="2:13" ht="15">
      <c r="B1" s="120" t="s">
        <v>32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2:13" ht="15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</sheetData>
  <sheetProtection/>
  <mergeCells count="1">
    <mergeCell ref="B1:M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F148">
      <selection activeCell="M228" sqref="M228"/>
    </sheetView>
  </sheetViews>
  <sheetFormatPr defaultColWidth="11.421875" defaultRowHeight="15"/>
  <sheetData>
    <row r="1" spans="2:13" ht="15">
      <c r="B1" s="121" t="s">
        <v>102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2:13" ht="1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69" ht="15">
      <c r="A69" s="92"/>
    </row>
  </sheetData>
  <sheetProtection/>
  <mergeCells count="1">
    <mergeCell ref="B1:M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4">
      <selection activeCell="AJ41" sqref="AJ4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DEVILLELE Cyrille</dc:creator>
  <cp:keywords/>
  <dc:description/>
  <cp:lastModifiedBy>DEVILLELE Cyrille</cp:lastModifiedBy>
  <cp:lastPrinted>2015-04-14T10:36:56Z</cp:lastPrinted>
  <dcterms:created xsi:type="dcterms:W3CDTF">2015-04-13T08:59:09Z</dcterms:created>
  <dcterms:modified xsi:type="dcterms:W3CDTF">2018-02-02T09:50:42Z</dcterms:modified>
  <cp:category/>
  <cp:version/>
  <cp:contentType/>
  <cp:contentStatus/>
</cp:coreProperties>
</file>