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360" yWindow="105" windowWidth="13980" windowHeight="8520" tabRatio="845"/>
  </bookViews>
  <sheets>
    <sheet name="Sommaire" sheetId="27" r:id="rId1"/>
    <sheet name="Page 63" sheetId="1" r:id="rId2"/>
    <sheet name="Page 64" sheetId="20" r:id="rId3"/>
    <sheet name="Page 65" sheetId="23" r:id="rId4"/>
    <sheet name="Page 66" sheetId="6" r:id="rId5"/>
    <sheet name="Page 67" sheetId="25" r:id="rId6"/>
    <sheet name="Page 68" sheetId="8" r:id="rId7"/>
    <sheet name="Page 69" sheetId="9" r:id="rId8"/>
    <sheet name="Page 70" sheetId="17" r:id="rId9"/>
    <sheet name="Page 71" sheetId="11" r:id="rId10"/>
    <sheet name="Page 72" sheetId="18" r:id="rId11"/>
    <sheet name="Page 73" sheetId="13" r:id="rId12"/>
    <sheet name="Page 74" sheetId="26" r:id="rId13"/>
  </sheets>
  <definedNames>
    <definedName name="_ftn1" localSheetId="4">'Page 66'!#REF!</definedName>
    <definedName name="_ftn2" localSheetId="4">'Page 66'!#REF!</definedName>
    <definedName name="_ftnref1" localSheetId="4">'Page 66'!#REF!</definedName>
    <definedName name="_ftnref2" localSheetId="4">'Page 66'!#REF!</definedName>
    <definedName name="_Toc407957786" localSheetId="5">'Page 67'!#REF!</definedName>
    <definedName name="IMPRIMEVALEUR">#N/A</definedName>
    <definedName name="IMPT17">#N/A</definedName>
    <definedName name="wrn.Effect1." localSheetId="5" hidden="1">{#N/A,#N/A,FALSE,"III.1.1";#N/A,#N/A,FALSE,"III.1.2";#N/A,#N/A,FALSE,"III.1.3"}</definedName>
    <definedName name="wrn.Effect1." localSheetId="0" hidden="1">{#N/A,#N/A,FALSE,"III.1.1";#N/A,#N/A,FALSE,"III.1.2";#N/A,#N/A,FALSE,"III.1.3"}</definedName>
    <definedName name="wrn.Effect1." hidden="1">{#N/A,#N/A,FALSE,"III.1.1";#N/A,#N/A,FALSE,"III.1.2";#N/A,#N/A,FALSE,"III.1.3"}</definedName>
    <definedName name="wrn.Effect3." localSheetId="5" hidden="1">{#N/A,#N/A,FALSE,"III.3.1";#N/A,#N/A,FALSE,"III.3.2";#N/A,#N/A,FALSE,"III.3.3";#N/A,#N/A,FALSE,"III.3.4"}</definedName>
    <definedName name="wrn.Effect3." localSheetId="0" hidden="1">{#N/A,#N/A,FALSE,"III.3.1";#N/A,#N/A,FALSE,"III.3.2";#N/A,#N/A,FALSE,"III.3.3";#N/A,#N/A,FALSE,"III.3.4"}</definedName>
    <definedName name="wrn.Effect3." hidden="1">{#N/A,#N/A,FALSE,"III.3.1";#N/A,#N/A,FALSE,"III.3.2";#N/A,#N/A,FALSE,"III.3.3";#N/A,#N/A,FALSE,"III.3.4"}</definedName>
    <definedName name="wrn.Effect4." localSheetId="5" hidden="1">{#N/A,#N/A,FALSE,"III.4.1";#N/A,#N/A,FALSE,"III.4.2";#N/A,#N/A,FALSE,"III.4.3";#N/A,#N/A,FALSE,"III.4.4"}</definedName>
    <definedName name="wrn.Effect4." localSheetId="0" hidden="1">{#N/A,#N/A,FALSE,"III.4.1";#N/A,#N/A,FALSE,"III.4.2";#N/A,#N/A,FALSE,"III.4.3";#N/A,#N/A,FALSE,"III.4.4"}</definedName>
    <definedName name="wrn.Effect4." hidden="1">{#N/A,#N/A,FALSE,"III.4.1";#N/A,#N/A,FALSE,"III.4.2";#N/A,#N/A,FALSE,"III.4.3";#N/A,#N/A,FALSE,"III.4.4"}</definedName>
    <definedName name="wrn.Effect5." localSheetId="5" hidden="1">{#N/A,#N/A,FALSE,"III.5.1";#N/A,#N/A,FALSE,"III.5.2";#N/A,#N/A,FALSE,"III.5.3";#N/A,#N/A,FALSE,"Graphiques"}</definedName>
    <definedName name="wrn.Effect5." localSheetId="0" hidden="1">{#N/A,#N/A,FALSE,"III.5.1";#N/A,#N/A,FALSE,"III.5.2";#N/A,#N/A,FALSE,"III.5.3";#N/A,#N/A,FALSE,"Graphiques"}</definedName>
    <definedName name="wrn.Effect5." hidden="1">{#N/A,#N/A,FALSE,"III.5.1";#N/A,#N/A,FALSE,"III.5.2";#N/A,#N/A,FALSE,"III.5.3";#N/A,#N/A,FALSE,"Graphiques"}</definedName>
    <definedName name="wrn.Effect6." localSheetId="5" hidden="1">{#N/A,#N/A,FALSE,"III.6.1";#N/A,#N/A,FALSE,"III.6.2";#N/A,#N/A,FALSE,"III.6.3"}</definedName>
    <definedName name="wrn.Effect6." localSheetId="0" hidden="1">{#N/A,#N/A,FALSE,"III.6.1";#N/A,#N/A,FALSE,"III.6.2";#N/A,#N/A,FALSE,"III.6.3"}</definedName>
    <definedName name="wrn.Effect6." hidden="1">{#N/A,#N/A,FALSE,"III.6.1";#N/A,#N/A,FALSE,"III.6.2";#N/A,#N/A,FALSE,"III.6.3"}</definedName>
    <definedName name="wrn.Effect7." localSheetId="5" hidden="1">{#N/A,#N/A,FALSE,"III.7.1";#N/A,#N/A,FALSE,"III.7.2";#N/A,#N/A,FALSE,"III.7.3";#N/A,#N/A,FALSE,"III.7.4";#N/A,#N/A,FALSE,"III.7.5";#N/A,#N/A,FALSE,"III.7.6";#N/A,#N/A,FALSE,"GRAPH"}</definedName>
    <definedName name="wrn.Effect7." localSheetId="0" hidden="1">{#N/A,#N/A,FALSE,"III.7.1";#N/A,#N/A,FALSE,"III.7.2";#N/A,#N/A,FALSE,"III.7.3";#N/A,#N/A,FALSE,"III.7.4";#N/A,#N/A,FALSE,"III.7.5";#N/A,#N/A,FALSE,"III.7.6";#N/A,#N/A,FALSE,"GRAPH"}</definedName>
    <definedName name="wrn.Effect7." hidden="1">{#N/A,#N/A,FALSE,"III.7.1";#N/A,#N/A,FALSE,"III.7.2";#N/A,#N/A,FALSE,"III.7.3";#N/A,#N/A,FALSE,"III.7.4";#N/A,#N/A,FALSE,"III.7.5";#N/A,#N/A,FALSE,"III.7.6";#N/A,#N/A,FALSE,"GRAPH"}</definedName>
    <definedName name="_xlnm.Print_Area" localSheetId="1">'Page 63'!$A$1:$G$14</definedName>
    <definedName name="_xlnm.Print_Area" localSheetId="2">'Page 64'!$A$1:$J$59</definedName>
    <definedName name="_xlnm.Print_Area" localSheetId="3">'Page 65'!$A$1:$V$78</definedName>
    <definedName name="_xlnm.Print_Area" localSheetId="4">'Page 66'!$A$1:$M$22</definedName>
    <definedName name="_xlnm.Print_Area" localSheetId="5">'Page 67'!$A$1:$G$21</definedName>
    <definedName name="_xlnm.Print_Area" localSheetId="6">'Page 68'!$A$1:$AK$89</definedName>
    <definedName name="_xlnm.Print_Area" localSheetId="7">'Page 69'!$A$1:$V$87</definedName>
    <definedName name="_xlnm.Print_Area" localSheetId="8">'Page 70'!$A$1:$M$34</definedName>
    <definedName name="_xlnm.Print_Area" localSheetId="9">'Page 71'!$A$1:$H$57</definedName>
    <definedName name="_xlnm.Print_Area" localSheetId="10">'Page 72'!$A$1:$V$46</definedName>
    <definedName name="_xlnm.Print_Area" localSheetId="11">'Page 73'!$A$1:$M$67</definedName>
    <definedName name="_xlnm.Print_Area" localSheetId="12">'Page 74'!$A$1:$L$26</definedName>
  </definedNames>
  <calcPr calcId="145621" concurrentCalc="0"/>
</workbook>
</file>

<file path=xl/calcChain.xml><?xml version="1.0" encoding="utf-8"?>
<calcChain xmlns="http://schemas.openxmlformats.org/spreadsheetml/2006/main">
  <c r="AA9" i="9" l="1"/>
  <c r="AA10" i="9"/>
  <c r="AA11" i="9"/>
  <c r="AA12" i="9"/>
  <c r="AA13" i="9"/>
  <c r="AA14" i="9"/>
  <c r="AA15" i="9"/>
  <c r="AA16" i="9"/>
  <c r="AA17" i="9"/>
  <c r="AA18" i="9"/>
  <c r="AA19" i="9"/>
  <c r="Z10" i="9"/>
  <c r="Z11" i="9"/>
  <c r="Z12" i="9"/>
  <c r="Z13" i="9"/>
  <c r="Z14" i="9"/>
  <c r="Z15" i="9"/>
  <c r="Z16" i="9"/>
  <c r="Z17" i="9"/>
  <c r="Z18" i="9"/>
  <c r="Z19" i="9"/>
  <c r="Z9" i="9"/>
  <c r="AB6" i="23"/>
  <c r="AB7" i="23"/>
  <c r="AB8" i="23"/>
  <c r="AB9" i="23"/>
  <c r="AB10" i="23"/>
  <c r="AB11" i="23"/>
  <c r="AB12" i="23"/>
  <c r="AB13" i="23"/>
  <c r="AB14" i="23"/>
  <c r="AB15" i="23"/>
  <c r="AB16" i="23"/>
  <c r="AB17" i="23"/>
  <c r="AB18" i="23"/>
  <c r="AB19" i="23"/>
  <c r="AB20" i="23"/>
  <c r="AB21" i="23"/>
  <c r="AB22" i="23"/>
  <c r="AB23" i="23"/>
  <c r="AB24" i="23"/>
  <c r="AB25" i="23"/>
  <c r="AB26" i="23"/>
  <c r="AB27" i="23"/>
  <c r="AB28" i="23"/>
  <c r="AB29" i="23"/>
  <c r="AB30" i="23"/>
  <c r="AB31" i="23"/>
  <c r="AB32" i="23"/>
  <c r="AB33" i="23"/>
  <c r="AB34" i="23"/>
  <c r="AA6" i="23"/>
  <c r="AA7" i="23"/>
  <c r="AA8" i="23"/>
  <c r="AA9" i="23"/>
  <c r="AA10" i="23"/>
  <c r="AA11" i="23"/>
  <c r="AA12" i="23"/>
  <c r="AA13" i="23"/>
  <c r="AA14" i="23"/>
  <c r="AA15" i="23"/>
  <c r="AA16" i="23"/>
  <c r="AA17" i="23"/>
  <c r="AA18" i="23"/>
  <c r="AA19" i="23"/>
  <c r="AA20" i="23"/>
  <c r="AA21" i="23"/>
  <c r="AA22" i="23"/>
  <c r="AA23" i="23"/>
  <c r="AA24" i="23"/>
  <c r="AA25" i="23"/>
  <c r="AA26" i="23"/>
  <c r="AA27" i="23"/>
  <c r="AA28" i="23"/>
  <c r="AA29" i="23"/>
  <c r="AA30" i="23"/>
  <c r="AA31" i="23"/>
  <c r="AA32" i="23"/>
  <c r="AA33" i="23"/>
  <c r="AA34" i="23"/>
  <c r="AN11" i="8"/>
  <c r="AN12" i="8"/>
  <c r="AN13" i="8"/>
  <c r="AN14" i="8"/>
  <c r="AN15" i="8"/>
  <c r="AN16" i="8"/>
  <c r="AN17" i="8"/>
  <c r="AN18" i="8"/>
  <c r="AN19" i="8"/>
  <c r="AM11" i="8"/>
  <c r="AM12" i="8"/>
  <c r="AM13" i="8"/>
  <c r="AM14" i="8"/>
  <c r="AM15" i="8"/>
  <c r="AM16" i="8"/>
  <c r="AM17" i="8"/>
  <c r="AM18" i="8"/>
  <c r="AM19" i="8"/>
  <c r="Y27" i="18"/>
  <c r="Y26" i="18"/>
  <c r="Y25" i="18"/>
  <c r="Y24" i="18"/>
  <c r="Y23" i="18"/>
  <c r="Y22" i="18"/>
  <c r="Y21" i="18"/>
  <c r="AK37" i="11"/>
  <c r="AK38" i="11"/>
  <c r="AK39" i="11"/>
  <c r="AK40" i="11"/>
  <c r="AK41" i="11"/>
  <c r="AK42" i="11"/>
  <c r="AK43" i="11"/>
  <c r="AK44" i="11"/>
  <c r="Y28" i="18"/>
  <c r="AN10" i="8"/>
  <c r="AM10" i="8"/>
</calcChain>
</file>

<file path=xl/sharedStrings.xml><?xml version="1.0" encoding="utf-8"?>
<sst xmlns="http://schemas.openxmlformats.org/spreadsheetml/2006/main" count="371" uniqueCount="265">
  <si>
    <t>100 % terrestre</t>
  </si>
  <si>
    <t>Entreprise</t>
  </si>
  <si>
    <t>Groupe THALES</t>
  </si>
  <si>
    <t xml:space="preserve">Effectif </t>
  </si>
  <si>
    <t>SAFRAN</t>
  </si>
  <si>
    <t>DCNS</t>
  </si>
  <si>
    <t>NEXTER</t>
  </si>
  <si>
    <t>Renault Trucks Defense</t>
  </si>
  <si>
    <t>5.1 La structure et les acteurs de l'industrie de défense</t>
  </si>
  <si>
    <t>5.1.1 Présentation simplifiée des principaux maîtres d'œuvre de défense</t>
  </si>
  <si>
    <t>Année</t>
  </si>
  <si>
    <t>France</t>
  </si>
  <si>
    <t>Total</t>
  </si>
  <si>
    <t>Montants</t>
  </si>
  <si>
    <t>Nombre d'entreprises</t>
  </si>
  <si>
    <t>5.2. Les importations et les exportations d'armement</t>
  </si>
  <si>
    <t xml:space="preserve">5.2.1. Les échanges extérieurs de matériels militaires au sens des Douanes </t>
  </si>
  <si>
    <t>Données brutes, en M€ courants</t>
  </si>
  <si>
    <t>Exportations FAB</t>
  </si>
  <si>
    <t>Taux de couverture en %(3)</t>
  </si>
  <si>
    <t>Importations CAF(1)</t>
  </si>
  <si>
    <t>Exportations FAB(2)</t>
  </si>
  <si>
    <t>(3) = ((2) / (1))*100</t>
  </si>
  <si>
    <t>Importattions CAF</t>
  </si>
  <si>
    <t>Exportations françaises d'armement au sens de la DGA</t>
  </si>
  <si>
    <t>(commandes et livraisons)</t>
  </si>
  <si>
    <t>M€ courants</t>
  </si>
  <si>
    <t>en M€ courants</t>
  </si>
  <si>
    <t>Commandes</t>
  </si>
  <si>
    <t>Livraisons</t>
  </si>
  <si>
    <t>5.2.2  Les importations et exportations françaises d'armement au sens du ministère de la Défense</t>
  </si>
  <si>
    <t>Type de matériel *</t>
  </si>
  <si>
    <t>Armes Munitions</t>
  </si>
  <si>
    <t>Missiles radars</t>
  </si>
  <si>
    <t>Transmissions, contre mesures</t>
  </si>
  <si>
    <t xml:space="preserve">Autres </t>
  </si>
  <si>
    <t>Zone géographique(1)</t>
  </si>
  <si>
    <t>%</t>
  </si>
  <si>
    <t>Afrique du Nord</t>
  </si>
  <si>
    <t>Afrique subsaharienne</t>
  </si>
  <si>
    <t>Amérique du Nord</t>
  </si>
  <si>
    <t>Amérique centrale et Caraïbes</t>
  </si>
  <si>
    <t>Amérique du Sud</t>
  </si>
  <si>
    <t>Asie centrale</t>
  </si>
  <si>
    <t>Asie du Nord-Est</t>
  </si>
  <si>
    <t>Asie du Sud-Est</t>
  </si>
  <si>
    <t>Asie du Sud</t>
  </si>
  <si>
    <t>Proche et Moyen-orient</t>
  </si>
  <si>
    <t>Union européenne</t>
  </si>
  <si>
    <t>Autres pays européens</t>
  </si>
  <si>
    <t>Océanie</t>
  </si>
  <si>
    <t>Divers*</t>
  </si>
  <si>
    <t>* Organisations internationales, États non membres de l’Onu.</t>
  </si>
  <si>
    <t>Classement par livraisons</t>
  </si>
  <si>
    <t>Nombre</t>
  </si>
  <si>
    <t>Années</t>
  </si>
  <si>
    <t>5.3.2 La Recherche et développement (R&amp;D)</t>
  </si>
  <si>
    <t>R&amp;D</t>
  </si>
  <si>
    <t>Effort de R&amp;D de défense</t>
  </si>
  <si>
    <t>5.2.4 La répartition des prises de commandes et livraisons françaises par région géographique</t>
  </si>
  <si>
    <t>Total commandes 2013 : 6 873,9 M€</t>
  </si>
  <si>
    <t>Divers</t>
  </si>
  <si>
    <t>Amériques</t>
  </si>
  <si>
    <t>Afrique</t>
  </si>
  <si>
    <t>Europe</t>
  </si>
  <si>
    <t>Asie</t>
  </si>
  <si>
    <t>Total livraisons 2013 : 3 808,8 M€</t>
  </si>
  <si>
    <t>Répartition du total des prises de commandes et des livraisons françaises de 2009 à 2013 par région géographique</t>
  </si>
  <si>
    <t>(Rapport au Parlement 2014 sur les exportations d’armement de la France)</t>
  </si>
  <si>
    <t>CA 2013 total                         (en M€)</t>
  </si>
  <si>
    <t>CA 2013 Défense (en %)</t>
  </si>
  <si>
    <t>Activités principales                       (en % du CA 2013)</t>
  </si>
  <si>
    <t>Principaux programmes et partenariats</t>
  </si>
  <si>
    <t>Airbus Group</t>
  </si>
  <si>
    <t>Airbus (67%)
Airbus Defense &amp; Space (22%)
Airbus Helicopters (11%)</t>
  </si>
  <si>
    <r>
      <rPr>
        <b/>
        <sz val="9"/>
        <rFont val="Arial"/>
        <family val="2"/>
      </rPr>
      <t>Sous-marins</t>
    </r>
    <r>
      <rPr>
        <sz val="9"/>
        <rFont val="Arial"/>
        <family val="2"/>
      </rPr>
      <t xml:space="preserve"> : SNLE Type Le Triomphant, SNA type RUBIS, SNA type Baracuda, Sous-marin d'attaque conventionnel type Scorpène.
</t>
    </r>
    <r>
      <rPr>
        <b/>
        <sz val="9"/>
        <rFont val="Arial"/>
        <family val="2"/>
      </rPr>
      <t>Navires de surface</t>
    </r>
    <r>
      <rPr>
        <sz val="9"/>
        <rFont val="Arial"/>
        <family val="2"/>
      </rPr>
      <t xml:space="preserve"> : Porte-avions type Charles de Gaulle, BPC type Mistral, Frégate multimissions type FREMM, OPV, Patrouilleurs et Corvettes type Gowind (1000,2500).
</t>
    </r>
    <r>
      <rPr>
        <b/>
        <sz val="9"/>
        <rFont val="Arial"/>
        <family val="2"/>
      </rPr>
      <t>Armes sous-marines</t>
    </r>
    <r>
      <rPr>
        <sz val="9"/>
        <rFont val="Arial"/>
        <family val="2"/>
      </rPr>
      <t xml:space="preserve"> : Torpille lourde F21, Torpille légère MU90.
</t>
    </r>
    <r>
      <rPr>
        <b/>
        <sz val="9"/>
        <rFont val="Arial"/>
        <family val="2"/>
      </rPr>
      <t>Systèmes et équipements</t>
    </r>
    <r>
      <rPr>
        <sz val="9"/>
        <rFont val="Arial"/>
        <family val="2"/>
      </rPr>
      <t xml:space="preserve"> : Système de combat SUBTICS, Système de contre-mesures CANTO, Système de conduite SHIPMASTER.</t>
    </r>
  </si>
  <si>
    <r>
      <rPr>
        <b/>
        <sz val="9"/>
        <rFont val="Arial"/>
        <family val="2"/>
      </rPr>
      <t>Avions militaires et systèmes de drones</t>
    </r>
    <r>
      <rPr>
        <sz val="9"/>
        <rFont val="Arial"/>
        <family val="2"/>
      </rPr>
      <t xml:space="preserve"> : Avion de transport militaire A400M, Avions de transport C295, CN295 et AC295, Avion de ravitaillement et de transport A330 MRTT, Avion de combat Eurofighter/Typhoon, Drone MALE SIDM Harfang, Mini-drone DRAC, Drone VTOL TANAN, Drone tactique ATLANTE.
</t>
    </r>
    <r>
      <rPr>
        <b/>
        <sz val="9"/>
        <rFont val="Arial"/>
        <family val="2"/>
      </rPr>
      <t>Hélicoptères militaires</t>
    </r>
    <r>
      <rPr>
        <sz val="9"/>
        <rFont val="Arial"/>
        <family val="2"/>
      </rPr>
      <t xml:space="preserve"> : Hélicoptère biturbine multirôle (4t) AS565 Panther, Hélicoptère biturbine de transport (9t), AS532 Cougar, Hélicoptère biturbine multirôle (11t) EC725 Caracal, Hélicoptère biturbine multirôle (11t) NH90, Hélicoptère d'attaque EC665 Tigre.
</t>
    </r>
    <r>
      <rPr>
        <b/>
        <sz val="9"/>
        <rFont val="Arial"/>
        <family val="2"/>
      </rPr>
      <t>Spatial et systèmes de missiles</t>
    </r>
    <r>
      <rPr>
        <sz val="9"/>
        <rFont val="Arial"/>
        <family val="2"/>
      </rPr>
      <t xml:space="preserve"> : Lanceur Ariane 5, Satellite de reconnaissance optique CSO, Missile stratégique M51, Satellite d'observation militaire Hélios 2, Satellite de communications militaires Skynet 5, Système spatial d'alerte avancée Spirale.</t>
    </r>
  </si>
  <si>
    <t xml:space="preserve">DASSAULT-AVIATION </t>
  </si>
  <si>
    <r>
      <rPr>
        <b/>
        <sz val="9"/>
        <rFont val="Arial"/>
        <family val="2"/>
      </rPr>
      <t>Avions de combat</t>
    </r>
    <r>
      <rPr>
        <sz val="9"/>
        <rFont val="Arial"/>
        <family val="2"/>
      </rPr>
      <t xml:space="preserve"> : Rafale, Mirage 2000, Mirage 2000-5 Mk2.
</t>
    </r>
    <r>
      <rPr>
        <b/>
        <sz val="9"/>
        <rFont val="Arial"/>
        <family val="2"/>
      </rPr>
      <t>Avions de patrouille et de surveillance maritime</t>
    </r>
    <r>
      <rPr>
        <sz val="9"/>
        <rFont val="Arial"/>
        <family val="2"/>
      </rPr>
      <t xml:space="preserve"> : Falcon 50M, Falcon 200 MRA, Falcon 900 MPA, Modernisation Atlantique 2.
</t>
    </r>
    <r>
      <rPr>
        <b/>
        <sz val="9"/>
        <rFont val="Arial"/>
        <family val="2"/>
      </rPr>
      <t>Systèmes de drones</t>
    </r>
    <r>
      <rPr>
        <sz val="9"/>
        <rFont val="Arial"/>
        <family val="2"/>
      </rPr>
      <t xml:space="preserve"> : Démonstrateur UCAV NEURON, Projet drone MALE 2020, Etudes SCAF (Système de Combat Aérien du Futur).</t>
    </r>
  </si>
  <si>
    <t>Systèmes navals de surface (39%)
Sous-Marins (27%)
Armes sous-marines (5%)
Services (25%)
Energies et infrastructures marines (4%)</t>
  </si>
  <si>
    <t>Pôle systèmes (62%)
Pôle munitions (32%)
Pôle équipement (6%)</t>
  </si>
  <si>
    <r>
      <rPr>
        <b/>
        <sz val="9"/>
        <rFont val="Arial"/>
        <family val="2"/>
      </rPr>
      <t>Véhicules blindés</t>
    </r>
    <r>
      <rPr>
        <sz val="9"/>
        <rFont val="Arial"/>
        <family val="2"/>
      </rPr>
      <t xml:space="preserve"> : Char de combat lourd Leclerc, Véhicule blindé de combat d'infanterie VBCI, Véhicule blindé polyvalent TITUS, Véhicule blindé hautement protégé ARAVIS, Véhicule blindé multirôle VBMR.
</t>
    </r>
    <r>
      <rPr>
        <b/>
        <sz val="9"/>
        <rFont val="Arial"/>
        <family val="2"/>
      </rPr>
      <t>Armes et systèmes d'artillerie</t>
    </r>
    <r>
      <rPr>
        <sz val="9"/>
        <rFont val="Arial"/>
        <family val="2"/>
      </rPr>
      <t xml:space="preserve"> : Canon CTAS 40 mm, Canon automoteur de 155mm CAESAR, Canon tracté de 155mm tracté TRAJAN, Tourelle télé-opérée de 20mm ARX20, Tourelle canon de 30mm THL 30.
</t>
    </r>
    <r>
      <rPr>
        <b/>
        <sz val="9"/>
        <rFont val="Arial"/>
        <family val="2"/>
      </rPr>
      <t>Munitions</t>
    </r>
    <r>
      <rPr>
        <sz val="9"/>
        <rFont val="Arial"/>
        <family val="2"/>
      </rPr>
      <t xml:space="preserve"> : Munition d'artillerie de 155mm BONUS, Système de correction de trajectoire SPACIDO, Munition d'artillerie de 155mm MPM, Famille de munitions d'artillerie de 30mm (TP, SAPHEI), Famille de munitions d'artillerie de 25mm (HEI, TP), Famille de munitions d'artillerie de 20mm (HEI, TP, AP-T), Famille d'obus de 90mm (HE, HEAT, APFSDS), Famille d'obus de 105mm (HE, HEAT, APFSDS), Famille d'obus de 120mm (HE, HEAT, APFSDS).</t>
    </r>
  </si>
  <si>
    <t>Propulsion aéronautique et spatiale (53%)
Equipements aéronautiques (28%)
Défense (9%)
Sécurité (10%)</t>
  </si>
  <si>
    <r>
      <rPr>
        <b/>
        <sz val="9"/>
        <rFont val="Arial"/>
        <family val="2"/>
      </rPr>
      <t>Systèmes de propulsion pour aéronefs</t>
    </r>
    <r>
      <rPr>
        <sz val="9"/>
        <rFont val="Arial"/>
        <family val="2"/>
      </rPr>
      <t xml:space="preserve"> : Turboréacteur M88-2 E4 (Rafale), Turbopropulseur TP400-D6 (A400M), Turbomoteur Ardiden 1H1 (Dhruv), Turbomoteur MTR390 (Tigre), Turboréacteur LEAP.
</t>
    </r>
    <r>
      <rPr>
        <b/>
        <sz val="9"/>
        <rFont val="Arial"/>
        <family val="2"/>
      </rPr>
      <t>Systèmes de propulsion spatiale</t>
    </r>
    <r>
      <rPr>
        <sz val="9"/>
        <rFont val="Arial"/>
        <family val="2"/>
      </rPr>
      <t xml:space="preserve"> : Moteur Vulcain 2 (Ariane 5), Moteur cryotechnique Vinci (Ariane 5ME).
</t>
    </r>
    <r>
      <rPr>
        <b/>
        <sz val="9"/>
        <rFont val="Arial"/>
        <family val="2"/>
      </rPr>
      <t>Systèmes de propulsion pour missiles</t>
    </r>
    <r>
      <rPr>
        <sz val="9"/>
        <rFont val="Arial"/>
        <family val="2"/>
      </rPr>
      <t xml:space="preserve"> : Turboréacteur TR60-30 (SCALP/Storm Shadow), Turboréacteur TR50 (MdCN).
</t>
    </r>
    <r>
      <rPr>
        <b/>
        <sz val="9"/>
        <rFont val="Arial"/>
        <family val="2"/>
      </rPr>
      <t>Systèmes optroniques et de navigation (Défense navale, terrestre et aéronautique)</t>
    </r>
    <r>
      <rPr>
        <sz val="9"/>
        <rFont val="Arial"/>
        <family val="2"/>
      </rPr>
      <t xml:space="preserve"> : Boules optroniques Euroflir (NH-90, Caracal, Patroller), Mât optronique Series 30 SMS (SNA Suffren), Système de navigation inertielle SIGMA 40 (FREMM).
</t>
    </r>
    <r>
      <rPr>
        <b/>
        <sz val="9"/>
        <rFont val="Arial"/>
        <family val="2"/>
      </rPr>
      <t>Armements et missiles</t>
    </r>
    <r>
      <rPr>
        <sz val="9"/>
        <rFont val="Arial"/>
        <family val="2"/>
      </rPr>
      <t xml:space="preserve"> : Autodirecteurs IR (MICA, MICA VL, Mistral, AASM, Magic 1 et 2, R511 et R530, FASGW(H)/ANL), AASM (famille d’armements guidés air-sol intelligents de nouvelle génération).
Systèmes de drone : Famille de drones longue endurance Patroller™.</t>
    </r>
  </si>
  <si>
    <t>Défense et Sécurité (49%)
Aéronautique (31%)
Transport (10%)
DCNS (8%)
Autres (2%)</t>
  </si>
  <si>
    <r>
      <rPr>
        <b/>
        <sz val="9"/>
        <rFont val="Arial"/>
        <family val="2"/>
      </rPr>
      <t>Systèmes de combat et électronique embarquée</t>
    </r>
    <r>
      <rPr>
        <sz val="9"/>
        <rFont val="Arial"/>
        <family val="2"/>
      </rPr>
      <t xml:space="preserve"> : Système de gestion de combat TACTICOS, Système de guerre électronique SPECTRA, Radar AESA RBE-2 (Rafale), Nacelle de désignation Damocles (Rafale), Viseur de casque TopOwl (Tigre, NH-90, T129).
</t>
    </r>
    <r>
      <rPr>
        <b/>
        <sz val="9"/>
        <rFont val="Arial"/>
        <family val="2"/>
      </rPr>
      <t>Systèmes C4ISR, de mission et de surveillance</t>
    </r>
    <r>
      <rPr>
        <sz val="9"/>
        <rFont val="Arial"/>
        <family val="2"/>
      </rPr>
      <t xml:space="preserve"> : Radios logicielles F@stnet-Twin, Drones ISTAR Watchkeeper Wk450.
</t>
    </r>
    <r>
      <rPr>
        <b/>
        <sz val="9"/>
        <rFont val="Arial"/>
        <family val="2"/>
      </rPr>
      <t>Radars et capteurs</t>
    </r>
    <r>
      <rPr>
        <sz val="9"/>
        <rFont val="Arial"/>
        <family val="2"/>
      </rPr>
      <t xml:space="preserve"> : Radars Ground Master (200 et 400), Système d'aide à l'interprétation multi-capteurs SAIM, Suites sonar 2076 et S-CUBE.
</t>
    </r>
    <r>
      <rPr>
        <b/>
        <sz val="9"/>
        <rFont val="Arial"/>
        <family val="2"/>
      </rPr>
      <t xml:space="preserve">Systèmes d'armes et missiles </t>
    </r>
    <r>
      <rPr>
        <sz val="9"/>
        <rFont val="Arial"/>
        <family val="2"/>
      </rPr>
      <t xml:space="preserve">: Roquette à précision métrique (RPM), Système de missiles sol-air courte portée CROTALE, Système de défense aérienne moyenne portée SAMP/T-MAMBA.
</t>
    </r>
    <r>
      <rPr>
        <b/>
        <sz val="9"/>
        <rFont val="Arial"/>
        <family val="2"/>
      </rPr>
      <t>Véhicules militaires</t>
    </r>
    <r>
      <rPr>
        <sz val="9"/>
        <rFont val="Arial"/>
        <family val="2"/>
      </rPr>
      <t xml:space="preserve"> : Véhicule protégé léger à roues 4x4 HAWKEI, Véhicule à mobilité protégé (MRAP) BUSHMASTER.
</t>
    </r>
    <r>
      <rPr>
        <b/>
        <sz val="9"/>
        <rFont val="Arial"/>
        <family val="2"/>
      </rPr>
      <t>Cybersécurité</t>
    </r>
    <r>
      <rPr>
        <sz val="9"/>
        <rFont val="Arial"/>
        <family val="2"/>
      </rPr>
      <t xml:space="preserve"> : Technologies TEOPAD et CYBELS.</t>
    </r>
  </si>
  <si>
    <r>
      <rPr>
        <b/>
        <sz val="9"/>
        <rFont val="Arial"/>
        <family val="2"/>
      </rPr>
      <t>Véhicules de reconnaissance</t>
    </r>
    <r>
      <rPr>
        <sz val="9"/>
        <rFont val="Arial"/>
        <family val="2"/>
      </rPr>
      <t xml:space="preserve"> : Véhicule blindé léger à roues 4x4 VBL, Véhicule blindé léger à roues 4x4 VBR, Véhicule blindé léger à roues 4x4 PVP.
</t>
    </r>
    <r>
      <rPr>
        <b/>
        <sz val="9"/>
        <rFont val="Arial"/>
        <family val="2"/>
      </rPr>
      <t>Véhicules blindés de transport</t>
    </r>
    <r>
      <rPr>
        <sz val="9"/>
        <rFont val="Arial"/>
        <family val="2"/>
      </rPr>
      <t xml:space="preserve"> : Véhicules tactiques polyvalents blindés à roues 4x4 ou 6x6 VAB Mk1, Véhicule tactique polyvalent blindé à roues 6x6, VAB Mk3, MRAP (véhicule blindé résistant aux engins explosifs improvisés), Higuard.
</t>
    </r>
    <r>
      <rPr>
        <b/>
        <sz val="9"/>
        <rFont val="Arial"/>
        <family val="2"/>
      </rPr>
      <t>Chaîne de propulsion pour blindés</t>
    </r>
    <r>
      <rPr>
        <sz val="9"/>
        <rFont val="Arial"/>
        <family val="2"/>
      </rPr>
      <t xml:space="preserve"> : Véhicule blindé de combat d'infanterie (VBCI).
</t>
    </r>
    <r>
      <rPr>
        <b/>
        <sz val="9"/>
        <rFont val="Arial"/>
        <family val="2"/>
      </rPr>
      <t>Véhicules tactiques légers</t>
    </r>
    <r>
      <rPr>
        <sz val="9"/>
        <rFont val="Arial"/>
        <family val="2"/>
      </rPr>
      <t xml:space="preserve"> : Véhicules tactiques légers à roues 4x4 VLRA (Commando, PC, STL, SAN, SH, DTT), Véhicules tactiques blindés légers à roues 4x4 Sherpa, Light (APC, Scout, FS, SW, Carrier), Véhicules tactiques légers à roues 4x4 ALTV (pick-up, Torpedo, SW, SAN, PC).
</t>
    </r>
    <r>
      <rPr>
        <b/>
        <sz val="9"/>
        <rFont val="Arial"/>
        <family val="2"/>
      </rPr>
      <t>Camions tactiques et de transport logistique</t>
    </r>
    <r>
      <rPr>
        <sz val="9"/>
        <rFont val="Arial"/>
        <family val="2"/>
      </rPr>
      <t xml:space="preserve"> : Véhicules logistiques tracteurs 4x4 / 6x6 / 8x4 / 8x8, KERAX, Camions tactiques 4x4 ou 6x6 Sherpa Medium.</t>
    </r>
  </si>
  <si>
    <t>Falcon (69%)
Défense (31%)</t>
  </si>
  <si>
    <t>Source : CALEPIN des entreprises internationales de défense, édition 2014, DGA.</t>
  </si>
  <si>
    <t>Base 100 = 2005</t>
  </si>
  <si>
    <t>Evolution du taux de couverture*</t>
  </si>
  <si>
    <t>* Exportations (FAB) / Importations (CAF)</t>
  </si>
  <si>
    <t xml:space="preserve">Paiements vers l'étranger  </t>
  </si>
  <si>
    <t xml:space="preserve">Paiements vers les administrations </t>
  </si>
  <si>
    <t>Paiements aux entreprises , dont :</t>
  </si>
  <si>
    <t xml:space="preserve">Paiements aux PME  </t>
  </si>
  <si>
    <t xml:space="preserve">Paiements aux ETI  </t>
  </si>
  <si>
    <t>Paiements aux PME + ETI</t>
  </si>
  <si>
    <t xml:space="preserve">Paiements aux Grandes Entreprises et Ent. Publiques  </t>
  </si>
  <si>
    <t>Source : SGA/DAF, traitements Observatoire Économique de la Défense.</t>
  </si>
  <si>
    <t>M€ et %</t>
  </si>
  <si>
    <t>Répartition régionale des PME et ETI fournisseurs du ministère de la Défense en 2014</t>
  </si>
  <si>
    <t>Nombre de PME et ETI</t>
  </si>
  <si>
    <t>Nombre de PME</t>
  </si>
  <si>
    <t>Ile-de-France</t>
  </si>
  <si>
    <t>Bretagne</t>
  </si>
  <si>
    <t>Provence-Alpes-Côte d'Azur</t>
  </si>
  <si>
    <t>Rhône-Alpes</t>
  </si>
  <si>
    <t>Midi-Pyrénées</t>
  </si>
  <si>
    <t>Aquitaine</t>
  </si>
  <si>
    <t>Languedoc-Roussillon</t>
  </si>
  <si>
    <t>Pays-de-la-Loire</t>
  </si>
  <si>
    <t>Centre</t>
  </si>
  <si>
    <t>Lorraine</t>
  </si>
  <si>
    <t>Alsace</t>
  </si>
  <si>
    <t>Collectivités d'Outre-Mer</t>
  </si>
  <si>
    <t>Nord-Pas-de-Calais</t>
  </si>
  <si>
    <t>Auvergne</t>
  </si>
  <si>
    <t>Basse-Normandie</t>
  </si>
  <si>
    <t>Poitou-Charentes</t>
  </si>
  <si>
    <t>Martinique</t>
  </si>
  <si>
    <t>Guyane</t>
  </si>
  <si>
    <t>Champagne-Ardennes</t>
  </si>
  <si>
    <t>La Reunion</t>
  </si>
  <si>
    <t>Haute-Normandie</t>
  </si>
  <si>
    <t>Bourgogne</t>
  </si>
  <si>
    <t>Picardie</t>
  </si>
  <si>
    <t>Franche-Comté</t>
  </si>
  <si>
    <t>Limousin</t>
  </si>
  <si>
    <t>Corse</t>
  </si>
  <si>
    <t>Guadeloupe</t>
  </si>
  <si>
    <t>Mayotte</t>
  </si>
  <si>
    <t xml:space="preserve">- la régionalisation est faite à partir de l'adresse de l'établissement (numéro SIRET) déclaré dans Chorus ; toutefois, il subsiste probablement </t>
  </si>
  <si>
    <t>un effet "siège social" (concentration des paiements au siège social de l'entreprise alors que la production a été réalisée ailleurs) ;</t>
  </si>
  <si>
    <t>- même si une entreprise a plusieurs établissements dans une même région, elle est comptée une seule fois ;</t>
  </si>
  <si>
    <t xml:space="preserve">- la somme des nombres d'entreprises par région est supérieure au nombre d'entreprises fournisseurs en France, car une même entreprise </t>
  </si>
  <si>
    <t>peut avoir des établissements ayant reçu des paiements dans plusieurs régions administratives et donc être comptée dans plusieurs régions ;</t>
  </si>
  <si>
    <t>- les paiements vers l'étranger ne sont pas pris en compte ici.</t>
  </si>
  <si>
    <t>Recherche duale</t>
  </si>
  <si>
    <t>2013/2012
%</t>
  </si>
  <si>
    <t>2014/2013
%</t>
  </si>
  <si>
    <t>Les paiements totaux* du ministère de la Défense en 2013 et 2014 par type de fournisseur*</t>
  </si>
  <si>
    <t>Paiements totaux*, dont :</t>
  </si>
  <si>
    <t>Hors armement</t>
  </si>
  <si>
    <t xml:space="preserve">Nombre de PME  </t>
  </si>
  <si>
    <t xml:space="preserve">Nombre d'ETI  </t>
  </si>
  <si>
    <t>Armement</t>
  </si>
  <si>
    <t>Le nombre d'entreprises, de PME et ETI fournisseurs* du ministère de la Défense en 2013 et 22014</t>
  </si>
  <si>
    <t>* hors dépenses d'action sociale et Balard.</t>
  </si>
  <si>
    <t>5.1.2 Les paiements aux fournisseurs du ministère de la Défense</t>
  </si>
  <si>
    <t xml:space="preserve">Paiements aux PME et ETI </t>
  </si>
  <si>
    <t>Paiements aux PME</t>
  </si>
  <si>
    <t>Régions</t>
  </si>
  <si>
    <t>Note méthodologique :</t>
  </si>
  <si>
    <t>Part des paiements aux PME</t>
  </si>
  <si>
    <t>% de PME</t>
  </si>
  <si>
    <t>Champ : hors Ile-de-France</t>
  </si>
  <si>
    <t>Répartition régionale du nombre et des paiements aux PME fournisseurs du ministère de la Défense en 2014</t>
  </si>
  <si>
    <t>Catégorie d'entreprise</t>
  </si>
  <si>
    <t>PME</t>
  </si>
  <si>
    <t>ETI</t>
  </si>
  <si>
    <t>Grande Entreprise</t>
  </si>
  <si>
    <t>Nombre (%)</t>
  </si>
  <si>
    <t>Chiffre d'affaires "militaire" (%)</t>
  </si>
  <si>
    <t>Ventilation du chiffre d'affaires de la BITD par catégorie d'entreprise en 2012</t>
  </si>
  <si>
    <t>Source : SANDIE, 2012, Observatoire Économique de la Défense.</t>
  </si>
  <si>
    <t>Champ marchand.</t>
  </si>
  <si>
    <t>5.1.3 Le niveau d'activité de l'industrie de défense</t>
  </si>
  <si>
    <t>Caractéristiques de la BITD en 2012</t>
  </si>
  <si>
    <t>Unités légales</t>
  </si>
  <si>
    <t>Entreprises marchandes</t>
  </si>
  <si>
    <t>Nombre et M€</t>
  </si>
  <si>
    <t>Chiffre d'affaires 
M€</t>
  </si>
  <si>
    <t>Unités légales marchandes</t>
  </si>
  <si>
    <t>Exportations "militaires" (%)</t>
  </si>
  <si>
    <t>Exportations
M€</t>
  </si>
  <si>
    <t>Part des PME  dans les paiements aux entreprises</t>
  </si>
  <si>
    <t>Part des ETI  dans les paiements aux entreprises</t>
  </si>
  <si>
    <t>Evolution de la part dans les paiements aux entreprises</t>
  </si>
  <si>
    <t xml:space="preserve">Armement </t>
  </si>
  <si>
    <t>Part des Grandes Entreprises et Ent. Publiques dans les paiements aux entreprises</t>
  </si>
  <si>
    <t>Crédits de paiement (hors recettes exceptionnelles) en Md€ TTC</t>
  </si>
  <si>
    <t>dont Etudes de défense</t>
  </si>
  <si>
    <t>dont Développement</t>
  </si>
  <si>
    <t>Le programme 191 "Recherche duale" concerne des domaines de recherche dont les applications sont autant civiles que militaires.</t>
  </si>
  <si>
    <t>Crédits de paiement en M€ TTC</t>
  </si>
  <si>
    <t>Sciences du vivant</t>
  </si>
  <si>
    <t>Sciences et techniques de l'information et de la communication</t>
  </si>
  <si>
    <t>Domaine aérospatial</t>
  </si>
  <si>
    <t>Autres recherches et développements technologiques duaux</t>
  </si>
  <si>
    <t>Total (P 191)</t>
  </si>
  <si>
    <t>Sources : lois de finances initiales.</t>
  </si>
  <si>
    <t>Taux de croissance (%)</t>
  </si>
  <si>
    <t>Ensemble du ministère</t>
  </si>
  <si>
    <t>Ministère hors Service de Santé des Armées</t>
  </si>
  <si>
    <t>PME + ETI</t>
  </si>
  <si>
    <t>Paiements
Md€</t>
  </si>
  <si>
    <t>Délai global de paiement du ministère de la défense à ses fournisseurs</t>
  </si>
  <si>
    <t>En nombre de jours</t>
  </si>
  <si>
    <t>Il vise à maximiser les retombées civiles de la recherche de défense, et inversement, à faire bénéficier la défense des avancées civiles.</t>
  </si>
  <si>
    <t>Paiements des grands maîtres d’œuvres industriels en 2012</t>
  </si>
  <si>
    <t>Taux de couverture des échanges extérieurs de matériel militaire</t>
  </si>
  <si>
    <t>Importations et exportations françaises de matériels militaires au sens des Douanes</t>
  </si>
  <si>
    <t>Source : DGA/DI.</t>
  </si>
  <si>
    <t>Source : Direction Générale des Douanes et des Droits Indirects.</t>
  </si>
  <si>
    <t>Pages</t>
  </si>
  <si>
    <t>Source : Annuaire Statistique de la Défense 2014-2015, Ministère de la Défense.</t>
  </si>
  <si>
    <t>5. LES ASPECTS INDUSTRIELS DE LA DEFENSE</t>
  </si>
  <si>
    <t>5.1 La structure et les acteurs de l’industrie de défense</t>
  </si>
  <si>
    <t>5.1.1 Présentation simplifiée des principaux maîtres d’oeuvre de défense</t>
  </si>
  <si>
    <t>5.1.2 Les paiements aux entreprises marchandes</t>
  </si>
  <si>
    <t>Les paiements aux entreprises marchandes</t>
  </si>
  <si>
    <t>Les paiements des sept principaux maîtres d’oeuvres industriels par type de fournisseur et DGP</t>
  </si>
  <si>
    <t>5.1.3 Le niveau d’activité de l’industrie de défense</t>
  </si>
  <si>
    <t>5.2 Les importations et les exportations d’armement</t>
  </si>
  <si>
    <t>5.2.1 Les échanges extérieurs de matériels militaires au sens des douanes</t>
  </si>
  <si>
    <t>5.2.2 Les importations et exportations françaises d’armement au sens du ministère de la Défense</t>
  </si>
  <si>
    <t>5.2.3 Nombre et montant des Autorisations d’exportation de matériel de guerre (AEMG) en 2013 par catégorie de la Military List (ML)</t>
  </si>
  <si>
    <t>Commandes 2013</t>
  </si>
  <si>
    <t>Livraisons 2013</t>
  </si>
  <si>
    <t>Répartition du total des prises de commandes et des livraisons françaises (période comprise entre 2009 et 2013) par région géographique</t>
  </si>
  <si>
    <t>5.3 La Recherche et développement (R&amp;D)</t>
  </si>
  <si>
    <t>63-74</t>
  </si>
  <si>
    <t>Source : SGA/DAF, traitements Observatoire économique de la Défense.</t>
  </si>
  <si>
    <t>Hors transferts ne relevant pas d’une politique d’achats : subventions, action sociale, etc..</t>
  </si>
  <si>
    <t>En M€ et en nombre</t>
  </si>
  <si>
    <t>Les 7 maîtres d’oeuvre industriels concernés par cette étude sont les 7 signataires des conventions bilatérales visant à soutenir</t>
  </si>
  <si>
    <t>le développement des PME : EADS/Airbus Group, Safran, Thales, MBDA, Nexter, DCNS et Dassault aviation.</t>
  </si>
  <si>
    <t>N.B. : ces données incluent à la fois les programmes civils et militaires de ces maîtres d’oeuvre industriels.</t>
  </si>
  <si>
    <t>Les paiements des sept principaux maîtres d’œuvres industriels par type de fournisseur</t>
  </si>
  <si>
    <t>Md€ et nombre d’entreprises</t>
  </si>
  <si>
    <t>N.B. : le délai global de paiement (DGP) annuel du ministère de la Défense est établi selon la méthode interministérielle (restitution Chorus « INF-DEP 56 »).</t>
  </si>
  <si>
    <t>-</t>
  </si>
  <si>
    <t>Indice en base 100 = 2003</t>
  </si>
  <si>
    <t>Véhicules, Chars (ML6)</t>
  </si>
  <si>
    <t>Détection, protection NBC (ML7)</t>
  </si>
  <si>
    <t>Navires sous-marins (ML9)</t>
  </si>
  <si>
    <t>Avions, hélicoptères, drones (ML10)</t>
  </si>
  <si>
    <t>Source : Rapport au Parlement 2014, DGA/DI.</t>
  </si>
  <si>
    <r>
      <t xml:space="preserve">5.2.3 Nombre et montant des Autorisations d'exportation de matériel de guerre (AEMG) délivrées en 2013 par catégorie de la </t>
    </r>
    <r>
      <rPr>
        <b/>
        <i/>
        <sz val="11"/>
        <rFont val="Arial"/>
        <family val="2"/>
      </rPr>
      <t>Military List</t>
    </r>
    <r>
      <rPr>
        <b/>
        <sz val="11"/>
        <rFont val="Arial"/>
        <family val="2"/>
      </rPr>
      <t xml:space="preserve"> (ML)</t>
    </r>
  </si>
  <si>
    <t>Armes, munitions</t>
  </si>
  <si>
    <t>ML1 : armes légères &lt; 12,7 mm</t>
  </si>
  <si>
    <t>ML2 : canons &gt; 12,7 mm, mortiers, armes antichars</t>
  </si>
  <si>
    <t>ML3 : munitions</t>
  </si>
  <si>
    <t>ML8 : explosifs ou matériaux de propulsion</t>
  </si>
  <si>
    <t>Missiles et radars</t>
  </si>
  <si>
    <t>ML4 : missiles (hors antichars)</t>
  </si>
  <si>
    <t>ML5 : conduites de tir, radars</t>
  </si>
  <si>
    <t>ML12 : systèmes d’armes à grande vitesse</t>
  </si>
  <si>
    <t>Autres</t>
  </si>
  <si>
    <t>ML13 : matériaux de blindage, casques, gilets</t>
  </si>
  <si>
    <t>ML14 : entraînement, simulateurs</t>
  </si>
  <si>
    <t>ML15 : imagerie, optronique</t>
  </si>
  <si>
    <t>ML16 : pièces de forge ou de fonderie</t>
  </si>
  <si>
    <t>ML17 : appareils de plongée, matériel du génie, robots</t>
  </si>
  <si>
    <t>ML18 : matériaux de production d’armement</t>
  </si>
  <si>
    <t>ML19 : armes à énergie dirigée</t>
  </si>
  <si>
    <t>ML20 : matériel cryogénique</t>
  </si>
  <si>
    <t>ML21 : logiciels</t>
  </si>
  <si>
    <t>ML22 : technologies</t>
  </si>
  <si>
    <t>(1) Les zones géographiques prises en compte correspondent à celles définies en commun avec nos partenaires européens dans</t>
  </si>
  <si>
    <t>le cadre du groupe de coopération en matière d’armement (COARM) et incluent tous les États membres ou associés à l’Onu.</t>
  </si>
  <si>
    <t>71-73</t>
  </si>
  <si>
    <t>64-67</t>
  </si>
  <si>
    <t>68-70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</si>
</sst>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quot;F&quot;;\-#,##0\ &quot;F&quot;"/>
    <numFmt numFmtId="165" formatCode="0.0%"/>
    <numFmt numFmtId="166" formatCode="0.0"/>
    <numFmt numFmtId="167" formatCode="#,##0,,"/>
    <numFmt numFmtId="168" formatCode="#,##0.0"/>
    <numFmt numFmtId="169" formatCode="0.0_ ;[Red]\-0.0\ "/>
  </numFmts>
  <fonts count="19"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9"/>
      <name val="Arial"/>
      <family val="2"/>
    </font>
    <font>
      <i/>
      <sz val="9"/>
      <name val="Arial"/>
      <family val="2"/>
    </font>
    <font>
      <b/>
      <sz val="9"/>
      <name val="Arial"/>
      <family val="2"/>
    </font>
    <font>
      <b/>
      <sz val="18"/>
      <name val="Arial"/>
      <family val="2"/>
    </font>
    <font>
      <b/>
      <sz val="12"/>
      <name val="Arial"/>
      <family val="2"/>
    </font>
    <font>
      <sz val="10"/>
      <name val="Arial"/>
      <family val="2"/>
    </font>
    <font>
      <sz val="8"/>
      <name val="Arial"/>
      <family val="2"/>
    </font>
    <font>
      <b/>
      <sz val="11"/>
      <name val="Arial"/>
      <family val="2"/>
    </font>
    <font>
      <i/>
      <sz val="8"/>
      <name val="Arial"/>
      <family val="2"/>
    </font>
    <font>
      <b/>
      <i/>
      <sz val="11"/>
      <name val="Arial"/>
      <family val="2"/>
    </font>
    <font>
      <sz val="11"/>
      <color indexed="8"/>
      <name val="Calibri"/>
      <family val="2"/>
    </font>
    <font>
      <i/>
      <sz val="8"/>
      <color indexed="8"/>
      <name val="Arial"/>
      <family val="2"/>
    </font>
    <font>
      <u/>
      <sz val="10"/>
      <color theme="10"/>
      <name val="Arial"/>
    </font>
  </fonts>
  <fills count="2">
    <fill>
      <patternFill patternType="none"/>
    </fill>
    <fill>
      <patternFill patternType="gray125"/>
    </fill>
  </fills>
  <borders count="2">
    <border>
      <left/>
      <right/>
      <top/>
      <bottom/>
      <diagonal/>
    </border>
    <border>
      <left/>
      <right/>
      <top style="double">
        <color indexed="8"/>
      </top>
      <bottom/>
      <diagonal/>
    </border>
  </borders>
  <cellStyleXfs count="16">
    <xf numFmtId="0" fontId="0" fillId="0" borderId="0"/>
    <xf numFmtId="0" fontId="3"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3"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3" fillId="0" borderId="1" applyNumberFormat="0" applyFont="0" applyFill="0" applyAlignment="0" applyProtection="0"/>
    <xf numFmtId="2" fontId="3" fillId="0" borderId="0" applyFont="0" applyFill="0" applyBorder="0" applyAlignment="0" applyProtection="0"/>
    <xf numFmtId="0" fontId="11" fillId="0" borderId="0"/>
    <xf numFmtId="9" fontId="11" fillId="0" borderId="0" applyFont="0" applyFill="0" applyBorder="0" applyAlignment="0" applyProtection="0"/>
    <xf numFmtId="0" fontId="2" fillId="0" borderId="0"/>
    <xf numFmtId="9" fontId="16" fillId="0" borderId="0" applyFont="0" applyFill="0" applyBorder="0" applyAlignment="0" applyProtection="0"/>
    <xf numFmtId="0" fontId="3" fillId="0" borderId="0"/>
    <xf numFmtId="0" fontId="1" fillId="0" borderId="0"/>
    <xf numFmtId="0" fontId="18" fillId="0" borderId="0" applyNumberFormat="0" applyFill="0" applyBorder="0" applyAlignment="0" applyProtection="0"/>
  </cellStyleXfs>
  <cellXfs count="103">
    <xf numFmtId="0" fontId="0" fillId="0" borderId="0" xfId="0"/>
    <xf numFmtId="0" fontId="5" fillId="0" borderId="0" xfId="0" applyFont="1" applyAlignment="1"/>
    <xf numFmtId="0" fontId="6" fillId="0" borderId="0" xfId="0" applyFont="1"/>
    <xf numFmtId="0" fontId="7"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Alignment="1">
      <alignment horizontal="centerContinuous"/>
    </xf>
    <xf numFmtId="0" fontId="11" fillId="0" borderId="0" xfId="0" applyFont="1"/>
    <xf numFmtId="0" fontId="13" fillId="0" borderId="0" xfId="0" applyFont="1" applyAlignment="1">
      <alignment horizontal="left" vertical="top"/>
    </xf>
    <xf numFmtId="0" fontId="13" fillId="0" borderId="0" xfId="0" applyFont="1" applyAlignment="1"/>
    <xf numFmtId="0" fontId="11" fillId="0" borderId="0" xfId="0" applyFont="1" applyBorder="1"/>
    <xf numFmtId="0" fontId="11" fillId="0" borderId="0" xfId="0" applyFont="1" applyFill="1" applyBorder="1"/>
    <xf numFmtId="0" fontId="11" fillId="0" borderId="0" xfId="0" applyFont="1" applyAlignment="1">
      <alignment horizontal="left"/>
    </xf>
    <xf numFmtId="0" fontId="11" fillId="0" borderId="0" xfId="0" applyFont="1" applyAlignment="1">
      <alignment horizontal="left" wrapText="1"/>
    </xf>
    <xf numFmtId="0" fontId="13" fillId="0" borderId="0" xfId="0" applyFont="1" applyAlignment="1">
      <alignment horizontal="left"/>
    </xf>
    <xf numFmtId="0" fontId="4" fillId="0" borderId="0" xfId="0" applyFont="1" applyAlignment="1">
      <alignment horizontal="left"/>
    </xf>
    <xf numFmtId="0" fontId="5" fillId="0" borderId="0" xfId="0" applyFont="1" applyFill="1" applyBorder="1" applyAlignment="1">
      <alignment horizontal="left" vertical="center" wrapText="1"/>
    </xf>
    <xf numFmtId="0" fontId="6" fillId="0" borderId="0" xfId="0" applyFont="1" applyBorder="1" applyAlignment="1">
      <alignment horizontal="left" vertical="center" wrapText="1"/>
    </xf>
    <xf numFmtId="3" fontId="6" fillId="0" borderId="0" xfId="0" applyNumberFormat="1" applyFont="1" applyBorder="1" applyAlignment="1">
      <alignment horizontal="left" vertical="center"/>
    </xf>
    <xf numFmtId="3" fontId="6" fillId="0" borderId="0" xfId="0" applyNumberFormat="1" applyFont="1" applyBorder="1" applyAlignment="1">
      <alignment horizontal="left" vertical="center" wrapText="1"/>
    </xf>
    <xf numFmtId="0" fontId="6" fillId="0" borderId="0" xfId="0" applyFont="1" applyBorder="1" applyAlignment="1">
      <alignment horizontal="left" vertical="top" wrapText="1"/>
    </xf>
    <xf numFmtId="0" fontId="6" fillId="0" borderId="0" xfId="0" applyFont="1" applyAlignment="1">
      <alignment horizontal="left"/>
    </xf>
    <xf numFmtId="0" fontId="14" fillId="0" borderId="0" xfId="0" applyFont="1" applyAlignment="1">
      <alignment horizontal="left"/>
    </xf>
    <xf numFmtId="0" fontId="8" fillId="0" borderId="0" xfId="0" applyFont="1"/>
    <xf numFmtId="0" fontId="13" fillId="0" borderId="0" xfId="0" applyFont="1"/>
    <xf numFmtId="0" fontId="6" fillId="0" borderId="0" xfId="0" applyFont="1" applyAlignment="1">
      <alignment wrapText="1"/>
    </xf>
    <xf numFmtId="0" fontId="6" fillId="0" borderId="0" xfId="0" applyFont="1" applyAlignment="1">
      <alignment horizontal="left" wrapText="1"/>
    </xf>
    <xf numFmtId="0" fontId="8" fillId="0" borderId="0" xfId="0" applyFont="1" applyAlignment="1">
      <alignment wrapText="1"/>
    </xf>
    <xf numFmtId="0" fontId="8" fillId="0" borderId="0" xfId="0" applyFont="1" applyAlignment="1">
      <alignment horizontal="left" wrapText="1"/>
    </xf>
    <xf numFmtId="3" fontId="6" fillId="0" borderId="0" xfId="0" applyNumberFormat="1" applyFont="1" applyAlignment="1">
      <alignment horizontal="left"/>
    </xf>
    <xf numFmtId="0" fontId="12" fillId="0" borderId="0" xfId="0" applyFont="1"/>
    <xf numFmtId="166" fontId="6" fillId="0" borderId="0" xfId="0" applyNumberFormat="1" applyFont="1" applyAlignment="1">
      <alignment horizontal="left"/>
    </xf>
    <xf numFmtId="165" fontId="6" fillId="0" borderId="0" xfId="6" applyNumberFormat="1" applyFont="1" applyAlignment="1">
      <alignment horizontal="left"/>
    </xf>
    <xf numFmtId="0" fontId="14" fillId="0" borderId="0" xfId="0" applyFont="1"/>
    <xf numFmtId="0" fontId="0" fillId="0" borderId="0" xfId="0" applyAlignment="1">
      <alignment horizontal="left"/>
    </xf>
    <xf numFmtId="2" fontId="6" fillId="0" borderId="0" xfId="0" applyNumberFormat="1" applyFont="1" applyAlignment="1">
      <alignment horizontal="left"/>
    </xf>
    <xf numFmtId="3" fontId="6" fillId="0" borderId="0" xfId="0" applyNumberFormat="1" applyFont="1" applyAlignment="1">
      <alignment horizontal="center"/>
    </xf>
    <xf numFmtId="1" fontId="6" fillId="0" borderId="0" xfId="0" applyNumberFormat="1" applyFont="1" applyAlignment="1">
      <alignment horizontal="center"/>
    </xf>
    <xf numFmtId="0" fontId="8" fillId="0" borderId="0" xfId="0" applyFont="1" applyAlignment="1">
      <alignment horizontal="center" wrapText="1"/>
    </xf>
    <xf numFmtId="0" fontId="8" fillId="0" borderId="0" xfId="0" applyFont="1" applyAlignment="1"/>
    <xf numFmtId="0" fontId="8" fillId="0" borderId="0" xfId="0" applyFont="1" applyAlignment="1">
      <alignment horizontal="left"/>
    </xf>
    <xf numFmtId="3" fontId="6" fillId="0" borderId="0" xfId="0" applyNumberFormat="1" applyFont="1"/>
    <xf numFmtId="3" fontId="8" fillId="0" borderId="0" xfId="0" applyNumberFormat="1" applyFont="1" applyAlignment="1">
      <alignment horizontal="left"/>
    </xf>
    <xf numFmtId="0" fontId="8" fillId="0" borderId="0" xfId="0" applyNumberFormat="1" applyFont="1" applyAlignment="1">
      <alignment horizontal="center"/>
    </xf>
    <xf numFmtId="167" fontId="6" fillId="0" borderId="0" xfId="0" applyNumberFormat="1" applyFont="1" applyAlignment="1">
      <alignment horizontal="center"/>
    </xf>
    <xf numFmtId="167" fontId="8" fillId="0" borderId="0" xfId="0" applyNumberFormat="1" applyFont="1" applyAlignment="1">
      <alignment horizontal="center"/>
    </xf>
    <xf numFmtId="166" fontId="6" fillId="0" borderId="0" xfId="6" applyNumberFormat="1" applyFont="1" applyAlignment="1">
      <alignment horizontal="left"/>
    </xf>
    <xf numFmtId="0" fontId="3" fillId="0" borderId="0" xfId="0" applyFont="1"/>
    <xf numFmtId="0" fontId="5" fillId="0" borderId="0" xfId="0" applyFont="1" applyAlignment="1">
      <alignment horizontal="center"/>
    </xf>
    <xf numFmtId="3" fontId="8" fillId="0" borderId="0" xfId="0" applyNumberFormat="1" applyFont="1" applyAlignment="1">
      <alignment horizontal="center"/>
    </xf>
    <xf numFmtId="166" fontId="6" fillId="0" borderId="0" xfId="0" applyNumberFormat="1" applyFont="1"/>
    <xf numFmtId="168" fontId="8" fillId="0" borderId="0" xfId="0" applyNumberFormat="1" applyFont="1"/>
    <xf numFmtId="168" fontId="0" fillId="0" borderId="0" xfId="0" applyNumberFormat="1"/>
    <xf numFmtId="0" fontId="8" fillId="0" borderId="0" xfId="0" applyFont="1" applyBorder="1" applyAlignment="1">
      <alignment horizontal="left" vertical="center" wrapText="1"/>
    </xf>
    <xf numFmtId="0" fontId="6" fillId="0" borderId="0" xfId="0" applyFont="1" applyFill="1" applyBorder="1" applyAlignment="1">
      <alignment horizontal="left" vertical="top" wrapText="1"/>
    </xf>
    <xf numFmtId="0" fontId="8" fillId="0" borderId="0" xfId="0" applyFont="1" applyAlignment="1">
      <alignment horizontal="center" vertical="center" wrapText="1"/>
    </xf>
    <xf numFmtId="169" fontId="6" fillId="0" borderId="0" xfId="0" applyNumberFormat="1" applyFont="1" applyAlignment="1">
      <alignment horizontal="center"/>
    </xf>
    <xf numFmtId="0" fontId="6" fillId="0" borderId="0" xfId="0" applyFont="1" applyAlignment="1">
      <alignment horizontal="left" indent="1"/>
    </xf>
    <xf numFmtId="0" fontId="6" fillId="0" borderId="0" xfId="0" applyFont="1" applyAlignment="1">
      <alignment horizontal="left" indent="2"/>
    </xf>
    <xf numFmtId="0" fontId="6" fillId="0" borderId="0" xfId="0" applyFont="1" applyAlignment="1">
      <alignment horizontal="left" indent="3"/>
    </xf>
    <xf numFmtId="0" fontId="0" fillId="0" borderId="0" xfId="0" applyAlignment="1">
      <alignment wrapText="1"/>
    </xf>
    <xf numFmtId="0" fontId="12" fillId="0" borderId="0" xfId="0" applyFont="1" applyAlignment="1">
      <alignment horizontal="left"/>
    </xf>
    <xf numFmtId="165" fontId="6" fillId="0" borderId="0" xfId="6" applyNumberFormat="1" applyFont="1" applyAlignment="1">
      <alignment horizontal="center"/>
    </xf>
    <xf numFmtId="3" fontId="8" fillId="0" borderId="0" xfId="0" applyNumberFormat="1" applyFont="1" applyAlignment="1">
      <alignment horizontal="center" vertical="center"/>
    </xf>
    <xf numFmtId="165" fontId="6" fillId="0" borderId="0" xfId="0" applyNumberFormat="1" applyFont="1" applyAlignment="1">
      <alignment horizontal="center"/>
    </xf>
    <xf numFmtId="0" fontId="13" fillId="0" borderId="0" xfId="13" applyFont="1"/>
    <xf numFmtId="0" fontId="3" fillId="0" borderId="0" xfId="13"/>
    <xf numFmtId="0" fontId="6" fillId="0" borderId="0" xfId="13" applyFont="1"/>
    <xf numFmtId="3" fontId="6" fillId="0" borderId="0" xfId="13" applyNumberFormat="1" applyFont="1" applyAlignment="1">
      <alignment horizontal="center" vertical="center"/>
    </xf>
    <xf numFmtId="3" fontId="3" fillId="0" borderId="0" xfId="13" applyNumberFormat="1" applyAlignment="1">
      <alignment horizontal="center"/>
    </xf>
    <xf numFmtId="0" fontId="14" fillId="0" borderId="0" xfId="13" applyFont="1"/>
    <xf numFmtId="0" fontId="6" fillId="0" borderId="0" xfId="13" applyFont="1" applyAlignment="1">
      <alignment wrapText="1"/>
    </xf>
    <xf numFmtId="0" fontId="6" fillId="0" borderId="0" xfId="13" applyFont="1" applyAlignment="1">
      <alignment horizontal="center"/>
    </xf>
    <xf numFmtId="1" fontId="6" fillId="0" borderId="0" xfId="13" applyNumberFormat="1" applyFont="1" applyAlignment="1">
      <alignment horizontal="center"/>
    </xf>
    <xf numFmtId="0" fontId="8" fillId="0" borderId="0" xfId="13" applyFont="1"/>
    <xf numFmtId="0" fontId="8" fillId="0" borderId="0" xfId="13" applyFont="1" applyAlignment="1">
      <alignment horizontal="center"/>
    </xf>
    <xf numFmtId="0" fontId="12" fillId="0" borderId="0" xfId="13" applyFont="1"/>
    <xf numFmtId="0" fontId="17" fillId="0" borderId="0" xfId="14" applyFont="1"/>
    <xf numFmtId="0" fontId="5" fillId="0" borderId="0" xfId="0" applyFont="1"/>
    <xf numFmtId="165" fontId="6" fillId="0" borderId="0" xfId="6" applyNumberFormat="1" applyFont="1"/>
    <xf numFmtId="165" fontId="0" fillId="0" borderId="0" xfId="0" applyNumberFormat="1"/>
    <xf numFmtId="169" fontId="6" fillId="0" borderId="0" xfId="0" applyNumberFormat="1" applyFont="1" applyAlignment="1">
      <alignment horizontal="left"/>
    </xf>
    <xf numFmtId="168" fontId="6" fillId="0" borderId="0" xfId="0" applyNumberFormat="1" applyFont="1" applyAlignment="1">
      <alignment horizontal="center"/>
    </xf>
    <xf numFmtId="168" fontId="8" fillId="0" borderId="0" xfId="0" applyNumberFormat="1" applyFont="1" applyAlignment="1">
      <alignment horizontal="center"/>
    </xf>
    <xf numFmtId="0" fontId="6" fillId="0" borderId="0" xfId="0" applyFont="1" applyBorder="1" applyAlignment="1">
      <alignment horizontal="left" vertical="center"/>
    </xf>
    <xf numFmtId="0" fontId="6" fillId="0" borderId="0" xfId="0" applyFont="1" applyBorder="1" applyAlignment="1"/>
    <xf numFmtId="0" fontId="6" fillId="0" borderId="0" xfId="0" applyFont="1" applyBorder="1" applyAlignment="1">
      <alignment horizontal="center" vertical="center"/>
    </xf>
    <xf numFmtId="0" fontId="13"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Alignment="1">
      <alignment horizontal="center"/>
    </xf>
    <xf numFmtId="0" fontId="6" fillId="0" borderId="0" xfId="0" applyFont="1" applyAlignment="1">
      <alignment horizontal="center"/>
    </xf>
    <xf numFmtId="0" fontId="18" fillId="0" borderId="0" xfId="15" applyAlignment="1">
      <alignment horizontal="left" indent="1"/>
    </xf>
    <xf numFmtId="0" fontId="18" fillId="0" borderId="0" xfId="15" applyAlignment="1">
      <alignment horizontal="left" indent="2"/>
    </xf>
    <xf numFmtId="0" fontId="0" fillId="0" borderId="0" xfId="0" applyAlignment="1">
      <alignment horizontal="center"/>
    </xf>
    <xf numFmtId="166" fontId="6" fillId="0" borderId="0" xfId="0" applyNumberFormat="1" applyFont="1" applyAlignment="1">
      <alignment horizontal="center"/>
    </xf>
    <xf numFmtId="0"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13" applyFont="1" applyAlignment="1">
      <alignment horizontal="center" vertical="center" wrapText="1"/>
    </xf>
    <xf numFmtId="168" fontId="6" fillId="0" borderId="0" xfId="0" applyNumberFormat="1" applyFont="1"/>
    <xf numFmtId="166" fontId="8" fillId="0" borderId="0" xfId="0" applyNumberFormat="1" applyFont="1" applyAlignment="1">
      <alignment horizontal="center"/>
    </xf>
    <xf numFmtId="2" fontId="6" fillId="0" borderId="0" xfId="0" applyNumberFormat="1" applyFont="1" applyAlignment="1">
      <alignment horizontal="center"/>
    </xf>
    <xf numFmtId="0" fontId="18" fillId="0" borderId="0" xfId="15"/>
    <xf numFmtId="0" fontId="8" fillId="0" borderId="0" xfId="0" applyFont="1" applyAlignment="1">
      <alignment horizontal="center" vertical="center"/>
    </xf>
    <xf numFmtId="0" fontId="8" fillId="0" borderId="0" xfId="0" applyFont="1" applyAlignment="1">
      <alignment horizontal="center"/>
    </xf>
  </cellXfs>
  <cellStyles count="16">
    <cellStyle name="Date" xfId="1"/>
    <cellStyle name="En-tête 1" xfId="2"/>
    <cellStyle name="En-tête 2" xfId="3"/>
    <cellStyle name="Financier0" xfId="4"/>
    <cellStyle name="Lien hypertexte" xfId="15" builtinId="8"/>
    <cellStyle name="Monétaire0" xfId="5"/>
    <cellStyle name="Normal" xfId="0" builtinId="0"/>
    <cellStyle name="Normal 2" xfId="9"/>
    <cellStyle name="Normal 3" xfId="11"/>
    <cellStyle name="Normal 4" xfId="13"/>
    <cellStyle name="Normal 5" xfId="14"/>
    <cellStyle name="Pourcentage" xfId="6" builtinId="5"/>
    <cellStyle name="Pourcentage 2" xfId="10"/>
    <cellStyle name="Pourcentage 3" xfId="12"/>
    <cellStyle name="Total" xfId="7" builtinId="25" customBuiltin="1"/>
    <cellStyle name="Virgule fixe"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4C680"/>
      <rgbColor rgb="0000FF00"/>
      <rgbColor rgb="00A2C6E6"/>
      <rgbColor rgb="00FFFF00"/>
      <rgbColor rgb="00FF00FF"/>
      <rgbColor rgb="0000FFFF"/>
      <rgbColor rgb="00212D81"/>
      <rgbColor rgb="000070B2"/>
      <rgbColor rgb="00000080"/>
      <rgbColor rgb="000079C5"/>
      <rgbColor rgb="00800080"/>
      <rgbColor rgb="005CAADB"/>
      <rgbColor rgb="00C0C0C0"/>
      <rgbColor rgb="0000500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D"/>
      <rgbColor rgb="0099CCFF"/>
      <rgbColor rgb="00E2C4E2"/>
      <rgbColor rgb="00CC99FF"/>
      <rgbColor rgb="00FFCC99"/>
      <rgbColor rgb="003366FF"/>
      <rgbColor rgb="0033CCCC"/>
      <rgbColor rgb="0099CC00"/>
      <rgbColor rgb="00FFCC00"/>
      <rgbColor rgb="00FF9900"/>
      <rgbColor rgb="00005990"/>
      <rgbColor rgb="00D1DFEE"/>
      <rgbColor rgb="00969696"/>
      <rgbColor rgb="00003366"/>
      <rgbColor rgb="00339966"/>
      <rgbColor rgb="00003300"/>
      <rgbColor rgb="00333300"/>
      <rgbColor rgb="0071E8F1"/>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PME</a:t>
            </a:r>
          </a:p>
        </c:rich>
      </c:tx>
      <c:layout/>
      <c:overlay val="0"/>
    </c:title>
    <c:autoTitleDeleted val="0"/>
    <c:plotArea>
      <c:layout>
        <c:manualLayout>
          <c:layoutTarget val="inner"/>
          <c:xMode val="edge"/>
          <c:yMode val="edge"/>
          <c:x val="0.12020749179402218"/>
          <c:y val="0.11521773898279171"/>
          <c:w val="0.84511953736279422"/>
          <c:h val="0.7263685257681769"/>
        </c:manualLayout>
      </c:layout>
      <c:barChart>
        <c:barDir val="col"/>
        <c:grouping val="clustered"/>
        <c:varyColors val="0"/>
        <c:ser>
          <c:idx val="0"/>
          <c:order val="0"/>
          <c:tx>
            <c:strRef>
              <c:f>'Page 64'!$D$65</c:f>
              <c:strCache>
                <c:ptCount val="1"/>
                <c:pt idx="0">
                  <c:v>Part des PME  dans les paiements aux entreprises</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'Page 64'!$B$66:$C$69</c:f>
              <c:multiLvlStrCache>
                <c:ptCount val="4"/>
                <c:lvl>
                  <c:pt idx="0">
                    <c:v>2013</c:v>
                  </c:pt>
                  <c:pt idx="1">
                    <c:v>2014</c:v>
                  </c:pt>
                  <c:pt idx="2">
                    <c:v>2013</c:v>
                  </c:pt>
                  <c:pt idx="3">
                    <c:v>2014</c:v>
                  </c:pt>
                </c:lvl>
                <c:lvl>
                  <c:pt idx="0">
                    <c:v>Armement</c:v>
                  </c:pt>
                  <c:pt idx="2">
                    <c:v>Hors armement</c:v>
                  </c:pt>
                </c:lvl>
              </c:multiLvlStrCache>
            </c:multiLvlStrRef>
          </c:cat>
          <c:val>
            <c:numRef>
              <c:f>'Page 64'!$D$66:$D$69</c:f>
              <c:numCache>
                <c:formatCode>0.0%</c:formatCode>
                <c:ptCount val="4"/>
                <c:pt idx="0">
                  <c:v>3.1400500866884992E-2</c:v>
                </c:pt>
                <c:pt idx="1">
                  <c:v>3.3191489361702124E-2</c:v>
                </c:pt>
                <c:pt idx="2">
                  <c:v>0.30409963674104828</c:v>
                </c:pt>
                <c:pt idx="3">
                  <c:v>0.28332911712623327</c:v>
                </c:pt>
              </c:numCache>
            </c:numRef>
          </c:val>
          <c:extLst xmlns:c16r2="http://schemas.microsoft.com/office/drawing/2015/06/chart">
            <c:ext xmlns:c16="http://schemas.microsoft.com/office/drawing/2014/chart" uri="{C3380CC4-5D6E-409C-BE32-E72D297353CC}">
              <c16:uniqueId val="{00000000-E391-458A-A62B-EF1FD0E8D108}"/>
            </c:ext>
          </c:extLst>
        </c:ser>
        <c:dLbls>
          <c:showLegendKey val="0"/>
          <c:showVal val="0"/>
          <c:showCatName val="0"/>
          <c:showSerName val="0"/>
          <c:showPercent val="0"/>
          <c:showBubbleSize val="0"/>
        </c:dLbls>
        <c:gapWidth val="100"/>
        <c:axId val="76458624"/>
        <c:axId val="77554432"/>
      </c:barChart>
      <c:catAx>
        <c:axId val="76458624"/>
        <c:scaling>
          <c:orientation val="minMax"/>
        </c:scaling>
        <c:delete val="0"/>
        <c:axPos val="b"/>
        <c:numFmt formatCode="General" sourceLinked="0"/>
        <c:majorTickMark val="out"/>
        <c:minorTickMark val="none"/>
        <c:tickLblPos val="nextTo"/>
        <c:crossAx val="77554432"/>
        <c:crosses val="autoZero"/>
        <c:auto val="1"/>
        <c:lblAlgn val="ctr"/>
        <c:lblOffset val="100"/>
        <c:noMultiLvlLbl val="0"/>
      </c:catAx>
      <c:valAx>
        <c:axId val="77554432"/>
        <c:scaling>
          <c:orientation val="minMax"/>
          <c:max val="1"/>
        </c:scaling>
        <c:delete val="0"/>
        <c:axPos val="l"/>
        <c:majorGridlines>
          <c:spPr>
            <a:ln>
              <a:solidFill>
                <a:schemeClr val="bg1">
                  <a:lumMod val="85000"/>
                </a:schemeClr>
              </a:solidFill>
            </a:ln>
          </c:spPr>
        </c:majorGridlines>
        <c:numFmt formatCode="0%" sourceLinked="0"/>
        <c:majorTickMark val="out"/>
        <c:minorTickMark val="none"/>
        <c:tickLblPos val="nextTo"/>
        <c:crossAx val="76458624"/>
        <c:crosses val="autoZero"/>
        <c:crossBetween val="between"/>
      </c:valAx>
      <c:spPr>
        <a:ln>
          <a:solidFill>
            <a:schemeClr val="bg1">
              <a:lumMod val="85000"/>
            </a:schemeClr>
          </a:solid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Grandes entreprises et ent. publiques</a:t>
            </a:r>
          </a:p>
        </c:rich>
      </c:tx>
      <c:layout/>
      <c:overlay val="0"/>
    </c:title>
    <c:autoTitleDeleted val="0"/>
    <c:plotArea>
      <c:layout/>
      <c:barChart>
        <c:barDir val="col"/>
        <c:grouping val="clustered"/>
        <c:varyColors val="0"/>
        <c:ser>
          <c:idx val="0"/>
          <c:order val="0"/>
          <c:tx>
            <c:strRef>
              <c:f>'Page 64'!$F$65</c:f>
              <c:strCache>
                <c:ptCount val="1"/>
                <c:pt idx="0">
                  <c:v>Part des Grandes Entreprises et Ent. Publiques dans les paiements aux entreprises</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'Page 64'!$B$66:$C$69</c:f>
              <c:multiLvlStrCache>
                <c:ptCount val="4"/>
                <c:lvl>
                  <c:pt idx="0">
                    <c:v>2013</c:v>
                  </c:pt>
                  <c:pt idx="1">
                    <c:v>2014</c:v>
                  </c:pt>
                  <c:pt idx="2">
                    <c:v>2013</c:v>
                  </c:pt>
                  <c:pt idx="3">
                    <c:v>2014</c:v>
                  </c:pt>
                </c:lvl>
                <c:lvl>
                  <c:pt idx="0">
                    <c:v>Armement</c:v>
                  </c:pt>
                  <c:pt idx="2">
                    <c:v>Hors armement</c:v>
                  </c:pt>
                </c:lvl>
              </c:multiLvlStrCache>
            </c:multiLvlStrRef>
          </c:cat>
          <c:val>
            <c:numRef>
              <c:f>'Page 64'!$F$66:$F$69</c:f>
              <c:numCache>
                <c:formatCode>0.0%</c:formatCode>
                <c:ptCount val="4"/>
                <c:pt idx="0">
                  <c:v>0.90714698516663461</c:v>
                </c:pt>
                <c:pt idx="1">
                  <c:v>0.90829787234042558</c:v>
                </c:pt>
                <c:pt idx="2">
                  <c:v>0.56201349247535026</c:v>
                </c:pt>
                <c:pt idx="3">
                  <c:v>0.57272957247660006</c:v>
                </c:pt>
              </c:numCache>
            </c:numRef>
          </c:val>
          <c:extLst xmlns:c16r2="http://schemas.microsoft.com/office/drawing/2015/06/chart">
            <c:ext xmlns:c16="http://schemas.microsoft.com/office/drawing/2014/chart" uri="{C3380CC4-5D6E-409C-BE32-E72D297353CC}">
              <c16:uniqueId val="{00000000-3517-42A2-B7B7-EF2A8724B0CD}"/>
            </c:ext>
          </c:extLst>
        </c:ser>
        <c:dLbls>
          <c:showLegendKey val="0"/>
          <c:showVal val="0"/>
          <c:showCatName val="0"/>
          <c:showSerName val="0"/>
          <c:showPercent val="0"/>
          <c:showBubbleSize val="0"/>
        </c:dLbls>
        <c:gapWidth val="100"/>
        <c:axId val="82904192"/>
        <c:axId val="82906496"/>
      </c:barChart>
      <c:catAx>
        <c:axId val="82904192"/>
        <c:scaling>
          <c:orientation val="minMax"/>
        </c:scaling>
        <c:delete val="0"/>
        <c:axPos val="b"/>
        <c:numFmt formatCode="General" sourceLinked="0"/>
        <c:majorTickMark val="out"/>
        <c:minorTickMark val="none"/>
        <c:tickLblPos val="nextTo"/>
        <c:crossAx val="82906496"/>
        <c:crosses val="autoZero"/>
        <c:auto val="1"/>
        <c:lblAlgn val="ctr"/>
        <c:lblOffset val="100"/>
        <c:noMultiLvlLbl val="0"/>
      </c:catAx>
      <c:valAx>
        <c:axId val="82906496"/>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82904192"/>
        <c:crosses val="autoZero"/>
        <c:crossBetween val="between"/>
      </c:valAx>
      <c:spPr>
        <a:ln>
          <a:solidFill>
            <a:schemeClr val="bg1">
              <a:lumMod val="85000"/>
            </a:schemeClr>
          </a:solidFill>
        </a:ln>
      </c:spPr>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'Page 65'!$B$7:$B$33</c:f>
              <c:strCache>
                <c:ptCount val="1"/>
                <c:pt idx="0">
                  <c:v>Bretagne Provence-Alpes-Côte d'Azur Rhône-Alpes Midi-Pyrénées Aquitaine Languedoc-Roussillon Pays-de-la-Loire Centre Lorraine Alsace Collectivités d'Outre-Mer Nord-Pas-de-Calais Auvergne Basse-Normandie Poitou-Charentes Martinique Guyane Champagne-Ardenne</c:v>
                </c:pt>
              </c:strCache>
            </c:strRef>
          </c:tx>
          <c:spPr>
            <a:ln w="28575">
              <a:noFill/>
            </a:ln>
          </c:spPr>
          <c:marker>
            <c:symbol val="diamond"/>
            <c:size val="9"/>
          </c:marker>
          <c:trendline>
            <c:trendlineType val="linear"/>
            <c:dispRSqr val="0"/>
            <c:dispEq val="0"/>
          </c:trendline>
          <c:xVal>
            <c:numRef>
              <c:f>'Page 65'!$AA$7:$AA$33</c:f>
              <c:numCache>
                <c:formatCode>0.0%</c:formatCode>
                <c:ptCount val="27"/>
                <c:pt idx="0">
                  <c:v>7.3107216183700849E-2</c:v>
                </c:pt>
                <c:pt idx="1">
                  <c:v>8.9871644824903618E-2</c:v>
                </c:pt>
                <c:pt idx="2">
                  <c:v>7.4299456752211557E-2</c:v>
                </c:pt>
                <c:pt idx="3">
                  <c:v>5.0693659132363129E-2</c:v>
                </c:pt>
                <c:pt idx="4">
                  <c:v>3.6674661844806784E-2</c:v>
                </c:pt>
                <c:pt idx="5">
                  <c:v>1.8586539715385493E-2</c:v>
                </c:pt>
                <c:pt idx="6">
                  <c:v>2.0492677293003622E-2</c:v>
                </c:pt>
                <c:pt idx="7">
                  <c:v>3.0205365243874033E-2</c:v>
                </c:pt>
                <c:pt idx="8">
                  <c:v>3.6224248626532479E-2</c:v>
                </c:pt>
                <c:pt idx="9">
                  <c:v>1.5990664975288872E-2</c:v>
                </c:pt>
                <c:pt idx="10">
                  <c:v>3.6663203593847407E-2</c:v>
                </c:pt>
                <c:pt idx="11">
                  <c:v>1.8261313721908048E-2</c:v>
                </c:pt>
                <c:pt idx="12">
                  <c:v>1.6769946870061177E-2</c:v>
                </c:pt>
                <c:pt idx="13">
                  <c:v>1.6075331506611949E-2</c:v>
                </c:pt>
                <c:pt idx="14">
                  <c:v>1.3579966440466525E-2</c:v>
                </c:pt>
                <c:pt idx="15">
                  <c:v>1.0160387217424736E-2</c:v>
                </c:pt>
                <c:pt idx="16">
                  <c:v>1.3056831520535821E-2</c:v>
                </c:pt>
                <c:pt idx="17">
                  <c:v>1.032507366322353E-2</c:v>
                </c:pt>
                <c:pt idx="18">
                  <c:v>1.1227308574456172E-2</c:v>
                </c:pt>
                <c:pt idx="19">
                  <c:v>7.0534456672614659E-3</c:v>
                </c:pt>
                <c:pt idx="20">
                  <c:v>7.6369322587503266E-3</c:v>
                </c:pt>
                <c:pt idx="21">
                  <c:v>6.5746836799129953E-3</c:v>
                </c:pt>
                <c:pt idx="22">
                  <c:v>6.6974710427536435E-3</c:v>
                </c:pt>
                <c:pt idx="23">
                  <c:v>3.8203099213285855E-3</c:v>
                </c:pt>
                <c:pt idx="24">
                  <c:v>4.7722002416575133E-3</c:v>
                </c:pt>
                <c:pt idx="25">
                  <c:v>1.9525082051605573E-3</c:v>
                </c:pt>
                <c:pt idx="26">
                  <c:v>1.6384024317903781E-3</c:v>
                </c:pt>
              </c:numCache>
            </c:numRef>
          </c:xVal>
          <c:yVal>
            <c:numRef>
              <c:f>'Page 65'!$AB$7:$AB$33</c:f>
              <c:numCache>
                <c:formatCode>0.0%</c:formatCode>
                <c:ptCount val="27"/>
                <c:pt idx="0">
                  <c:v>6.344716104263487E-2</c:v>
                </c:pt>
                <c:pt idx="1">
                  <c:v>9.8727015558698727E-2</c:v>
                </c:pt>
                <c:pt idx="2">
                  <c:v>8.5067690442513638E-2</c:v>
                </c:pt>
                <c:pt idx="3">
                  <c:v>4.7888462315619315E-2</c:v>
                </c:pt>
                <c:pt idx="4">
                  <c:v>5.8314811072944027E-2</c:v>
                </c:pt>
                <c:pt idx="5">
                  <c:v>2.873307738937159E-2</c:v>
                </c:pt>
                <c:pt idx="6">
                  <c:v>3.4835320266720551E-2</c:v>
                </c:pt>
                <c:pt idx="7">
                  <c:v>3.7704586785209132E-2</c:v>
                </c:pt>
                <c:pt idx="8">
                  <c:v>4.8090523338048093E-2</c:v>
                </c:pt>
                <c:pt idx="9">
                  <c:v>2.8328955344514042E-2</c:v>
                </c:pt>
                <c:pt idx="10">
                  <c:v>5.1848858355223279E-2</c:v>
                </c:pt>
                <c:pt idx="11">
                  <c:v>2.3964437260052537E-2</c:v>
                </c:pt>
                <c:pt idx="12">
                  <c:v>1.6851889270559708E-2</c:v>
                </c:pt>
                <c:pt idx="13">
                  <c:v>1.3133966457870277E-2</c:v>
                </c:pt>
                <c:pt idx="14">
                  <c:v>2.5378864417053951E-2</c:v>
                </c:pt>
                <c:pt idx="15">
                  <c:v>1.4750454637300466E-2</c:v>
                </c:pt>
                <c:pt idx="16">
                  <c:v>1.9640331380076783E-2</c:v>
                </c:pt>
                <c:pt idx="17">
                  <c:v>2.5298040008082442E-2</c:v>
                </c:pt>
                <c:pt idx="18">
                  <c:v>2.4489795918367346E-2</c:v>
                </c:pt>
                <c:pt idx="19">
                  <c:v>1.272984441301273E-2</c:v>
                </c:pt>
                <c:pt idx="20">
                  <c:v>1.8387553041018388E-2</c:v>
                </c:pt>
                <c:pt idx="21">
                  <c:v>1.3336027480299051E-2</c:v>
                </c:pt>
                <c:pt idx="22">
                  <c:v>1.4750454637300466E-2</c:v>
                </c:pt>
                <c:pt idx="23">
                  <c:v>1.0668821984239241E-2</c:v>
                </c:pt>
                <c:pt idx="24">
                  <c:v>1.1557890482925843E-2</c:v>
                </c:pt>
                <c:pt idx="25">
                  <c:v>5.2131743786623559E-3</c:v>
                </c:pt>
                <c:pt idx="26">
                  <c:v>5.2939987876338655E-3</c:v>
                </c:pt>
              </c:numCache>
            </c:numRef>
          </c:yVal>
          <c:smooth val="0"/>
          <c:extLst xmlns:c16r2="http://schemas.microsoft.com/office/drawing/2015/06/chart">
            <c:ext xmlns:c16="http://schemas.microsoft.com/office/drawing/2014/chart" uri="{C3380CC4-5D6E-409C-BE32-E72D297353CC}">
              <c16:uniqueId val="{00000000-3B63-4CE2-80C5-622A98BA241D}"/>
            </c:ext>
          </c:extLst>
        </c:ser>
        <c:dLbls>
          <c:showLegendKey val="0"/>
          <c:showVal val="0"/>
          <c:showCatName val="0"/>
          <c:showSerName val="0"/>
          <c:showPercent val="0"/>
          <c:showBubbleSize val="0"/>
        </c:dLbls>
        <c:axId val="104268928"/>
        <c:axId val="104270848"/>
      </c:scatterChart>
      <c:valAx>
        <c:axId val="104268928"/>
        <c:scaling>
          <c:orientation val="minMax"/>
          <c:max val="0.14000000000000001"/>
          <c:min val="0"/>
        </c:scaling>
        <c:delete val="0"/>
        <c:axPos val="b"/>
        <c:title>
          <c:tx>
            <c:rich>
              <a:bodyPr/>
              <a:lstStyle/>
              <a:p>
                <a:pPr>
                  <a:defRPr/>
                </a:pPr>
                <a:r>
                  <a:rPr lang="en-US"/>
                  <a:t>Part des paiements aux PME</a:t>
                </a:r>
              </a:p>
            </c:rich>
          </c:tx>
          <c:layout/>
          <c:overlay val="0"/>
        </c:title>
        <c:numFmt formatCode="0%" sourceLinked="0"/>
        <c:majorTickMark val="out"/>
        <c:minorTickMark val="none"/>
        <c:tickLblPos val="nextTo"/>
        <c:crossAx val="104270848"/>
        <c:crosses val="autoZero"/>
        <c:crossBetween val="midCat"/>
        <c:majorUnit val="2.0000000000000004E-2"/>
      </c:valAx>
      <c:valAx>
        <c:axId val="104270848"/>
        <c:scaling>
          <c:orientation val="minMax"/>
          <c:max val="0.14000000000000001"/>
          <c:min val="0"/>
        </c:scaling>
        <c:delete val="0"/>
        <c:axPos val="l"/>
        <c:majorGridlines>
          <c:spPr>
            <a:ln>
              <a:solidFill>
                <a:schemeClr val="bg1">
                  <a:lumMod val="85000"/>
                </a:schemeClr>
              </a:solidFill>
            </a:ln>
          </c:spPr>
        </c:majorGridlines>
        <c:title>
          <c:tx>
            <c:rich>
              <a:bodyPr rot="-5400000" vert="horz"/>
              <a:lstStyle/>
              <a:p>
                <a:pPr>
                  <a:defRPr/>
                </a:pPr>
                <a:r>
                  <a:rPr lang="en-US"/>
                  <a:t>Proportion de PME</a:t>
                </a:r>
              </a:p>
            </c:rich>
          </c:tx>
          <c:layout/>
          <c:overlay val="0"/>
        </c:title>
        <c:numFmt formatCode="0%" sourceLinked="0"/>
        <c:majorTickMark val="out"/>
        <c:minorTickMark val="none"/>
        <c:tickLblPos val="nextTo"/>
        <c:spPr>
          <a:ln>
            <a:solidFill>
              <a:schemeClr val="bg1">
                <a:lumMod val="85000"/>
              </a:schemeClr>
            </a:solidFill>
          </a:ln>
        </c:spPr>
        <c:crossAx val="104268928"/>
        <c:crosses val="autoZero"/>
        <c:crossBetween val="midCat"/>
        <c:majorUnit val="2.0000000000000004E-2"/>
      </c:valAx>
      <c:spPr>
        <a:ln>
          <a:solidFill>
            <a:schemeClr val="bg1">
              <a:lumMod val="85000"/>
            </a:schemeClr>
          </a:solidFill>
        </a:ln>
      </c:spPr>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'Page 68'!$B$10:$B$19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'Page 68'!$E$10:$E$19</c:f>
              <c:numCache>
                <c:formatCode>0</c:formatCode>
                <c:ptCount val="10"/>
                <c:pt idx="0">
                  <c:v>304.17495029821072</c:v>
                </c:pt>
                <c:pt idx="1">
                  <c:v>276.04060913705581</c:v>
                </c:pt>
                <c:pt idx="2">
                  <c:v>336.45924627519719</c:v>
                </c:pt>
                <c:pt idx="3">
                  <c:v>268.31148804934463</c:v>
                </c:pt>
                <c:pt idx="4">
                  <c:v>294.7449768160742</c:v>
                </c:pt>
                <c:pt idx="5">
                  <c:v>269.87179487179492</c:v>
                </c:pt>
                <c:pt idx="6">
                  <c:v>287.5</c:v>
                </c:pt>
                <c:pt idx="7">
                  <c:v>282.15240641711227</c:v>
                </c:pt>
                <c:pt idx="8">
                  <c:v>314.49077238550922</c:v>
                </c:pt>
                <c:pt idx="9">
                  <c:v>294.34756464221283</c:v>
                </c:pt>
              </c:numCache>
            </c:numRef>
          </c:val>
          <c:smooth val="0"/>
          <c:extLst xmlns:c16r2="http://schemas.microsoft.com/office/drawing/2015/06/chart">
            <c:ext xmlns:c16="http://schemas.microsoft.com/office/drawing/2014/chart" uri="{C3380CC4-5D6E-409C-BE32-E72D297353CC}">
              <c16:uniqueId val="{00000000-0056-4FEA-9103-7308468DC769}"/>
            </c:ext>
          </c:extLst>
        </c:ser>
        <c:dLbls>
          <c:showLegendKey val="0"/>
          <c:showVal val="0"/>
          <c:showCatName val="0"/>
          <c:showSerName val="0"/>
          <c:showPercent val="0"/>
          <c:showBubbleSize val="0"/>
        </c:dLbls>
        <c:marker val="1"/>
        <c:smooth val="0"/>
        <c:axId val="75809536"/>
        <c:axId val="75811072"/>
      </c:lineChart>
      <c:catAx>
        <c:axId val="75809536"/>
        <c:scaling>
          <c:orientation val="minMax"/>
        </c:scaling>
        <c:delete val="0"/>
        <c:axPos val="b"/>
        <c:numFmt formatCode="General" sourceLinked="1"/>
        <c:majorTickMark val="out"/>
        <c:minorTickMark val="none"/>
        <c:tickLblPos val="nextTo"/>
        <c:crossAx val="75811072"/>
        <c:crosses val="autoZero"/>
        <c:auto val="1"/>
        <c:lblAlgn val="ctr"/>
        <c:lblOffset val="100"/>
        <c:noMultiLvlLbl val="0"/>
      </c:catAx>
      <c:valAx>
        <c:axId val="75811072"/>
        <c:scaling>
          <c:orientation val="minMax"/>
          <c:min val="200"/>
        </c:scaling>
        <c:delete val="0"/>
        <c:axPos val="l"/>
        <c:majorGridlines>
          <c:spPr>
            <a:ln>
              <a:solidFill>
                <a:schemeClr val="bg1">
                  <a:lumMod val="85000"/>
                </a:schemeClr>
              </a:solidFill>
            </a:ln>
          </c:spPr>
        </c:majorGridlines>
        <c:numFmt formatCode="0" sourceLinked="1"/>
        <c:majorTickMark val="out"/>
        <c:minorTickMark val="none"/>
        <c:tickLblPos val="nextTo"/>
        <c:crossAx val="75809536"/>
        <c:crosses val="autoZero"/>
        <c:crossBetween val="between"/>
      </c:valAx>
      <c:spPr>
        <a:ln>
          <a:solidFill>
            <a:schemeClr val="bg1">
              <a:lumMod val="85000"/>
            </a:schemeClr>
          </a:solidFill>
        </a:ln>
      </c:spPr>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'Page 68'!$AM$9</c:f>
              <c:strCache>
                <c:ptCount val="1"/>
                <c:pt idx="0">
                  <c:v>Importattions CAF</c:v>
                </c:pt>
              </c:strCache>
            </c:strRef>
          </c:tx>
          <c:marker>
            <c:symbol val="none"/>
          </c:marker>
          <c:cat>
            <c:numRef>
              <c:f>'Page 68'!$B$10:$B$19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'Page 68'!$AM$10:$AM$19</c:f>
              <c:numCache>
                <c:formatCode>0.0</c:formatCode>
                <c:ptCount val="10"/>
                <c:pt idx="0">
                  <c:v>100</c:v>
                </c:pt>
                <c:pt idx="1">
                  <c:v>97.912524850894627</c:v>
                </c:pt>
                <c:pt idx="2">
                  <c:v>113.41948310139165</c:v>
                </c:pt>
                <c:pt idx="3">
                  <c:v>128.92644135188866</c:v>
                </c:pt>
                <c:pt idx="4">
                  <c:v>128.6282306163022</c:v>
                </c:pt>
                <c:pt idx="5">
                  <c:v>139.56262425447318</c:v>
                </c:pt>
                <c:pt idx="6">
                  <c:v>142.3459244532803</c:v>
                </c:pt>
                <c:pt idx="7">
                  <c:v>148.70775347912524</c:v>
                </c:pt>
                <c:pt idx="8">
                  <c:v>145.42743538767397</c:v>
                </c:pt>
                <c:pt idx="9">
                  <c:v>165.30815109343936</c:v>
                </c:pt>
              </c:numCache>
            </c:numRef>
          </c:val>
          <c:smooth val="0"/>
          <c:extLst xmlns:c16r2="http://schemas.microsoft.com/office/drawing/2015/06/chart">
            <c:ext xmlns:c16="http://schemas.microsoft.com/office/drawing/2014/chart" uri="{C3380CC4-5D6E-409C-BE32-E72D297353CC}">
              <c16:uniqueId val="{00000000-C66D-4F3F-A681-C1DD5AF2F8E9}"/>
            </c:ext>
          </c:extLst>
        </c:ser>
        <c:ser>
          <c:idx val="1"/>
          <c:order val="1"/>
          <c:tx>
            <c:strRef>
              <c:f>'Page 68'!$AN$9</c:f>
              <c:strCache>
                <c:ptCount val="1"/>
                <c:pt idx="0">
                  <c:v>Exportations FAB</c:v>
                </c:pt>
              </c:strCache>
            </c:strRef>
          </c:tx>
          <c:marker>
            <c:symbol val="none"/>
          </c:marker>
          <c:cat>
            <c:numRef>
              <c:f>'Page 68'!$B$10:$B$19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'Page 68'!$AN$10:$AN$19</c:f>
              <c:numCache>
                <c:formatCode>0.0</c:formatCode>
                <c:ptCount val="10"/>
                <c:pt idx="0">
                  <c:v>100</c:v>
                </c:pt>
                <c:pt idx="1">
                  <c:v>88.856209150326791</c:v>
                </c:pt>
                <c:pt idx="2">
                  <c:v>125.45751633986927</c:v>
                </c:pt>
                <c:pt idx="3">
                  <c:v>113.72549019607843</c:v>
                </c:pt>
                <c:pt idx="4">
                  <c:v>124.640522875817</c:v>
                </c:pt>
                <c:pt idx="5">
                  <c:v>123.82352941176471</c:v>
                </c:pt>
                <c:pt idx="6">
                  <c:v>134.54248366013073</c:v>
                </c:pt>
                <c:pt idx="7">
                  <c:v>137.94117647058823</c:v>
                </c:pt>
                <c:pt idx="8">
                  <c:v>150.359477124183</c:v>
                </c:pt>
                <c:pt idx="9">
                  <c:v>159.96732026143792</c:v>
                </c:pt>
              </c:numCache>
            </c:numRef>
          </c:val>
          <c:smooth val="0"/>
          <c:extLst xmlns:c16r2="http://schemas.microsoft.com/office/drawing/2015/06/chart">
            <c:ext xmlns:c16="http://schemas.microsoft.com/office/drawing/2014/chart" uri="{C3380CC4-5D6E-409C-BE32-E72D297353CC}">
              <c16:uniqueId val="{00000001-C66D-4F3F-A681-C1DD5AF2F8E9}"/>
            </c:ext>
          </c:extLst>
        </c:ser>
        <c:dLbls>
          <c:showLegendKey val="0"/>
          <c:showVal val="0"/>
          <c:showCatName val="0"/>
          <c:showSerName val="0"/>
          <c:showPercent val="0"/>
          <c:showBubbleSize val="0"/>
        </c:dLbls>
        <c:marker val="1"/>
        <c:smooth val="0"/>
        <c:axId val="76221440"/>
        <c:axId val="76231424"/>
      </c:lineChart>
      <c:catAx>
        <c:axId val="76221440"/>
        <c:scaling>
          <c:orientation val="minMax"/>
        </c:scaling>
        <c:delete val="0"/>
        <c:axPos val="b"/>
        <c:numFmt formatCode="General" sourceLinked="1"/>
        <c:majorTickMark val="out"/>
        <c:minorTickMark val="none"/>
        <c:tickLblPos val="nextTo"/>
        <c:crossAx val="76231424"/>
        <c:crosses val="autoZero"/>
        <c:auto val="1"/>
        <c:lblAlgn val="ctr"/>
        <c:lblOffset val="100"/>
        <c:noMultiLvlLbl val="0"/>
      </c:catAx>
      <c:valAx>
        <c:axId val="76231424"/>
        <c:scaling>
          <c:orientation val="minMax"/>
          <c:min val="60"/>
        </c:scaling>
        <c:delete val="0"/>
        <c:axPos val="l"/>
        <c:majorGridlines>
          <c:spPr>
            <a:ln>
              <a:solidFill>
                <a:schemeClr val="bg1">
                  <a:lumMod val="85000"/>
                </a:schemeClr>
              </a:solidFill>
            </a:ln>
          </c:spPr>
        </c:majorGridlines>
        <c:numFmt formatCode="0" sourceLinked="0"/>
        <c:majorTickMark val="out"/>
        <c:minorTickMark val="none"/>
        <c:tickLblPos val="nextTo"/>
        <c:crossAx val="76221440"/>
        <c:crosses val="autoZero"/>
        <c:crossBetween val="between"/>
      </c:valAx>
      <c:spPr>
        <a:ln>
          <a:solidFill>
            <a:schemeClr val="bg1">
              <a:lumMod val="85000"/>
            </a:schemeClr>
          </a:solidFill>
        </a:ln>
      </c:spPr>
    </c:plotArea>
    <c:legend>
      <c:legendPos val="b"/>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'Page 69'!$C$7</c:f>
              <c:strCache>
                <c:ptCount val="1"/>
                <c:pt idx="0">
                  <c:v>Commandes</c:v>
                </c:pt>
              </c:strCache>
            </c:strRef>
          </c:tx>
          <c:marker>
            <c:symbol val="none"/>
          </c:marker>
          <c:cat>
            <c:numRef>
              <c:f>'Page 69'!$B$9:$B$19</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'Page 69'!$Z$9:$Z$19</c:f>
              <c:numCache>
                <c:formatCode>0.0</c:formatCode>
                <c:ptCount val="11"/>
                <c:pt idx="0">
                  <c:v>100</c:v>
                </c:pt>
                <c:pt idx="1">
                  <c:v>80.066287878787875</c:v>
                </c:pt>
                <c:pt idx="2">
                  <c:v>97.395833333333343</c:v>
                </c:pt>
                <c:pt idx="3">
                  <c:v>136.22159090909091</c:v>
                </c:pt>
                <c:pt idx="4">
                  <c:v>133.99621212121212</c:v>
                </c:pt>
                <c:pt idx="5">
                  <c:v>155.87121212121212</c:v>
                </c:pt>
                <c:pt idx="6">
                  <c:v>193.28361742424244</c:v>
                </c:pt>
                <c:pt idx="7">
                  <c:v>121.15530303030305</c:v>
                </c:pt>
                <c:pt idx="8">
                  <c:v>154.28267045454544</c:v>
                </c:pt>
                <c:pt idx="9">
                  <c:v>114.04356060606059</c:v>
                </c:pt>
                <c:pt idx="10">
                  <c:v>162.734375</c:v>
                </c:pt>
              </c:numCache>
            </c:numRef>
          </c:val>
          <c:smooth val="0"/>
          <c:extLst xmlns:c16r2="http://schemas.microsoft.com/office/drawing/2015/06/chart">
            <c:ext xmlns:c16="http://schemas.microsoft.com/office/drawing/2014/chart" uri="{C3380CC4-5D6E-409C-BE32-E72D297353CC}">
              <c16:uniqueId val="{00000000-DAE5-4503-9B88-C6D30BDA03A7}"/>
            </c:ext>
          </c:extLst>
        </c:ser>
        <c:ser>
          <c:idx val="1"/>
          <c:order val="1"/>
          <c:tx>
            <c:strRef>
              <c:f>'Page 69'!$E$7</c:f>
              <c:strCache>
                <c:ptCount val="1"/>
                <c:pt idx="0">
                  <c:v>Livraisons</c:v>
                </c:pt>
              </c:strCache>
            </c:strRef>
          </c:tx>
          <c:marker>
            <c:symbol val="none"/>
          </c:marker>
          <c:cat>
            <c:numRef>
              <c:f>'Page 69'!$B$9:$B$19</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'Page 69'!$AA$9:$AA$19</c:f>
              <c:numCache>
                <c:formatCode>0.0</c:formatCode>
                <c:ptCount val="11"/>
                <c:pt idx="0">
                  <c:v>100</c:v>
                </c:pt>
                <c:pt idx="1">
                  <c:v>165.65914903510813</c:v>
                </c:pt>
                <c:pt idx="2">
                  <c:v>88.700302255289472</c:v>
                </c:pt>
                <c:pt idx="3">
                  <c:v>93.792141362473842</c:v>
                </c:pt>
                <c:pt idx="4">
                  <c:v>105.55684724482678</c:v>
                </c:pt>
                <c:pt idx="5">
                  <c:v>73.773541036968155</c:v>
                </c:pt>
                <c:pt idx="6">
                  <c:v>86.631016042780757</c:v>
                </c:pt>
                <c:pt idx="7">
                  <c:v>87.956289235061618</c:v>
                </c:pt>
                <c:pt idx="8">
                  <c:v>87.844687282027436</c:v>
                </c:pt>
                <c:pt idx="9">
                  <c:v>78.565449895373163</c:v>
                </c:pt>
                <c:pt idx="10">
                  <c:v>88.556149732620327</c:v>
                </c:pt>
              </c:numCache>
            </c:numRef>
          </c:val>
          <c:smooth val="0"/>
          <c:extLst xmlns:c16r2="http://schemas.microsoft.com/office/drawing/2015/06/chart">
            <c:ext xmlns:c16="http://schemas.microsoft.com/office/drawing/2014/chart" uri="{C3380CC4-5D6E-409C-BE32-E72D297353CC}">
              <c16:uniqueId val="{00000001-DAE5-4503-9B88-C6D30BDA03A7}"/>
            </c:ext>
          </c:extLst>
        </c:ser>
        <c:dLbls>
          <c:showLegendKey val="0"/>
          <c:showVal val="0"/>
          <c:showCatName val="0"/>
          <c:showSerName val="0"/>
          <c:showPercent val="0"/>
          <c:showBubbleSize val="0"/>
        </c:dLbls>
        <c:marker val="1"/>
        <c:smooth val="0"/>
        <c:axId val="76269440"/>
        <c:axId val="76270976"/>
      </c:lineChart>
      <c:catAx>
        <c:axId val="76269440"/>
        <c:scaling>
          <c:orientation val="minMax"/>
        </c:scaling>
        <c:delete val="0"/>
        <c:axPos val="b"/>
        <c:numFmt formatCode="General" sourceLinked="1"/>
        <c:majorTickMark val="out"/>
        <c:minorTickMark val="none"/>
        <c:tickLblPos val="nextTo"/>
        <c:crossAx val="76270976"/>
        <c:crosses val="autoZero"/>
        <c:auto val="1"/>
        <c:lblAlgn val="ctr"/>
        <c:lblOffset val="100"/>
        <c:noMultiLvlLbl val="0"/>
      </c:catAx>
      <c:valAx>
        <c:axId val="76270976"/>
        <c:scaling>
          <c:orientation val="minMax"/>
          <c:min val="50"/>
        </c:scaling>
        <c:delete val="0"/>
        <c:axPos val="l"/>
        <c:majorGridlines>
          <c:spPr>
            <a:ln>
              <a:solidFill>
                <a:schemeClr val="bg1">
                  <a:lumMod val="85000"/>
                </a:schemeClr>
              </a:solidFill>
            </a:ln>
          </c:spPr>
        </c:majorGridlines>
        <c:numFmt formatCode="0" sourceLinked="0"/>
        <c:majorTickMark val="out"/>
        <c:minorTickMark val="none"/>
        <c:tickLblPos val="nextTo"/>
        <c:crossAx val="76269440"/>
        <c:crosses val="autoZero"/>
        <c:crossBetween val="between"/>
      </c:valAx>
      <c:spPr>
        <a:ln>
          <a:solidFill>
            <a:schemeClr val="bg1">
              <a:lumMod val="85000"/>
            </a:schemeClr>
          </a:solidFill>
        </a:ln>
      </c:spPr>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Lbls>
            <c:numFmt formatCode="0.0%" sourceLinked="0"/>
            <c:spPr>
              <a:noFill/>
              <a:ln>
                <a:noFill/>
              </a:ln>
              <a:effectLst/>
            </c:spPr>
            <c:txPr>
              <a:bodyPr/>
              <a:lstStyle/>
              <a:p>
                <a:pPr>
                  <a:defRPr b="1"/>
                </a:pPr>
                <a:endParaRPr lang="fr-FR"/>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'Page 71'!$AJ$37:$AJ$43</c:f>
              <c:strCache>
                <c:ptCount val="7"/>
                <c:pt idx="0">
                  <c:v>Amériques</c:v>
                </c:pt>
                <c:pt idx="1">
                  <c:v>Afrique</c:v>
                </c:pt>
                <c:pt idx="2">
                  <c:v>Europe</c:v>
                </c:pt>
                <c:pt idx="3">
                  <c:v>Asie</c:v>
                </c:pt>
                <c:pt idx="4">
                  <c:v>Océanie</c:v>
                </c:pt>
                <c:pt idx="5">
                  <c:v>Proche et Moyen-orient</c:v>
                </c:pt>
                <c:pt idx="6">
                  <c:v>Divers</c:v>
                </c:pt>
              </c:strCache>
            </c:strRef>
          </c:cat>
          <c:val>
            <c:numRef>
              <c:f>'Page 71'!$AK$37:$AK$43</c:f>
              <c:numCache>
                <c:formatCode>0.0</c:formatCode>
                <c:ptCount val="7"/>
                <c:pt idx="0">
                  <c:v>683</c:v>
                </c:pt>
                <c:pt idx="1">
                  <c:v>808.4</c:v>
                </c:pt>
                <c:pt idx="2">
                  <c:v>638.70000000000005</c:v>
                </c:pt>
                <c:pt idx="3">
                  <c:v>1977.1</c:v>
                </c:pt>
                <c:pt idx="4">
                  <c:v>38.700000000000003</c:v>
                </c:pt>
                <c:pt idx="5">
                  <c:v>2602.3000000000002</c:v>
                </c:pt>
                <c:pt idx="6">
                  <c:v>125.8</c:v>
                </c:pt>
              </c:numCache>
            </c:numRef>
          </c:val>
          <c:extLst xmlns:c16r2="http://schemas.microsoft.com/office/drawing/2015/06/chart">
            <c:ext xmlns:c16="http://schemas.microsoft.com/office/drawing/2014/chart" uri="{C3380CC4-5D6E-409C-BE32-E72D297353CC}">
              <c16:uniqueId val="{00000000-A7D9-4321-854C-957BE0C7937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Lbls>
            <c:numFmt formatCode="0.0%" sourceLinked="0"/>
            <c:spPr>
              <a:noFill/>
              <a:ln>
                <a:noFill/>
              </a:ln>
              <a:effectLst/>
            </c:spPr>
            <c:txPr>
              <a:bodyPr/>
              <a:lstStyle/>
              <a:p>
                <a:pPr>
                  <a:defRPr b="1"/>
                </a:pPr>
                <a:endParaRPr lang="fr-FR"/>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'Page 72'!$X$21:$X$27</c:f>
              <c:strCache>
                <c:ptCount val="7"/>
                <c:pt idx="0">
                  <c:v>Amériques</c:v>
                </c:pt>
                <c:pt idx="1">
                  <c:v>Afrique</c:v>
                </c:pt>
                <c:pt idx="2">
                  <c:v>Europe</c:v>
                </c:pt>
                <c:pt idx="3">
                  <c:v>Asie</c:v>
                </c:pt>
                <c:pt idx="4">
                  <c:v>Océanie</c:v>
                </c:pt>
                <c:pt idx="5">
                  <c:v>Proche et Moyen-orient</c:v>
                </c:pt>
                <c:pt idx="6">
                  <c:v>Divers</c:v>
                </c:pt>
              </c:strCache>
            </c:strRef>
          </c:cat>
          <c:val>
            <c:numRef>
              <c:f>'Page 72'!$Y$21:$Y$27</c:f>
              <c:numCache>
                <c:formatCode>0.0</c:formatCode>
                <c:ptCount val="7"/>
                <c:pt idx="0">
                  <c:v>737</c:v>
                </c:pt>
                <c:pt idx="1">
                  <c:v>124.7</c:v>
                </c:pt>
                <c:pt idx="2">
                  <c:v>666.40000000000009</c:v>
                </c:pt>
                <c:pt idx="3">
                  <c:v>1145.5999999999999</c:v>
                </c:pt>
                <c:pt idx="4">
                  <c:v>111.4</c:v>
                </c:pt>
                <c:pt idx="5">
                  <c:v>924</c:v>
                </c:pt>
                <c:pt idx="6">
                  <c:v>99.8</c:v>
                </c:pt>
              </c:numCache>
            </c:numRef>
          </c:val>
          <c:extLst xmlns:c16r2="http://schemas.microsoft.com/office/drawing/2015/06/chart">
            <c:ext xmlns:c16="http://schemas.microsoft.com/office/drawing/2014/chart" uri="{C3380CC4-5D6E-409C-BE32-E72D297353CC}">
              <c16:uniqueId val="{00000000-4872-4D04-BE1F-8386DCAE93A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'Page 73'!$AH$5</c:f>
              <c:strCache>
                <c:ptCount val="1"/>
                <c:pt idx="0">
                  <c:v>Livraisons</c:v>
                </c:pt>
              </c:strCache>
            </c:strRef>
          </c:tx>
          <c:invertIfNegative val="0"/>
          <c:cat>
            <c:strRef>
              <c:f>'Page 73'!$AG$6:$AG$19</c:f>
              <c:strCache>
                <c:ptCount val="14"/>
                <c:pt idx="0">
                  <c:v>Proche et Moyen-orient</c:v>
                </c:pt>
                <c:pt idx="1">
                  <c:v>Union européenne</c:v>
                </c:pt>
                <c:pt idx="2">
                  <c:v>Asie du Sud</c:v>
                </c:pt>
                <c:pt idx="3">
                  <c:v>Asie du Sud-Est</c:v>
                </c:pt>
                <c:pt idx="4">
                  <c:v>Amérique du Sud</c:v>
                </c:pt>
                <c:pt idx="5">
                  <c:v>Amérique du Nord</c:v>
                </c:pt>
                <c:pt idx="6">
                  <c:v>Afrique du Nord</c:v>
                </c:pt>
                <c:pt idx="7">
                  <c:v>Océanie</c:v>
                </c:pt>
                <c:pt idx="8">
                  <c:v>Autres pays européens</c:v>
                </c:pt>
                <c:pt idx="9">
                  <c:v>Asie du Nord-Est</c:v>
                </c:pt>
                <c:pt idx="10">
                  <c:v>Divers*</c:v>
                </c:pt>
                <c:pt idx="11">
                  <c:v>Amérique centrale et Caraïbes</c:v>
                </c:pt>
                <c:pt idx="12">
                  <c:v>Afrique subsaharienne</c:v>
                </c:pt>
                <c:pt idx="13">
                  <c:v>Asie centrale</c:v>
                </c:pt>
              </c:strCache>
            </c:strRef>
          </c:cat>
          <c:val>
            <c:numRef>
              <c:f>'Page 73'!$AH$6:$AH$19</c:f>
              <c:numCache>
                <c:formatCode>#,##0</c:formatCode>
                <c:ptCount val="14"/>
                <c:pt idx="0">
                  <c:v>5230.2</c:v>
                </c:pt>
                <c:pt idx="1">
                  <c:v>3234.8</c:v>
                </c:pt>
                <c:pt idx="2">
                  <c:v>1746.4</c:v>
                </c:pt>
                <c:pt idx="3">
                  <c:v>1652.6</c:v>
                </c:pt>
                <c:pt idx="4">
                  <c:v>1112.8</c:v>
                </c:pt>
                <c:pt idx="5">
                  <c:v>996</c:v>
                </c:pt>
                <c:pt idx="6">
                  <c:v>939.7</c:v>
                </c:pt>
                <c:pt idx="7">
                  <c:v>850.3</c:v>
                </c:pt>
                <c:pt idx="8">
                  <c:v>812.4</c:v>
                </c:pt>
                <c:pt idx="9">
                  <c:v>769.7</c:v>
                </c:pt>
                <c:pt idx="10">
                  <c:v>380.1</c:v>
                </c:pt>
                <c:pt idx="11">
                  <c:v>353.7</c:v>
                </c:pt>
                <c:pt idx="12">
                  <c:v>341.1</c:v>
                </c:pt>
                <c:pt idx="13">
                  <c:v>55.3</c:v>
                </c:pt>
              </c:numCache>
            </c:numRef>
          </c:val>
          <c:extLst xmlns:c16r2="http://schemas.microsoft.com/office/drawing/2015/06/chart">
            <c:ext xmlns:c16="http://schemas.microsoft.com/office/drawing/2014/chart" uri="{C3380CC4-5D6E-409C-BE32-E72D297353CC}">
              <c16:uniqueId val="{00000000-9381-4CC0-8CD2-448C9BA019AC}"/>
            </c:ext>
          </c:extLst>
        </c:ser>
        <c:ser>
          <c:idx val="1"/>
          <c:order val="1"/>
          <c:tx>
            <c:strRef>
              <c:f>'Page 73'!$AI$5</c:f>
              <c:strCache>
                <c:ptCount val="1"/>
                <c:pt idx="0">
                  <c:v>Commandes</c:v>
                </c:pt>
              </c:strCache>
            </c:strRef>
          </c:tx>
          <c:invertIfNegative val="0"/>
          <c:cat>
            <c:strRef>
              <c:f>'Page 73'!$AG$6:$AG$19</c:f>
              <c:strCache>
                <c:ptCount val="14"/>
                <c:pt idx="0">
                  <c:v>Proche et Moyen-orient</c:v>
                </c:pt>
                <c:pt idx="1">
                  <c:v>Union européenne</c:v>
                </c:pt>
                <c:pt idx="2">
                  <c:v>Asie du Sud</c:v>
                </c:pt>
                <c:pt idx="3">
                  <c:v>Asie du Sud-Est</c:v>
                </c:pt>
                <c:pt idx="4">
                  <c:v>Amérique du Sud</c:v>
                </c:pt>
                <c:pt idx="5">
                  <c:v>Amérique du Nord</c:v>
                </c:pt>
                <c:pt idx="6">
                  <c:v>Afrique du Nord</c:v>
                </c:pt>
                <c:pt idx="7">
                  <c:v>Océanie</c:v>
                </c:pt>
                <c:pt idx="8">
                  <c:v>Autres pays européens</c:v>
                </c:pt>
                <c:pt idx="9">
                  <c:v>Asie du Nord-Est</c:v>
                </c:pt>
                <c:pt idx="10">
                  <c:v>Divers*</c:v>
                </c:pt>
                <c:pt idx="11">
                  <c:v>Amérique centrale et Caraïbes</c:v>
                </c:pt>
                <c:pt idx="12">
                  <c:v>Afrique subsaharienne</c:v>
                </c:pt>
                <c:pt idx="13">
                  <c:v>Asie centrale</c:v>
                </c:pt>
              </c:strCache>
            </c:strRef>
          </c:cat>
          <c:val>
            <c:numRef>
              <c:f>'Page 73'!$AI$6:$AI$19</c:f>
              <c:numCache>
                <c:formatCode>#,##0</c:formatCode>
                <c:ptCount val="14"/>
                <c:pt idx="0">
                  <c:v>7737</c:v>
                </c:pt>
                <c:pt idx="1">
                  <c:v>2576.6999999999998</c:v>
                </c:pt>
                <c:pt idx="2">
                  <c:v>4391.7</c:v>
                </c:pt>
                <c:pt idx="3">
                  <c:v>3450.8</c:v>
                </c:pt>
                <c:pt idx="4">
                  <c:v>5064.1000000000004</c:v>
                </c:pt>
                <c:pt idx="5">
                  <c:v>1654.8</c:v>
                </c:pt>
                <c:pt idx="6">
                  <c:v>1020.7</c:v>
                </c:pt>
                <c:pt idx="7">
                  <c:v>236.5</c:v>
                </c:pt>
                <c:pt idx="8">
                  <c:v>1792.2</c:v>
                </c:pt>
                <c:pt idx="9">
                  <c:v>993</c:v>
                </c:pt>
                <c:pt idx="10">
                  <c:v>1078.8</c:v>
                </c:pt>
                <c:pt idx="11">
                  <c:v>391.3</c:v>
                </c:pt>
                <c:pt idx="12">
                  <c:v>489.2</c:v>
                </c:pt>
                <c:pt idx="13">
                  <c:v>612.9</c:v>
                </c:pt>
              </c:numCache>
            </c:numRef>
          </c:val>
          <c:extLst xmlns:c16r2="http://schemas.microsoft.com/office/drawing/2015/06/chart">
            <c:ext xmlns:c16="http://schemas.microsoft.com/office/drawing/2014/chart" uri="{C3380CC4-5D6E-409C-BE32-E72D297353CC}">
              <c16:uniqueId val="{00000001-9381-4CC0-8CD2-448C9BA019AC}"/>
            </c:ext>
          </c:extLst>
        </c:ser>
        <c:dLbls>
          <c:showLegendKey val="0"/>
          <c:showVal val="0"/>
          <c:showCatName val="0"/>
          <c:showSerName val="0"/>
          <c:showPercent val="0"/>
          <c:showBubbleSize val="0"/>
        </c:dLbls>
        <c:gapWidth val="150"/>
        <c:axId val="77536256"/>
        <c:axId val="77566720"/>
      </c:barChart>
      <c:catAx>
        <c:axId val="77536256"/>
        <c:scaling>
          <c:orientation val="minMax"/>
        </c:scaling>
        <c:delete val="0"/>
        <c:axPos val="b"/>
        <c:numFmt formatCode="General" sourceLinked="0"/>
        <c:majorTickMark val="out"/>
        <c:minorTickMark val="none"/>
        <c:tickLblPos val="nextTo"/>
        <c:txPr>
          <a:bodyPr rot="-5400000" vert="horz"/>
          <a:lstStyle/>
          <a:p>
            <a:pPr>
              <a:defRPr/>
            </a:pPr>
            <a:endParaRPr lang="fr-FR"/>
          </a:p>
        </c:txPr>
        <c:crossAx val="77566720"/>
        <c:crosses val="autoZero"/>
        <c:auto val="1"/>
        <c:lblAlgn val="ctr"/>
        <c:lblOffset val="100"/>
        <c:noMultiLvlLbl val="0"/>
      </c:catAx>
      <c:valAx>
        <c:axId val="7756672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77536256"/>
        <c:crosses val="autoZero"/>
        <c:crossBetween val="between"/>
      </c:valAx>
      <c:spPr>
        <a:ln>
          <a:solidFill>
            <a:schemeClr val="bg1">
              <a:lumMod val="85000"/>
            </a:schemeClr>
          </a:solidFill>
        </a:ln>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9525</xdr:colOff>
      <xdr:row>33</xdr:row>
      <xdr:rowOff>33337</xdr:rowOff>
    </xdr:from>
    <xdr:to>
      <xdr:col>2</xdr:col>
      <xdr:colOff>295275</xdr:colOff>
      <xdr:row>57</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428625</xdr:colOff>
      <xdr:row>33</xdr:row>
      <xdr:rowOff>19050</xdr:rowOff>
    </xdr:from>
    <xdr:to>
      <xdr:col>9</xdr:col>
      <xdr:colOff>304800</xdr:colOff>
      <xdr:row>57</xdr:row>
      <xdr:rowOff>109538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380998</xdr:colOff>
      <xdr:row>44</xdr:row>
      <xdr:rowOff>57149</xdr:rowOff>
    </xdr:from>
    <xdr:to>
      <xdr:col>6</xdr:col>
      <xdr:colOff>257175</xdr:colOff>
      <xdr:row>74</xdr:row>
      <xdr:rowOff>123824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0.67976</cdr:x>
      <cdr:y>0.2147</cdr:y>
    </cdr:from>
    <cdr:to>
      <cdr:x>0.81729</cdr:x>
      <cdr:y>0.26886</cdr:y>
    </cdr:to>
    <cdr:sp macro="" textlink="">
      <cdr:nvSpPr>
        <cdr:cNvPr id="3" name="ZoneTexte 2"/>
        <cdr:cNvSpPr txBox="1"/>
      </cdr:nvSpPr>
      <cdr:spPr>
        <a:xfrm xmlns:a="http://schemas.openxmlformats.org/drawingml/2006/main">
          <a:off x="3295652" y="1057276"/>
          <a:ext cx="6667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PACA</a:t>
          </a:r>
        </a:p>
      </cdr:txBody>
    </cdr:sp>
  </cdr:relSizeAnchor>
  <cdr:relSizeAnchor xmlns:cdr="http://schemas.openxmlformats.org/drawingml/2006/chartDrawing">
    <cdr:from>
      <cdr:x>0.60314</cdr:x>
      <cdr:y>0.33075</cdr:y>
    </cdr:from>
    <cdr:to>
      <cdr:x>0.81336</cdr:x>
      <cdr:y>0.38878</cdr:y>
    </cdr:to>
    <cdr:sp macro="" textlink="">
      <cdr:nvSpPr>
        <cdr:cNvPr id="4" name="ZoneTexte 3"/>
        <cdr:cNvSpPr txBox="1"/>
      </cdr:nvSpPr>
      <cdr:spPr>
        <a:xfrm xmlns:a="http://schemas.openxmlformats.org/drawingml/2006/main">
          <a:off x="2924176" y="1628776"/>
          <a:ext cx="10191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Rhône-Alpes</a:t>
          </a:r>
        </a:p>
      </cdr:txBody>
    </cdr:sp>
  </cdr:relSizeAnchor>
  <cdr:relSizeAnchor xmlns:cdr="http://schemas.openxmlformats.org/drawingml/2006/chartDrawing">
    <cdr:from>
      <cdr:x>0.58939</cdr:x>
      <cdr:y>0.46228</cdr:y>
    </cdr:from>
    <cdr:to>
      <cdr:x>0.75049</cdr:x>
      <cdr:y>0.50677</cdr:y>
    </cdr:to>
    <cdr:sp macro="" textlink="">
      <cdr:nvSpPr>
        <cdr:cNvPr id="5" name="ZoneTexte 4"/>
        <cdr:cNvSpPr txBox="1"/>
      </cdr:nvSpPr>
      <cdr:spPr>
        <a:xfrm xmlns:a="http://schemas.openxmlformats.org/drawingml/2006/main">
          <a:off x="2857503" y="2276475"/>
          <a:ext cx="7810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Bretagne</a:t>
          </a:r>
        </a:p>
      </cdr:txBody>
    </cdr:sp>
  </cdr:relSizeAnchor>
  <cdr:relSizeAnchor xmlns:cdr="http://schemas.openxmlformats.org/drawingml/2006/chartDrawing">
    <cdr:from>
      <cdr:x>0.46562</cdr:x>
      <cdr:y>0.57834</cdr:y>
    </cdr:from>
    <cdr:to>
      <cdr:x>0.68369</cdr:x>
      <cdr:y>0.63056</cdr:y>
    </cdr:to>
    <cdr:sp macro="" textlink="">
      <cdr:nvSpPr>
        <cdr:cNvPr id="6" name="ZoneTexte 5"/>
        <cdr:cNvSpPr txBox="1"/>
      </cdr:nvSpPr>
      <cdr:spPr>
        <a:xfrm xmlns:a="http://schemas.openxmlformats.org/drawingml/2006/main">
          <a:off x="2257427" y="2847975"/>
          <a:ext cx="1057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Midi-Pyrénées</a:t>
          </a:r>
        </a:p>
      </cdr:txBody>
    </cdr:sp>
  </cdr:relSizeAnchor>
  <cdr:relSizeAnchor xmlns:cdr="http://schemas.openxmlformats.org/drawingml/2006/chartDrawing">
    <cdr:from>
      <cdr:x>0.27701</cdr:x>
      <cdr:y>0.44681</cdr:y>
    </cdr:from>
    <cdr:to>
      <cdr:x>0.44597</cdr:x>
      <cdr:y>0.49516</cdr:y>
    </cdr:to>
    <cdr:sp macro="" textlink="">
      <cdr:nvSpPr>
        <cdr:cNvPr id="7" name="ZoneTexte 6"/>
        <cdr:cNvSpPr txBox="1"/>
      </cdr:nvSpPr>
      <cdr:spPr>
        <a:xfrm xmlns:a="http://schemas.openxmlformats.org/drawingml/2006/main">
          <a:off x="1343028" y="2200276"/>
          <a:ext cx="8191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Aquitaine</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19049</xdr:colOff>
      <xdr:row>24</xdr:row>
      <xdr:rowOff>85725</xdr:rowOff>
    </xdr:from>
    <xdr:to>
      <xdr:col>6</xdr:col>
      <xdr:colOff>714374</xdr:colOff>
      <xdr:row>52</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58</xdr:row>
      <xdr:rowOff>161924</xdr:rowOff>
    </xdr:from>
    <xdr:to>
      <xdr:col>7</xdr:col>
      <xdr:colOff>9525</xdr:colOff>
      <xdr:row>87</xdr:row>
      <xdr:rowOff>133350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47626</xdr:colOff>
      <xdr:row>23</xdr:row>
      <xdr:rowOff>71436</xdr:rowOff>
    </xdr:from>
    <xdr:to>
      <xdr:col>6</xdr:col>
      <xdr:colOff>676275</xdr:colOff>
      <xdr:row>51</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28576</xdr:colOff>
      <xdr:row>54</xdr:row>
      <xdr:rowOff>63149</xdr:rowOff>
    </xdr:from>
    <xdr:to>
      <xdr:col>10</xdr:col>
      <xdr:colOff>352426</xdr:colOff>
      <xdr:row>77</xdr:row>
      <xdr:rowOff>104774</xdr:rowOff>
    </xdr:to>
    <xdr:pic>
      <xdr:nvPicPr>
        <xdr:cNvPr id="5" name="Imag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6" y="8864249"/>
          <a:ext cx="7181850" cy="379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371476</xdr:colOff>
      <xdr:row>22</xdr:row>
      <xdr:rowOff>0</xdr:rowOff>
    </xdr:from>
    <xdr:to>
      <xdr:col>5</xdr:col>
      <xdr:colOff>0</xdr:colOff>
      <xdr:row>44</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371476</xdr:colOff>
      <xdr:row>20</xdr:row>
      <xdr:rowOff>138111</xdr:rowOff>
    </xdr:from>
    <xdr:to>
      <xdr:col>4</xdr:col>
      <xdr:colOff>742950</xdr:colOff>
      <xdr:row>43</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29</xdr:row>
      <xdr:rowOff>100011</xdr:rowOff>
    </xdr:from>
    <xdr:to>
      <xdr:col>8</xdr:col>
      <xdr:colOff>342900</xdr:colOff>
      <xdr:row>61</xdr:row>
      <xdr:rowOff>123825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tabSelected="1" workbookViewId="0">
      <selection activeCell="B22" sqref="B22"/>
    </sheetView>
  </sheetViews>
  <sheetFormatPr baseColWidth="10" defaultRowHeight="12.75" x14ac:dyDescent="0.2"/>
  <cols>
    <col min="1" max="1" width="5.7109375" customWidth="1"/>
    <col min="2" max="2" width="116.140625" bestFit="1" customWidth="1"/>
    <col min="3" max="3" width="11.42578125" style="92"/>
  </cols>
  <sheetData>
    <row r="1" spans="2:3" x14ac:dyDescent="0.2">
      <c r="C1" s="47" t="s">
        <v>205</v>
      </c>
    </row>
    <row r="2" spans="2:3" x14ac:dyDescent="0.2">
      <c r="B2" s="22" t="s">
        <v>207</v>
      </c>
      <c r="C2" s="89" t="s">
        <v>222</v>
      </c>
    </row>
    <row r="3" spans="2:3" x14ac:dyDescent="0.2">
      <c r="B3" s="2" t="s">
        <v>208</v>
      </c>
      <c r="C3" s="89">
        <v>63</v>
      </c>
    </row>
    <row r="4" spans="2:3" x14ac:dyDescent="0.2">
      <c r="B4" s="90" t="s">
        <v>209</v>
      </c>
      <c r="C4" s="89">
        <v>63</v>
      </c>
    </row>
    <row r="5" spans="2:3" x14ac:dyDescent="0.2">
      <c r="B5" s="56" t="s">
        <v>210</v>
      </c>
      <c r="C5" s="89" t="s">
        <v>263</v>
      </c>
    </row>
    <row r="6" spans="2:3" x14ac:dyDescent="0.2">
      <c r="B6" s="91" t="s">
        <v>211</v>
      </c>
      <c r="C6" s="89">
        <v>64</v>
      </c>
    </row>
    <row r="7" spans="2:3" x14ac:dyDescent="0.2">
      <c r="B7" s="91" t="s">
        <v>101</v>
      </c>
      <c r="C7" s="89">
        <v>65</v>
      </c>
    </row>
    <row r="8" spans="2:3" x14ac:dyDescent="0.2">
      <c r="B8" s="91" t="s">
        <v>212</v>
      </c>
      <c r="C8" s="89">
        <v>66</v>
      </c>
    </row>
    <row r="9" spans="2:3" x14ac:dyDescent="0.2">
      <c r="B9" s="90" t="s">
        <v>213</v>
      </c>
      <c r="C9" s="36">
        <v>67</v>
      </c>
    </row>
    <row r="10" spans="2:3" x14ac:dyDescent="0.2">
      <c r="B10" s="2" t="s">
        <v>214</v>
      </c>
      <c r="C10" s="89" t="s">
        <v>264</v>
      </c>
    </row>
    <row r="11" spans="2:3" x14ac:dyDescent="0.2">
      <c r="B11" s="90" t="s">
        <v>215</v>
      </c>
      <c r="C11" s="89">
        <v>68</v>
      </c>
    </row>
    <row r="12" spans="2:3" x14ac:dyDescent="0.2">
      <c r="B12" s="90" t="s">
        <v>216</v>
      </c>
      <c r="C12" s="89">
        <v>69</v>
      </c>
    </row>
    <row r="13" spans="2:3" x14ac:dyDescent="0.2">
      <c r="B13" s="90" t="s">
        <v>217</v>
      </c>
      <c r="C13" s="89">
        <v>70</v>
      </c>
    </row>
    <row r="14" spans="2:3" x14ac:dyDescent="0.2">
      <c r="B14" s="56" t="s">
        <v>59</v>
      </c>
      <c r="C14" s="89" t="s">
        <v>262</v>
      </c>
    </row>
    <row r="15" spans="2:3" x14ac:dyDescent="0.2">
      <c r="B15" s="91" t="s">
        <v>218</v>
      </c>
      <c r="C15" s="89">
        <v>71</v>
      </c>
    </row>
    <row r="16" spans="2:3" x14ac:dyDescent="0.2">
      <c r="B16" s="91" t="s">
        <v>219</v>
      </c>
      <c r="C16" s="89">
        <v>72</v>
      </c>
    </row>
    <row r="17" spans="2:3" x14ac:dyDescent="0.2">
      <c r="B17" s="91" t="s">
        <v>220</v>
      </c>
      <c r="C17" s="89">
        <v>73</v>
      </c>
    </row>
    <row r="18" spans="2:3" x14ac:dyDescent="0.2">
      <c r="B18" s="100" t="s">
        <v>221</v>
      </c>
      <c r="C18" s="89">
        <v>74</v>
      </c>
    </row>
    <row r="19" spans="2:3" x14ac:dyDescent="0.2">
      <c r="B19" s="32" t="s">
        <v>206</v>
      </c>
    </row>
  </sheetData>
  <hyperlinks>
    <hyperlink ref="B4" location="'Page 63'!Zone_d_impression" display="5.1.1 Présentation simplifiée des principaux maîtres d’oeuvre de défense"/>
    <hyperlink ref="B6" location="'Page 64'!Zone_d_impression" display="Les paiements aux entreprises marchandes"/>
    <hyperlink ref="B7" location="'Page 65'!Zone_d_impression" display="Répartition régionale des PME et ETI fournisseurs du ministère de la Défense en 2014"/>
    <hyperlink ref="B8" location="'Page 66'!Zone_d_impression" display="Les paiements des sept principaux maîtres d’oeuvres industriels par type de fournisseur et DGP"/>
    <hyperlink ref="B9" location="'Page 67'!Zone_d_impression" display="5.1.3 Le niveau d’activité de l’industrie de défense"/>
    <hyperlink ref="B11" location="'Page 68'!Zone_d_impression" display="5.2.1 Les échanges extérieurs de matériels militaires au sens des douanes"/>
    <hyperlink ref="B12" location="'Page 69'!Zone_d_impression" display="5.2.2 Les importations et exportations françaises d’armement au sens du ministère de la Défense"/>
    <hyperlink ref="B13" location="'Page 70'!Zone_d_impression" display="5.2.3 Nombre et montant des Autorisations d’exportation de matériel de guerre (AEMG) en 2013 par catégorie de la Military List (ML)"/>
    <hyperlink ref="B15" location="'Page 71'!Zone_d_impression" display="Commandes 2013"/>
    <hyperlink ref="B16" location="'Page 72'!Zone_d_impression" display="Livraisons 2013"/>
    <hyperlink ref="B17" location="'Page 73'!Zone_d_impression" display="Répartition du total des prises de commandes et des livraisons françaises (période comprise entre 2009 et 2013) par région géographique"/>
    <hyperlink ref="B18" location="'Page 74'!Zone_d_impression" display="5.3 La Recherche et développement (R&amp;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46"/>
  <sheetViews>
    <sheetView workbookViewId="0">
      <selection activeCell="C6" sqref="C6:C20"/>
    </sheetView>
  </sheetViews>
  <sheetFormatPr baseColWidth="10" defaultRowHeight="12.75" x14ac:dyDescent="0.2"/>
  <cols>
    <col min="1" max="1" width="5.7109375" customWidth="1"/>
    <col min="2" max="2" width="27.42578125" customWidth="1"/>
  </cols>
  <sheetData>
    <row r="2" spans="2:3" ht="15" x14ac:dyDescent="0.25">
      <c r="B2" s="23" t="s">
        <v>59</v>
      </c>
    </row>
    <row r="4" spans="2:3" ht="15" x14ac:dyDescent="0.25">
      <c r="B4" s="23" t="s">
        <v>60</v>
      </c>
    </row>
    <row r="6" spans="2:3" s="2" customFormat="1" ht="12" x14ac:dyDescent="0.2">
      <c r="B6" s="2" t="s">
        <v>38</v>
      </c>
      <c r="C6" s="89">
        <v>682.9</v>
      </c>
    </row>
    <row r="7" spans="2:3" s="2" customFormat="1" ht="12" x14ac:dyDescent="0.2">
      <c r="B7" s="2" t="s">
        <v>39</v>
      </c>
      <c r="C7" s="89">
        <v>125.5</v>
      </c>
    </row>
    <row r="8" spans="2:3" s="2" customFormat="1" ht="12" x14ac:dyDescent="0.2">
      <c r="B8" s="2" t="s">
        <v>40</v>
      </c>
      <c r="C8" s="89">
        <v>0.6</v>
      </c>
    </row>
    <row r="9" spans="2:3" s="2" customFormat="1" ht="12" x14ac:dyDescent="0.2">
      <c r="B9" s="2" t="s">
        <v>41</v>
      </c>
      <c r="C9" s="89">
        <v>129.6</v>
      </c>
    </row>
    <row r="10" spans="2:3" s="2" customFormat="1" ht="12" x14ac:dyDescent="0.2">
      <c r="B10" s="2" t="s">
        <v>42</v>
      </c>
      <c r="C10" s="89">
        <v>552.79999999999995</v>
      </c>
    </row>
    <row r="11" spans="2:3" s="2" customFormat="1" ht="12" x14ac:dyDescent="0.2">
      <c r="B11" s="2" t="s">
        <v>43</v>
      </c>
      <c r="C11" s="89">
        <v>255.6</v>
      </c>
    </row>
    <row r="12" spans="2:3" s="2" customFormat="1" ht="12" x14ac:dyDescent="0.2">
      <c r="B12" s="2" t="s">
        <v>44</v>
      </c>
      <c r="C12" s="89">
        <v>214.1</v>
      </c>
    </row>
    <row r="13" spans="2:3" s="2" customFormat="1" ht="12" x14ac:dyDescent="0.2">
      <c r="B13" s="2" t="s">
        <v>45</v>
      </c>
      <c r="C13" s="89">
        <v>1244.5999999999999</v>
      </c>
    </row>
    <row r="14" spans="2:3" s="2" customFormat="1" ht="12" x14ac:dyDescent="0.2">
      <c r="B14" s="2" t="s">
        <v>46</v>
      </c>
      <c r="C14" s="89">
        <v>262.8</v>
      </c>
    </row>
    <row r="15" spans="2:3" s="2" customFormat="1" ht="12" x14ac:dyDescent="0.2">
      <c r="B15" s="2" t="s">
        <v>47</v>
      </c>
      <c r="C15" s="89">
        <v>2602.3000000000002</v>
      </c>
    </row>
    <row r="16" spans="2:3" s="2" customFormat="1" ht="12" x14ac:dyDescent="0.2">
      <c r="B16" s="2" t="s">
        <v>48</v>
      </c>
      <c r="C16" s="89">
        <v>491.6</v>
      </c>
    </row>
    <row r="17" spans="2:3" s="2" customFormat="1" ht="12" x14ac:dyDescent="0.2">
      <c r="B17" s="2" t="s">
        <v>49</v>
      </c>
      <c r="C17" s="89">
        <v>147.1</v>
      </c>
    </row>
    <row r="18" spans="2:3" s="2" customFormat="1" ht="12" x14ac:dyDescent="0.2">
      <c r="B18" s="2" t="s">
        <v>50</v>
      </c>
      <c r="C18" s="89">
        <v>38.700000000000003</v>
      </c>
    </row>
    <row r="19" spans="2:3" s="2" customFormat="1" ht="12" x14ac:dyDescent="0.2">
      <c r="B19" s="2" t="s">
        <v>61</v>
      </c>
      <c r="C19" s="89">
        <v>125.8</v>
      </c>
    </row>
    <row r="20" spans="2:3" s="2" customFormat="1" ht="12" x14ac:dyDescent="0.2">
      <c r="C20" s="82">
        <v>6874.0000000000009</v>
      </c>
    </row>
    <row r="21" spans="2:3" s="2" customFormat="1" ht="12" x14ac:dyDescent="0.2">
      <c r="B21" s="32" t="s">
        <v>203</v>
      </c>
    </row>
    <row r="22" spans="2:3" s="2" customFormat="1" ht="12" x14ac:dyDescent="0.2">
      <c r="B22" s="32"/>
    </row>
    <row r="23" spans="2:3" s="2" customFormat="1" ht="15" x14ac:dyDescent="0.25">
      <c r="B23" s="23"/>
    </row>
    <row r="24" spans="2:3" s="2" customFormat="1" ht="12" x14ac:dyDescent="0.2"/>
    <row r="37" spans="2:37" x14ac:dyDescent="0.2">
      <c r="AJ37" s="2" t="s">
        <v>62</v>
      </c>
      <c r="AK37" s="49">
        <f>SUM(C8:C10)</f>
        <v>683</v>
      </c>
    </row>
    <row r="38" spans="2:37" x14ac:dyDescent="0.2">
      <c r="AJ38" s="2" t="s">
        <v>63</v>
      </c>
      <c r="AK38" s="49">
        <f>SUM(C6:C7)</f>
        <v>808.4</v>
      </c>
    </row>
    <row r="39" spans="2:37" x14ac:dyDescent="0.2">
      <c r="AJ39" s="2" t="s">
        <v>64</v>
      </c>
      <c r="AK39" s="49">
        <f>SUM(C16:C17)</f>
        <v>638.70000000000005</v>
      </c>
    </row>
    <row r="40" spans="2:37" x14ac:dyDescent="0.2">
      <c r="AJ40" s="2" t="s">
        <v>65</v>
      </c>
      <c r="AK40" s="49">
        <f>SUM(C11:C14)</f>
        <v>1977.1</v>
      </c>
    </row>
    <row r="41" spans="2:37" x14ac:dyDescent="0.2">
      <c r="AJ41" s="2" t="s">
        <v>50</v>
      </c>
      <c r="AK41" s="49">
        <f>C18</f>
        <v>38.700000000000003</v>
      </c>
    </row>
    <row r="42" spans="2:37" x14ac:dyDescent="0.2">
      <c r="AJ42" s="2" t="s">
        <v>47</v>
      </c>
      <c r="AK42" s="49">
        <f>C15</f>
        <v>2602.3000000000002</v>
      </c>
    </row>
    <row r="43" spans="2:37" x14ac:dyDescent="0.2">
      <c r="AJ43" s="2" t="s">
        <v>61</v>
      </c>
      <c r="AK43" s="49">
        <f>C19</f>
        <v>125.8</v>
      </c>
    </row>
    <row r="44" spans="2:37" x14ac:dyDescent="0.2">
      <c r="AJ44" s="2"/>
      <c r="AK44" s="97">
        <f>SUM(AK37:AK43)-C20</f>
        <v>0</v>
      </c>
    </row>
    <row r="46" spans="2:37" x14ac:dyDescent="0.2">
      <c r="B46" s="32" t="s">
        <v>203</v>
      </c>
    </row>
  </sheetData>
  <pageMargins left="0.7" right="0.7" top="0.75" bottom="0.75" header="0.3" footer="0.3"/>
  <pageSetup paperSize="9" scale="87"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45"/>
  <sheetViews>
    <sheetView workbookViewId="0">
      <selection activeCell="C4" sqref="C4:C18"/>
    </sheetView>
  </sheetViews>
  <sheetFormatPr baseColWidth="10" defaultRowHeight="12.75" x14ac:dyDescent="0.2"/>
  <cols>
    <col min="1" max="1" width="5.7109375" customWidth="1"/>
    <col min="2" max="2" width="25.85546875" customWidth="1"/>
  </cols>
  <sheetData>
    <row r="2" spans="2:3" ht="15" x14ac:dyDescent="0.25">
      <c r="B2" s="23" t="s">
        <v>66</v>
      </c>
    </row>
    <row r="4" spans="2:3" s="2" customFormat="1" ht="12" x14ac:dyDescent="0.2">
      <c r="B4" s="2" t="s">
        <v>38</v>
      </c>
      <c r="C4" s="2">
        <v>57.3</v>
      </c>
    </row>
    <row r="5" spans="2:3" s="2" customFormat="1" ht="12" x14ac:dyDescent="0.2">
      <c r="B5" s="2" t="s">
        <v>39</v>
      </c>
      <c r="C5" s="2">
        <v>67.400000000000006</v>
      </c>
    </row>
    <row r="6" spans="2:3" s="2" customFormat="1" ht="12" x14ac:dyDescent="0.2">
      <c r="B6" s="2" t="s">
        <v>40</v>
      </c>
      <c r="C6" s="2">
        <v>166</v>
      </c>
    </row>
    <row r="7" spans="2:3" s="2" customFormat="1" ht="12" x14ac:dyDescent="0.2">
      <c r="B7" s="2" t="s">
        <v>41</v>
      </c>
      <c r="C7" s="2">
        <v>58.7</v>
      </c>
    </row>
    <row r="8" spans="2:3" s="2" customFormat="1" ht="12" x14ac:dyDescent="0.2">
      <c r="B8" s="2" t="s">
        <v>42</v>
      </c>
      <c r="C8" s="2">
        <v>512.29999999999995</v>
      </c>
    </row>
    <row r="9" spans="2:3" s="2" customFormat="1" ht="12" x14ac:dyDescent="0.2">
      <c r="B9" s="2" t="s">
        <v>43</v>
      </c>
      <c r="C9" s="2">
        <v>33.5</v>
      </c>
    </row>
    <row r="10" spans="2:3" s="2" customFormat="1" ht="12" x14ac:dyDescent="0.2">
      <c r="B10" s="2" t="s">
        <v>44</v>
      </c>
      <c r="C10" s="2">
        <v>170.8</v>
      </c>
    </row>
    <row r="11" spans="2:3" s="2" customFormat="1" ht="12" x14ac:dyDescent="0.2">
      <c r="B11" s="2" t="s">
        <v>45</v>
      </c>
      <c r="C11" s="2">
        <v>487</v>
      </c>
    </row>
    <row r="12" spans="2:3" s="2" customFormat="1" ht="12" x14ac:dyDescent="0.2">
      <c r="B12" s="2" t="s">
        <v>46</v>
      </c>
      <c r="C12" s="2">
        <v>454.3</v>
      </c>
    </row>
    <row r="13" spans="2:3" s="2" customFormat="1" ht="12" x14ac:dyDescent="0.2">
      <c r="B13" s="2" t="s">
        <v>47</v>
      </c>
      <c r="C13" s="2">
        <v>924</v>
      </c>
    </row>
    <row r="14" spans="2:3" s="2" customFormat="1" ht="12" x14ac:dyDescent="0.2">
      <c r="B14" s="2" t="s">
        <v>48</v>
      </c>
      <c r="C14" s="2">
        <v>515.70000000000005</v>
      </c>
    </row>
    <row r="15" spans="2:3" s="2" customFormat="1" ht="12" x14ac:dyDescent="0.2">
      <c r="B15" s="2" t="s">
        <v>49</v>
      </c>
      <c r="C15" s="2">
        <v>150.69999999999999</v>
      </c>
    </row>
    <row r="16" spans="2:3" s="2" customFormat="1" ht="12" x14ac:dyDescent="0.2">
      <c r="B16" s="2" t="s">
        <v>50</v>
      </c>
      <c r="C16" s="2">
        <v>111.4</v>
      </c>
    </row>
    <row r="17" spans="2:25" s="2" customFormat="1" ht="12" x14ac:dyDescent="0.2">
      <c r="B17" s="2" t="s">
        <v>61</v>
      </c>
      <c r="C17" s="2">
        <v>99.8</v>
      </c>
    </row>
    <row r="18" spans="2:25" s="2" customFormat="1" ht="12" x14ac:dyDescent="0.2">
      <c r="C18" s="50">
        <v>3808.9</v>
      </c>
    </row>
    <row r="19" spans="2:25" s="2" customFormat="1" ht="12" x14ac:dyDescent="0.2">
      <c r="B19" s="32" t="s">
        <v>203</v>
      </c>
    </row>
    <row r="21" spans="2:25" x14ac:dyDescent="0.2">
      <c r="X21" s="46" t="s">
        <v>62</v>
      </c>
      <c r="Y21" s="49">
        <f>SUM(C6:C8)</f>
        <v>737</v>
      </c>
    </row>
    <row r="22" spans="2:25" x14ac:dyDescent="0.2">
      <c r="X22" s="46" t="s">
        <v>63</v>
      </c>
      <c r="Y22" s="49">
        <f>SUM(C4:C5)</f>
        <v>124.7</v>
      </c>
    </row>
    <row r="23" spans="2:25" x14ac:dyDescent="0.2">
      <c r="X23" s="46" t="s">
        <v>64</v>
      </c>
      <c r="Y23" s="49">
        <f>SUM(C14:C15)</f>
        <v>666.40000000000009</v>
      </c>
    </row>
    <row r="24" spans="2:25" x14ac:dyDescent="0.2">
      <c r="X24" s="46" t="s">
        <v>65</v>
      </c>
      <c r="Y24" s="49">
        <f>SUM(C9:C12)</f>
        <v>1145.5999999999999</v>
      </c>
    </row>
    <row r="25" spans="2:25" x14ac:dyDescent="0.2">
      <c r="X25" s="46" t="s">
        <v>50</v>
      </c>
      <c r="Y25" s="49">
        <f>C16</f>
        <v>111.4</v>
      </c>
    </row>
    <row r="26" spans="2:25" x14ac:dyDescent="0.2">
      <c r="X26" s="2" t="s">
        <v>47</v>
      </c>
      <c r="Y26" s="49">
        <f>C13</f>
        <v>924</v>
      </c>
    </row>
    <row r="27" spans="2:25" x14ac:dyDescent="0.2">
      <c r="X27" s="46" t="s">
        <v>61</v>
      </c>
      <c r="Y27" s="49">
        <f>C17</f>
        <v>99.8</v>
      </c>
    </row>
    <row r="28" spans="2:25" x14ac:dyDescent="0.2">
      <c r="Y28" s="51">
        <f>SUM(Y21:Y27)-C18</f>
        <v>0</v>
      </c>
    </row>
    <row r="45" spans="2:2" x14ac:dyDescent="0.2">
      <c r="B45" s="32" t="s">
        <v>203</v>
      </c>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7"/>
  <sheetViews>
    <sheetView workbookViewId="0">
      <selection activeCell="D7" sqref="D7:G21"/>
    </sheetView>
  </sheetViews>
  <sheetFormatPr baseColWidth="10" defaultRowHeight="12.75" x14ac:dyDescent="0.2"/>
  <cols>
    <col min="1" max="1" width="5.7109375" customWidth="1"/>
    <col min="4" max="7" width="8.5703125" customWidth="1"/>
    <col min="33" max="33" width="25.140625" bestFit="1" customWidth="1"/>
    <col min="34" max="34" width="9.140625" bestFit="1" customWidth="1"/>
  </cols>
  <sheetData>
    <row r="2" spans="2:35" ht="15" x14ac:dyDescent="0.25">
      <c r="B2" s="23" t="s">
        <v>220</v>
      </c>
    </row>
    <row r="3" spans="2:35" x14ac:dyDescent="0.2">
      <c r="AG3" s="6" t="s">
        <v>53</v>
      </c>
    </row>
    <row r="4" spans="2:35" s="2" customFormat="1" ht="12" x14ac:dyDescent="0.2">
      <c r="B4" s="2" t="s">
        <v>27</v>
      </c>
      <c r="C4" s="22"/>
      <c r="D4" s="22"/>
      <c r="E4" s="22"/>
      <c r="F4" s="22"/>
    </row>
    <row r="5" spans="2:35" s="2" customFormat="1" ht="12" x14ac:dyDescent="0.2">
      <c r="B5" s="22" t="s">
        <v>36</v>
      </c>
      <c r="C5" s="22"/>
      <c r="D5" s="22" t="s">
        <v>28</v>
      </c>
      <c r="E5" s="22"/>
      <c r="F5" s="22" t="s">
        <v>29</v>
      </c>
      <c r="G5" s="22"/>
      <c r="AH5" s="20" t="s">
        <v>29</v>
      </c>
      <c r="AI5" s="20" t="s">
        <v>28</v>
      </c>
    </row>
    <row r="6" spans="2:35" s="2" customFormat="1" ht="12" x14ac:dyDescent="0.2">
      <c r="B6" s="22"/>
      <c r="C6" s="22"/>
      <c r="D6" s="22" t="s">
        <v>12</v>
      </c>
      <c r="E6" s="22" t="s">
        <v>37</v>
      </c>
      <c r="F6" s="22" t="s">
        <v>12</v>
      </c>
      <c r="G6" s="22" t="s">
        <v>37</v>
      </c>
      <c r="AG6" s="2" t="s">
        <v>47</v>
      </c>
      <c r="AH6" s="28">
        <v>5230.2</v>
      </c>
      <c r="AI6" s="28">
        <v>7737</v>
      </c>
    </row>
    <row r="7" spans="2:35" s="2" customFormat="1" ht="12" x14ac:dyDescent="0.2">
      <c r="B7" s="2" t="s">
        <v>38</v>
      </c>
      <c r="D7" s="28">
        <v>1020.7</v>
      </c>
      <c r="E7" s="45">
        <v>3.2413773392569638</v>
      </c>
      <c r="F7" s="28">
        <v>939.7</v>
      </c>
      <c r="G7" s="45">
        <v>5.0863053515271917</v>
      </c>
      <c r="AG7" s="2" t="s">
        <v>48</v>
      </c>
      <c r="AH7" s="28">
        <v>3234.8</v>
      </c>
      <c r="AI7" s="28">
        <v>2576.6999999999998</v>
      </c>
    </row>
    <row r="8" spans="2:35" s="2" customFormat="1" ht="12" x14ac:dyDescent="0.2">
      <c r="B8" s="2" t="s">
        <v>39</v>
      </c>
      <c r="D8" s="28">
        <v>489.2</v>
      </c>
      <c r="E8" s="45">
        <v>1.5535238506559288</v>
      </c>
      <c r="F8" s="28">
        <v>341.1</v>
      </c>
      <c r="G8" s="45">
        <v>1.846268761738773</v>
      </c>
      <c r="AG8" s="2" t="s">
        <v>46</v>
      </c>
      <c r="AH8" s="28">
        <v>1746.4</v>
      </c>
      <c r="AI8" s="28">
        <v>4391.7</v>
      </c>
    </row>
    <row r="9" spans="2:35" s="2" customFormat="1" ht="12" x14ac:dyDescent="0.2">
      <c r="B9" s="2" t="s">
        <v>40</v>
      </c>
      <c r="D9" s="28">
        <v>1654.8</v>
      </c>
      <c r="E9" s="45">
        <v>5.255051651809957</v>
      </c>
      <c r="F9" s="28">
        <v>996</v>
      </c>
      <c r="G9" s="45">
        <v>5.391039831990085</v>
      </c>
      <c r="AG9" s="2" t="s">
        <v>45</v>
      </c>
      <c r="AH9" s="28">
        <v>1652.6</v>
      </c>
      <c r="AI9" s="28">
        <v>3450.8</v>
      </c>
    </row>
    <row r="10" spans="2:35" s="2" customFormat="1" ht="12" x14ac:dyDescent="0.2">
      <c r="B10" s="2" t="s">
        <v>41</v>
      </c>
      <c r="D10" s="28">
        <v>391.3</v>
      </c>
      <c r="E10" s="45">
        <v>1.242628542031204</v>
      </c>
      <c r="F10" s="28">
        <v>353.7</v>
      </c>
      <c r="G10" s="45">
        <v>1.9144686632278041</v>
      </c>
      <c r="AG10" s="2" t="s">
        <v>42</v>
      </c>
      <c r="AH10" s="28">
        <v>1112.8</v>
      </c>
      <c r="AI10" s="28">
        <v>5064.1000000000004</v>
      </c>
    </row>
    <row r="11" spans="2:35" s="2" customFormat="1" ht="12" x14ac:dyDescent="0.2">
      <c r="B11" s="2" t="s">
        <v>42</v>
      </c>
      <c r="D11" s="28">
        <v>5064.1000000000004</v>
      </c>
      <c r="E11" s="45">
        <v>16.08176641886077</v>
      </c>
      <c r="F11" s="28">
        <v>1112.8</v>
      </c>
      <c r="G11" s="45">
        <v>6.0232420934122146</v>
      </c>
      <c r="AG11" s="2" t="s">
        <v>40</v>
      </c>
      <c r="AH11" s="28">
        <v>996</v>
      </c>
      <c r="AI11" s="28">
        <v>1654.8</v>
      </c>
    </row>
    <row r="12" spans="2:35" s="2" customFormat="1" ht="12" x14ac:dyDescent="0.2">
      <c r="B12" s="2" t="s">
        <v>43</v>
      </c>
      <c r="D12" s="28">
        <v>612.9</v>
      </c>
      <c r="E12" s="45">
        <v>1.9463507115024912</v>
      </c>
      <c r="F12" s="28">
        <v>55.3</v>
      </c>
      <c r="G12" s="45">
        <v>0.29932178986852576</v>
      </c>
      <c r="AG12" s="2" t="s">
        <v>38</v>
      </c>
      <c r="AH12" s="28">
        <v>939.7</v>
      </c>
      <c r="AI12" s="28">
        <v>1020.7</v>
      </c>
    </row>
    <row r="13" spans="2:35" s="2" customFormat="1" ht="12" x14ac:dyDescent="0.2">
      <c r="B13" s="2" t="s">
        <v>44</v>
      </c>
      <c r="D13" s="28">
        <v>993</v>
      </c>
      <c r="E13" s="45">
        <v>3.1534120680730524</v>
      </c>
      <c r="F13" s="28">
        <v>769.7</v>
      </c>
      <c r="G13" s="45">
        <v>4.1661479504847065</v>
      </c>
      <c r="AG13" s="2" t="s">
        <v>50</v>
      </c>
      <c r="AH13" s="28">
        <v>850.3</v>
      </c>
      <c r="AI13" s="28">
        <v>236.5</v>
      </c>
    </row>
    <row r="14" spans="2:35" s="2" customFormat="1" ht="12" x14ac:dyDescent="0.2">
      <c r="B14" s="2" t="s">
        <v>45</v>
      </c>
      <c r="D14" s="28">
        <v>3450.8</v>
      </c>
      <c r="E14" s="45">
        <v>10.95850389174873</v>
      </c>
      <c r="F14" s="28">
        <v>1652.6</v>
      </c>
      <c r="G14" s="45">
        <v>8.9450124762518204</v>
      </c>
      <c r="AG14" s="2" t="s">
        <v>49</v>
      </c>
      <c r="AH14" s="28">
        <v>812.4</v>
      </c>
      <c r="AI14" s="28">
        <v>1792.2</v>
      </c>
    </row>
    <row r="15" spans="2:35" s="2" customFormat="1" ht="12" x14ac:dyDescent="0.2">
      <c r="B15" s="2" t="s">
        <v>46</v>
      </c>
      <c r="D15" s="28">
        <v>4391.7</v>
      </c>
      <c r="E15" s="45">
        <v>13.946465034598615</v>
      </c>
      <c r="F15" s="28">
        <v>1746.4</v>
      </c>
      <c r="G15" s="45">
        <v>9.4527228540034987</v>
      </c>
      <c r="AG15" s="2" t="s">
        <v>44</v>
      </c>
      <c r="AH15" s="28">
        <v>769.7</v>
      </c>
      <c r="AI15" s="28">
        <v>993</v>
      </c>
    </row>
    <row r="16" spans="2:35" s="2" customFormat="1" ht="12" x14ac:dyDescent="0.2">
      <c r="B16" s="2" t="s">
        <v>47</v>
      </c>
      <c r="D16" s="28">
        <v>7737</v>
      </c>
      <c r="E16" s="45">
        <v>24.569938741874324</v>
      </c>
      <c r="F16" s="28">
        <v>5230.2</v>
      </c>
      <c r="G16" s="45">
        <v>28.309454346661184</v>
      </c>
      <c r="AG16" s="2" t="s">
        <v>51</v>
      </c>
      <c r="AH16" s="28">
        <v>380.1</v>
      </c>
      <c r="AI16" s="28">
        <v>1078.8</v>
      </c>
    </row>
    <row r="17" spans="2:35" s="2" customFormat="1" ht="12" x14ac:dyDescent="0.2">
      <c r="B17" s="2" t="s">
        <v>48</v>
      </c>
      <c r="D17" s="28">
        <v>2576.6999999999998</v>
      </c>
      <c r="E17" s="45">
        <v>8.1826756050391065</v>
      </c>
      <c r="F17" s="28">
        <v>3234.8</v>
      </c>
      <c r="G17" s="45">
        <v>17.508971534660166</v>
      </c>
      <c r="AG17" s="2" t="s">
        <v>41</v>
      </c>
      <c r="AH17" s="28">
        <v>353.7</v>
      </c>
      <c r="AI17" s="28">
        <v>391.3</v>
      </c>
    </row>
    <row r="18" spans="2:35" s="2" customFormat="1" ht="12" x14ac:dyDescent="0.2">
      <c r="B18" s="2" t="s">
        <v>49</v>
      </c>
      <c r="D18" s="28">
        <v>1792.2</v>
      </c>
      <c r="E18" s="45">
        <v>5.6913848020146274</v>
      </c>
      <c r="F18" s="28">
        <v>812.4</v>
      </c>
      <c r="G18" s="45">
        <v>4.3972698388642009</v>
      </c>
      <c r="AG18" s="2" t="s">
        <v>39</v>
      </c>
      <c r="AH18" s="28">
        <v>341.1</v>
      </c>
      <c r="AI18" s="28">
        <v>489.2</v>
      </c>
    </row>
    <row r="19" spans="2:35" s="2" customFormat="1" ht="12" x14ac:dyDescent="0.2">
      <c r="B19" s="2" t="s">
        <v>50</v>
      </c>
      <c r="D19" s="28">
        <v>236.5</v>
      </c>
      <c r="E19" s="45">
        <v>0.75103922870017814</v>
      </c>
      <c r="F19" s="28">
        <v>850.3</v>
      </c>
      <c r="G19" s="45">
        <v>4.6024108123907315</v>
      </c>
      <c r="AG19" s="2" t="s">
        <v>43</v>
      </c>
      <c r="AH19" s="28">
        <v>55.3</v>
      </c>
      <c r="AI19" s="28">
        <v>612.9</v>
      </c>
    </row>
    <row r="20" spans="2:35" s="2" customFormat="1" ht="12" x14ac:dyDescent="0.2">
      <c r="B20" s="2" t="s">
        <v>51</v>
      </c>
      <c r="D20" s="28">
        <v>1078.8</v>
      </c>
      <c r="E20" s="45">
        <v>3.4258821138340472</v>
      </c>
      <c r="F20" s="28">
        <v>380.1</v>
      </c>
      <c r="G20" s="45">
        <v>2.0573636949191076</v>
      </c>
    </row>
    <row r="21" spans="2:35" s="2" customFormat="1" ht="12" x14ac:dyDescent="0.2">
      <c r="B21" s="22" t="s">
        <v>12</v>
      </c>
      <c r="C21" s="22"/>
      <c r="D21" s="41">
        <v>31489.7</v>
      </c>
      <c r="E21" s="41">
        <v>100</v>
      </c>
      <c r="F21" s="41">
        <v>18475.099999999999</v>
      </c>
      <c r="G21" s="41">
        <v>100</v>
      </c>
    </row>
    <row r="22" spans="2:35" x14ac:dyDescent="0.2">
      <c r="B22" s="29" t="s">
        <v>260</v>
      </c>
    </row>
    <row r="23" spans="2:35" x14ac:dyDescent="0.2">
      <c r="B23" s="29" t="s">
        <v>261</v>
      </c>
    </row>
    <row r="24" spans="2:35" x14ac:dyDescent="0.2">
      <c r="B24" s="29" t="s">
        <v>68</v>
      </c>
      <c r="N24" s="46"/>
    </row>
    <row r="25" spans="2:35" x14ac:dyDescent="0.2">
      <c r="B25" s="29" t="s">
        <v>52</v>
      </c>
      <c r="N25" s="46"/>
    </row>
    <row r="26" spans="2:35" x14ac:dyDescent="0.2">
      <c r="B26" s="32" t="s">
        <v>238</v>
      </c>
    </row>
    <row r="28" spans="2:35" ht="15" x14ac:dyDescent="0.25">
      <c r="B28" s="23" t="s">
        <v>67</v>
      </c>
    </row>
    <row r="29" spans="2:35" x14ac:dyDescent="0.2">
      <c r="B29" s="2" t="s">
        <v>27</v>
      </c>
    </row>
    <row r="31" spans="2:35" x14ac:dyDescent="0.2">
      <c r="K31" s="46"/>
    </row>
    <row r="32" spans="2:35" x14ac:dyDescent="0.2">
      <c r="K32" s="46"/>
    </row>
    <row r="63" spans="2:2" x14ac:dyDescent="0.2">
      <c r="B63" s="32" t="s">
        <v>238</v>
      </c>
    </row>
    <row r="64" spans="2:2" x14ac:dyDescent="0.2">
      <c r="B64" s="29"/>
    </row>
    <row r="65" spans="2:2" x14ac:dyDescent="0.2">
      <c r="B65" s="29"/>
    </row>
    <row r="66" spans="2:2" x14ac:dyDescent="0.2">
      <c r="B66" s="29"/>
    </row>
    <row r="67" spans="2:2" x14ac:dyDescent="0.2">
      <c r="B67" s="32"/>
    </row>
  </sheetData>
  <sortState ref="AG6:AI19">
    <sortCondition descending="1" ref="AH6:AH19"/>
  </sortState>
  <pageMargins left="0.7" right="0.7" top="0.75" bottom="0.75" header="0.3" footer="0.3"/>
  <pageSetup paperSize="9" scale="6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6"/>
  <sheetViews>
    <sheetView workbookViewId="0">
      <selection activeCell="J26" sqref="J26"/>
    </sheetView>
  </sheetViews>
  <sheetFormatPr baseColWidth="10" defaultRowHeight="12.75" x14ac:dyDescent="0.2"/>
  <cols>
    <col min="1" max="1" width="5.7109375" customWidth="1"/>
    <col min="2" max="2" width="52.28515625" customWidth="1"/>
    <col min="3" max="6" width="10.85546875" style="33" customWidth="1"/>
    <col min="7" max="7" width="11.42578125" style="33"/>
  </cols>
  <sheetData>
    <row r="2" spans="2:10" ht="15" x14ac:dyDescent="0.25">
      <c r="B2" s="23" t="s">
        <v>56</v>
      </c>
    </row>
    <row r="3" spans="2:10" ht="15" x14ac:dyDescent="0.25">
      <c r="B3" s="23"/>
    </row>
    <row r="4" spans="2:10" ht="15" x14ac:dyDescent="0.25">
      <c r="B4" s="23" t="s">
        <v>58</v>
      </c>
    </row>
    <row r="5" spans="2:10" x14ac:dyDescent="0.2">
      <c r="B5" s="2" t="s">
        <v>181</v>
      </c>
    </row>
    <row r="6" spans="2:10" x14ac:dyDescent="0.2">
      <c r="B6" s="2"/>
    </row>
    <row r="7" spans="2:10" s="25" customFormat="1" ht="36" x14ac:dyDescent="0.2">
      <c r="B7" s="54" t="s">
        <v>55</v>
      </c>
      <c r="C7" s="54" t="s">
        <v>57</v>
      </c>
      <c r="D7" s="54" t="s">
        <v>182</v>
      </c>
      <c r="E7" s="54" t="s">
        <v>183</v>
      </c>
      <c r="F7" s="27"/>
    </row>
    <row r="8" spans="2:10" s="20" customFormat="1" ht="12" x14ac:dyDescent="0.2">
      <c r="B8" s="20">
        <v>2011</v>
      </c>
      <c r="C8" s="99">
        <v>3.2774999999999999</v>
      </c>
      <c r="D8" s="99">
        <v>1.6478999999999999</v>
      </c>
      <c r="E8" s="99">
        <v>1.6295999999999999</v>
      </c>
      <c r="F8" s="34"/>
      <c r="J8" s="34"/>
    </row>
    <row r="9" spans="2:10" s="20" customFormat="1" ht="12" x14ac:dyDescent="0.2">
      <c r="B9" s="20">
        <v>2012</v>
      </c>
      <c r="C9" s="99">
        <v>3.4405000000000001</v>
      </c>
      <c r="D9" s="99">
        <v>1.6405000000000001</v>
      </c>
      <c r="E9" s="99">
        <v>1.8</v>
      </c>
      <c r="F9" s="34"/>
      <c r="J9" s="34"/>
    </row>
    <row r="10" spans="2:10" s="20" customFormat="1" ht="12" x14ac:dyDescent="0.2">
      <c r="B10" s="20">
        <v>2013</v>
      </c>
      <c r="C10" s="99">
        <v>3.2829000000000002</v>
      </c>
      <c r="D10" s="99">
        <v>1.7337</v>
      </c>
      <c r="E10" s="99">
        <v>1.55</v>
      </c>
      <c r="F10" s="34"/>
      <c r="J10" s="34"/>
    </row>
    <row r="11" spans="2:10" s="20" customFormat="1" ht="12" x14ac:dyDescent="0.2">
      <c r="B11" s="20">
        <v>2014</v>
      </c>
      <c r="C11" s="99">
        <v>3.5615000000000001</v>
      </c>
      <c r="D11" s="99">
        <v>1.7264999999999999</v>
      </c>
      <c r="E11" s="99">
        <v>1.835</v>
      </c>
      <c r="F11" s="34"/>
      <c r="J11" s="34"/>
    </row>
    <row r="12" spans="2:10" s="20" customFormat="1" ht="12" x14ac:dyDescent="0.2">
      <c r="B12" s="20">
        <v>2015</v>
      </c>
      <c r="C12" s="99">
        <v>3.6389999999999998</v>
      </c>
      <c r="D12" s="99">
        <v>1.5873999999999999</v>
      </c>
      <c r="E12" s="99">
        <v>2.0516000000000001</v>
      </c>
      <c r="F12" s="34"/>
      <c r="J12" s="34"/>
    </row>
    <row r="13" spans="2:10" x14ac:dyDescent="0.2">
      <c r="B13" s="32" t="s">
        <v>191</v>
      </c>
    </row>
    <row r="15" spans="2:10" ht="15" x14ac:dyDescent="0.25">
      <c r="B15" s="23" t="s">
        <v>138</v>
      </c>
    </row>
    <row r="16" spans="2:10" x14ac:dyDescent="0.2">
      <c r="B16" s="2" t="s">
        <v>184</v>
      </c>
    </row>
    <row r="17" spans="2:8" x14ac:dyDescent="0.2">
      <c r="B17" s="46" t="s">
        <v>199</v>
      </c>
    </row>
    <row r="19" spans="2:8" x14ac:dyDescent="0.2">
      <c r="B19" s="2" t="s">
        <v>185</v>
      </c>
    </row>
    <row r="20" spans="2:8" x14ac:dyDescent="0.2">
      <c r="B20" s="22"/>
      <c r="C20" s="88">
        <v>2012</v>
      </c>
      <c r="D20" s="88">
        <v>2013</v>
      </c>
      <c r="E20" s="88">
        <v>2014</v>
      </c>
      <c r="F20" s="88">
        <v>2015</v>
      </c>
      <c r="G20" s="39"/>
      <c r="H20" s="2"/>
    </row>
    <row r="21" spans="2:8" s="2" customFormat="1" ht="12" x14ac:dyDescent="0.2">
      <c r="B21" s="2" t="s">
        <v>186</v>
      </c>
      <c r="C21" s="93">
        <v>11.8</v>
      </c>
      <c r="D21" s="93">
        <v>11.8</v>
      </c>
      <c r="E21" s="93">
        <v>10.9</v>
      </c>
      <c r="F21" s="93">
        <v>11.8</v>
      </c>
      <c r="G21" s="20"/>
    </row>
    <row r="22" spans="2:8" s="2" customFormat="1" ht="12" x14ac:dyDescent="0.2">
      <c r="B22" s="2" t="s">
        <v>187</v>
      </c>
      <c r="C22" s="93">
        <v>3.5</v>
      </c>
      <c r="D22" s="93">
        <v>3.5</v>
      </c>
      <c r="E22" s="93">
        <v>3.5</v>
      </c>
      <c r="F22" s="93">
        <v>3.5</v>
      </c>
      <c r="G22" s="20"/>
    </row>
    <row r="23" spans="2:8" s="2" customFormat="1" ht="12" x14ac:dyDescent="0.2">
      <c r="B23" s="2" t="s">
        <v>188</v>
      </c>
      <c r="C23" s="93">
        <v>159.4</v>
      </c>
      <c r="D23" s="93">
        <v>158.80000000000001</v>
      </c>
      <c r="E23" s="93">
        <v>158.80000000000001</v>
      </c>
      <c r="F23" s="93">
        <v>158.80000000000001</v>
      </c>
      <c r="G23" s="20"/>
    </row>
    <row r="24" spans="2:8" s="2" customFormat="1" ht="12" x14ac:dyDescent="0.2">
      <c r="B24" s="2" t="s">
        <v>189</v>
      </c>
      <c r="C24" s="93">
        <v>18.100000000000001</v>
      </c>
      <c r="D24" s="93">
        <v>18.100000000000001</v>
      </c>
      <c r="E24" s="93">
        <v>18</v>
      </c>
      <c r="F24" s="93">
        <v>18</v>
      </c>
      <c r="G24" s="20"/>
    </row>
    <row r="25" spans="2:8" s="2" customFormat="1" ht="12" x14ac:dyDescent="0.2">
      <c r="B25" s="22" t="s">
        <v>190</v>
      </c>
      <c r="C25" s="98">
        <v>192.8</v>
      </c>
      <c r="D25" s="98">
        <v>192.20000000000002</v>
      </c>
      <c r="E25" s="98">
        <v>191.20000000000002</v>
      </c>
      <c r="F25" s="98">
        <v>192.10000000000002</v>
      </c>
      <c r="G25" s="20"/>
    </row>
    <row r="26" spans="2:8" x14ac:dyDescent="0.2">
      <c r="B26" s="32" t="s">
        <v>191</v>
      </c>
    </row>
  </sheetData>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6"/>
  <sheetViews>
    <sheetView topLeftCell="A10" workbookViewId="0">
      <selection activeCell="E8" sqref="E8"/>
    </sheetView>
  </sheetViews>
  <sheetFormatPr baseColWidth="10" defaultRowHeight="12.75" x14ac:dyDescent="0.2"/>
  <cols>
    <col min="1" max="1" width="5.7109375" style="6" customWidth="1"/>
    <col min="2" max="5" width="14.28515625" style="11" customWidth="1"/>
    <col min="6" max="6" width="32.5703125" style="11" customWidth="1"/>
    <col min="7" max="7" width="56.140625" style="11" customWidth="1"/>
    <col min="8" max="8" width="5.7109375" style="6" customWidth="1"/>
    <col min="9" max="16384" width="11.42578125" style="6"/>
  </cols>
  <sheetData>
    <row r="2" spans="2:8" ht="15" x14ac:dyDescent="0.2">
      <c r="B2" s="7" t="s">
        <v>8</v>
      </c>
      <c r="F2" s="12"/>
      <c r="G2" s="12"/>
    </row>
    <row r="3" spans="2:8" x14ac:dyDescent="0.2">
      <c r="B3" s="12"/>
      <c r="F3" s="12"/>
      <c r="G3" s="12"/>
    </row>
    <row r="4" spans="2:8" ht="15" x14ac:dyDescent="0.25">
      <c r="B4" s="13" t="s">
        <v>9</v>
      </c>
      <c r="F4" s="12"/>
      <c r="G4" s="12"/>
    </row>
    <row r="5" spans="2:8" ht="15.75" x14ac:dyDescent="0.25">
      <c r="B5" s="14"/>
      <c r="F5" s="12"/>
      <c r="G5" s="12"/>
    </row>
    <row r="6" spans="2:8" s="10" customFormat="1" ht="41.25" customHeight="1" x14ac:dyDescent="0.2">
      <c r="B6" s="15" t="s">
        <v>1</v>
      </c>
      <c r="C6" s="15" t="s">
        <v>69</v>
      </c>
      <c r="D6" s="15" t="s">
        <v>70</v>
      </c>
      <c r="E6" s="15" t="s">
        <v>3</v>
      </c>
      <c r="F6" s="15" t="s">
        <v>71</v>
      </c>
      <c r="G6" s="15" t="s">
        <v>72</v>
      </c>
    </row>
    <row r="7" spans="2:8" s="9" customFormat="1" ht="60" x14ac:dyDescent="0.2">
      <c r="B7" s="52" t="s">
        <v>77</v>
      </c>
      <c r="C7" s="17">
        <v>4593</v>
      </c>
      <c r="D7" s="17">
        <v>31</v>
      </c>
      <c r="E7" s="18">
        <v>11614</v>
      </c>
      <c r="F7" s="16" t="s">
        <v>87</v>
      </c>
      <c r="G7" s="53" t="s">
        <v>78</v>
      </c>
    </row>
    <row r="8" spans="2:8" s="9" customFormat="1" ht="96" x14ac:dyDescent="0.2">
      <c r="B8" s="52" t="s">
        <v>5</v>
      </c>
      <c r="C8" s="17">
        <v>3358</v>
      </c>
      <c r="D8" s="17">
        <v>99</v>
      </c>
      <c r="E8" s="17">
        <v>13648</v>
      </c>
      <c r="F8" s="16" t="s">
        <v>79</v>
      </c>
      <c r="G8" s="19" t="s">
        <v>75</v>
      </c>
    </row>
    <row r="9" spans="2:8" s="9" customFormat="1" ht="156" x14ac:dyDescent="0.2">
      <c r="B9" s="52" t="s">
        <v>73</v>
      </c>
      <c r="C9" s="17">
        <v>59256</v>
      </c>
      <c r="D9" s="17">
        <v>20</v>
      </c>
      <c r="E9" s="17">
        <v>138830</v>
      </c>
      <c r="F9" s="16" t="s">
        <v>74</v>
      </c>
      <c r="G9" s="19" t="s">
        <v>76</v>
      </c>
      <c r="H9" s="4"/>
    </row>
    <row r="10" spans="2:8" s="9" customFormat="1" ht="168" x14ac:dyDescent="0.2">
      <c r="B10" s="52" t="s">
        <v>6</v>
      </c>
      <c r="C10" s="17">
        <v>787</v>
      </c>
      <c r="D10" s="17">
        <v>100</v>
      </c>
      <c r="E10" s="17">
        <v>2775</v>
      </c>
      <c r="F10" s="16" t="s">
        <v>80</v>
      </c>
      <c r="G10" s="19" t="s">
        <v>81</v>
      </c>
    </row>
    <row r="11" spans="2:8" s="9" customFormat="1" ht="192" x14ac:dyDescent="0.2">
      <c r="B11" s="52" t="s">
        <v>4</v>
      </c>
      <c r="C11" s="17">
        <v>14490</v>
      </c>
      <c r="D11" s="17">
        <v>9</v>
      </c>
      <c r="E11" s="17">
        <v>66289</v>
      </c>
      <c r="F11" s="16" t="s">
        <v>82</v>
      </c>
      <c r="G11" s="19" t="s">
        <v>83</v>
      </c>
    </row>
    <row r="12" spans="2:8" s="9" customFormat="1" ht="180" x14ac:dyDescent="0.2">
      <c r="B12" s="52" t="s">
        <v>2</v>
      </c>
      <c r="C12" s="17">
        <v>14194</v>
      </c>
      <c r="D12" s="17">
        <v>60</v>
      </c>
      <c r="E12" s="18">
        <v>66447</v>
      </c>
      <c r="F12" s="16" t="s">
        <v>84</v>
      </c>
      <c r="G12" s="19" t="s">
        <v>85</v>
      </c>
    </row>
    <row r="13" spans="2:8" s="9" customFormat="1" ht="204" x14ac:dyDescent="0.2">
      <c r="B13" s="52" t="s">
        <v>7</v>
      </c>
      <c r="C13" s="17">
        <v>440</v>
      </c>
      <c r="D13" s="17">
        <v>95</v>
      </c>
      <c r="E13" s="18">
        <v>1500</v>
      </c>
      <c r="F13" s="16" t="s">
        <v>0</v>
      </c>
      <c r="G13" s="19" t="s">
        <v>86</v>
      </c>
    </row>
    <row r="14" spans="2:8" x14ac:dyDescent="0.2">
      <c r="B14" s="21" t="s">
        <v>88</v>
      </c>
      <c r="F14" s="12"/>
      <c r="G14" s="12"/>
    </row>
    <row r="15" spans="2:8" x14ac:dyDescent="0.2">
      <c r="B15" s="20"/>
      <c r="C15" s="3"/>
      <c r="D15" s="3"/>
      <c r="F15" s="12"/>
      <c r="G15" s="12"/>
    </row>
    <row r="16" spans="2:8" x14ac:dyDescent="0.2">
      <c r="F16" s="12"/>
      <c r="G16" s="12"/>
    </row>
  </sheetData>
  <phoneticPr fontId="0" type="noConversion"/>
  <pageMargins left="0.19685039370078741" right="0" top="0.39370078740157483" bottom="0.19685039370078741" header="0.11811023622047245" footer="0.11811023622047245"/>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88"/>
  <sheetViews>
    <sheetView topLeftCell="A55" workbookViewId="0">
      <selection activeCell="F80" sqref="F80"/>
    </sheetView>
  </sheetViews>
  <sheetFormatPr baseColWidth="10" defaultRowHeight="12.75" x14ac:dyDescent="0.2"/>
  <cols>
    <col min="1" max="1" width="5.7109375" customWidth="1"/>
    <col min="2" max="2" width="56.140625" customWidth="1"/>
    <col min="3" max="8" width="9.42578125" customWidth="1"/>
    <col min="9" max="9" width="5.7109375" customWidth="1"/>
  </cols>
  <sheetData>
    <row r="2" spans="2:15" ht="15" x14ac:dyDescent="0.25">
      <c r="B2" s="8" t="s">
        <v>149</v>
      </c>
    </row>
    <row r="3" spans="2:15" x14ac:dyDescent="0.2">
      <c r="B3" s="1"/>
    </row>
    <row r="4" spans="2:15" ht="15" x14ac:dyDescent="0.25">
      <c r="B4" s="23" t="s">
        <v>141</v>
      </c>
    </row>
    <row r="5" spans="2:15" x14ac:dyDescent="0.2">
      <c r="B5" s="2" t="s">
        <v>100</v>
      </c>
    </row>
    <row r="7" spans="2:15" s="59" customFormat="1" ht="32.25" customHeight="1" x14ac:dyDescent="0.2">
      <c r="B7" s="54"/>
      <c r="C7" s="54">
        <v>2012</v>
      </c>
      <c r="D7" s="54">
        <v>2013</v>
      </c>
      <c r="E7" s="54">
        <v>2014</v>
      </c>
      <c r="F7" s="54" t="s">
        <v>139</v>
      </c>
      <c r="G7" s="54" t="s">
        <v>140</v>
      </c>
    </row>
    <row r="8" spans="2:15" x14ac:dyDescent="0.2">
      <c r="B8" s="2" t="s">
        <v>142</v>
      </c>
      <c r="C8" s="35">
        <v>17080.654046199998</v>
      </c>
      <c r="D8" s="35">
        <v>17415.093515019998</v>
      </c>
      <c r="E8" s="35">
        <v>17077.113408509998</v>
      </c>
      <c r="F8" s="55">
        <v>1.9580015373849458</v>
      </c>
      <c r="G8" s="55">
        <v>-1.9407309310082166</v>
      </c>
    </row>
    <row r="9" spans="2:15" x14ac:dyDescent="0.2">
      <c r="B9" s="56" t="s">
        <v>92</v>
      </c>
      <c r="C9" s="35">
        <v>1943.3776805</v>
      </c>
      <c r="D9" s="35">
        <v>2068.4580981899999</v>
      </c>
      <c r="E9" s="35">
        <v>2364.8142843200003</v>
      </c>
      <c r="F9" s="55">
        <v>6.4362382538950769</v>
      </c>
      <c r="G9" s="55">
        <v>14.327396159937988</v>
      </c>
    </row>
    <row r="10" spans="2:15" x14ac:dyDescent="0.2">
      <c r="B10" s="56" t="s">
        <v>93</v>
      </c>
      <c r="C10" s="35">
        <v>1054.1098621000001</v>
      </c>
      <c r="D10" s="35">
        <v>1111.23579238</v>
      </c>
      <c r="E10" s="35">
        <v>1358.72465371</v>
      </c>
      <c r="F10" s="55">
        <v>5.4193526058273989</v>
      </c>
      <c r="G10" s="55">
        <v>22.271498364891418</v>
      </c>
    </row>
    <row r="11" spans="2:15" x14ac:dyDescent="0.2">
      <c r="B11" s="56" t="s">
        <v>94</v>
      </c>
      <c r="C11" s="35">
        <v>14083.166503599999</v>
      </c>
      <c r="D11" s="35">
        <v>14235.399624449999</v>
      </c>
      <c r="E11" s="35">
        <v>13353.57447048</v>
      </c>
      <c r="F11" s="55">
        <v>1.0809580417236786</v>
      </c>
      <c r="G11" s="55">
        <v>-6.1945935992932855</v>
      </c>
      <c r="N11" s="78"/>
    </row>
    <row r="12" spans="2:15" x14ac:dyDescent="0.2">
      <c r="B12" s="57" t="s">
        <v>95</v>
      </c>
      <c r="C12" s="35">
        <v>1549.5709153</v>
      </c>
      <c r="D12" s="35">
        <v>1497.7924876699999</v>
      </c>
      <c r="E12" s="35">
        <v>1432.2760274900002</v>
      </c>
      <c r="F12" s="55">
        <v>-3.3414687329734627</v>
      </c>
      <c r="G12" s="55">
        <v>-4.374201414370738</v>
      </c>
      <c r="N12" s="40"/>
    </row>
    <row r="13" spans="2:15" x14ac:dyDescent="0.2">
      <c r="B13" s="57" t="s">
        <v>96</v>
      </c>
      <c r="C13" s="35">
        <v>1272.9216033</v>
      </c>
      <c r="D13" s="35">
        <v>1154.0606324800001</v>
      </c>
      <c r="E13" s="35">
        <v>1119.36840319</v>
      </c>
      <c r="F13" s="55">
        <v>-9.3376505286623672</v>
      </c>
      <c r="G13" s="55">
        <v>-3.0061010932717513</v>
      </c>
    </row>
    <row r="14" spans="2:15" x14ac:dyDescent="0.2">
      <c r="B14" s="58" t="s">
        <v>97</v>
      </c>
      <c r="C14" s="35">
        <v>2822.4906445000001</v>
      </c>
      <c r="D14" s="35">
        <v>2651.85312015</v>
      </c>
      <c r="E14" s="35">
        <v>2551.6444306800004</v>
      </c>
      <c r="F14" s="55">
        <v>-6.0456364906828046</v>
      </c>
      <c r="G14" s="55">
        <v>-3.7788174883656933</v>
      </c>
      <c r="N14" s="78"/>
      <c r="O14" s="78"/>
    </row>
    <row r="15" spans="2:15" x14ac:dyDescent="0.2">
      <c r="B15" s="57" t="s">
        <v>98</v>
      </c>
      <c r="C15" s="35">
        <v>11260.673984999999</v>
      </c>
      <c r="D15" s="35">
        <v>11583.5465043</v>
      </c>
      <c r="E15" s="35">
        <v>10801.9300398</v>
      </c>
      <c r="F15" s="55">
        <v>2.8672574992410826</v>
      </c>
      <c r="G15" s="55">
        <v>-6.7476438602793394</v>
      </c>
    </row>
    <row r="16" spans="2:15" x14ac:dyDescent="0.2">
      <c r="B16" s="60" t="s">
        <v>224</v>
      </c>
      <c r="C16" s="35"/>
      <c r="D16" s="35"/>
      <c r="E16" s="35"/>
      <c r="F16" s="55"/>
    </row>
    <row r="17" spans="2:11" x14ac:dyDescent="0.2">
      <c r="B17" s="32" t="s">
        <v>223</v>
      </c>
    </row>
    <row r="19" spans="2:11" ht="15" x14ac:dyDescent="0.25">
      <c r="B19" s="23" t="s">
        <v>147</v>
      </c>
    </row>
    <row r="20" spans="2:11" x14ac:dyDescent="0.2">
      <c r="B20" s="2" t="s">
        <v>100</v>
      </c>
    </row>
    <row r="21" spans="2:11" x14ac:dyDescent="0.2">
      <c r="B21" s="2"/>
      <c r="C21" s="2"/>
      <c r="D21" s="2"/>
      <c r="E21" s="2"/>
      <c r="F21" s="2"/>
      <c r="G21" s="2"/>
      <c r="H21" s="2"/>
      <c r="I21" s="2"/>
      <c r="J21" s="2"/>
      <c r="K21" s="2"/>
    </row>
    <row r="22" spans="2:11" ht="28.5" customHeight="1" x14ac:dyDescent="0.2">
      <c r="B22" s="2"/>
      <c r="C22" s="101" t="s">
        <v>146</v>
      </c>
      <c r="D22" s="101"/>
      <c r="E22" s="101"/>
      <c r="F22" s="101" t="s">
        <v>143</v>
      </c>
      <c r="G22" s="101"/>
      <c r="H22" s="101"/>
      <c r="I22" s="2"/>
      <c r="J22" s="2"/>
      <c r="K22" s="2"/>
    </row>
    <row r="23" spans="2:11" ht="24" x14ac:dyDescent="0.2">
      <c r="B23" s="2"/>
      <c r="C23" s="94">
        <v>2013</v>
      </c>
      <c r="D23" s="94">
        <v>2014</v>
      </c>
      <c r="E23" s="54" t="s">
        <v>140</v>
      </c>
      <c r="F23" s="95">
        <v>2013</v>
      </c>
      <c r="G23" s="95">
        <v>2014</v>
      </c>
      <c r="H23" s="54" t="s">
        <v>140</v>
      </c>
      <c r="I23" s="2"/>
      <c r="J23" s="2"/>
      <c r="K23" s="2"/>
    </row>
    <row r="24" spans="2:11" x14ac:dyDescent="0.2">
      <c r="B24" s="2" t="s">
        <v>14</v>
      </c>
      <c r="C24" s="35">
        <v>3998</v>
      </c>
      <c r="D24" s="35">
        <v>3934</v>
      </c>
      <c r="E24" s="55">
        <v>-1.6008004002000975</v>
      </c>
      <c r="F24" s="35">
        <v>25347</v>
      </c>
      <c r="G24" s="35">
        <v>24860</v>
      </c>
      <c r="H24" s="55">
        <v>-1.9213319130469086</v>
      </c>
      <c r="I24" s="2"/>
      <c r="J24" s="2"/>
      <c r="K24" s="2"/>
    </row>
    <row r="25" spans="2:11" x14ac:dyDescent="0.2">
      <c r="B25" s="2" t="s">
        <v>144</v>
      </c>
      <c r="C25" s="35">
        <v>3227</v>
      </c>
      <c r="D25" s="35">
        <v>3194</v>
      </c>
      <c r="E25" s="55">
        <v>-1.0226216299969004</v>
      </c>
      <c r="F25" s="35">
        <v>23283</v>
      </c>
      <c r="G25" s="35">
        <v>22834</v>
      </c>
      <c r="H25" s="55">
        <v>-1.9284456470386124</v>
      </c>
      <c r="I25" s="2"/>
      <c r="J25" s="2"/>
      <c r="K25" s="2"/>
    </row>
    <row r="26" spans="2:11" x14ac:dyDescent="0.2">
      <c r="B26" s="2" t="s">
        <v>145</v>
      </c>
      <c r="C26" s="35">
        <v>531</v>
      </c>
      <c r="D26" s="35">
        <v>512</v>
      </c>
      <c r="E26" s="55">
        <v>-3.5781544256120568</v>
      </c>
      <c r="F26" s="35">
        <v>1558</v>
      </c>
      <c r="G26" s="35">
        <v>1510</v>
      </c>
      <c r="H26" s="55">
        <v>-3.0808729139922941</v>
      </c>
      <c r="I26" s="2"/>
      <c r="J26" s="2"/>
      <c r="K26" s="2"/>
    </row>
    <row r="27" spans="2:11" x14ac:dyDescent="0.2">
      <c r="B27" s="56" t="s">
        <v>102</v>
      </c>
      <c r="C27" s="35">
        <v>3758</v>
      </c>
      <c r="D27" s="35">
        <v>3706</v>
      </c>
      <c r="E27" s="55">
        <v>-1.383714741883979</v>
      </c>
      <c r="F27" s="35">
        <v>24841</v>
      </c>
      <c r="G27" s="35">
        <v>24344</v>
      </c>
      <c r="H27" s="55">
        <v>-2.0007246085101293</v>
      </c>
      <c r="I27" s="2"/>
      <c r="J27" s="2"/>
      <c r="K27" s="2"/>
    </row>
    <row r="28" spans="2:11" x14ac:dyDescent="0.2">
      <c r="B28" s="29" t="s">
        <v>148</v>
      </c>
    </row>
    <row r="29" spans="2:11" x14ac:dyDescent="0.2">
      <c r="B29" s="32" t="s">
        <v>99</v>
      </c>
    </row>
    <row r="32" spans="2:11" ht="15" x14ac:dyDescent="0.25">
      <c r="B32" s="23" t="s">
        <v>178</v>
      </c>
    </row>
    <row r="59" spans="2:2" x14ac:dyDescent="0.2">
      <c r="B59" s="76" t="s">
        <v>99</v>
      </c>
    </row>
    <row r="65" spans="2:6" s="59" customFormat="1" ht="120" x14ac:dyDescent="0.2">
      <c r="B65" s="27"/>
      <c r="C65" s="27"/>
      <c r="D65" s="27" t="s">
        <v>176</v>
      </c>
      <c r="E65" s="27" t="s">
        <v>177</v>
      </c>
      <c r="F65" s="27" t="s">
        <v>180</v>
      </c>
    </row>
    <row r="66" spans="2:6" x14ac:dyDescent="0.2">
      <c r="B66" s="46" t="s">
        <v>146</v>
      </c>
      <c r="C66" s="20">
        <v>2013</v>
      </c>
      <c r="D66" s="31">
        <v>3.1400500866884992E-2</v>
      </c>
      <c r="E66" s="31">
        <v>6.1452513966480445E-2</v>
      </c>
      <c r="F66" s="78">
        <v>0.90714698516663461</v>
      </c>
    </row>
    <row r="67" spans="2:6" x14ac:dyDescent="0.2">
      <c r="B67" s="20"/>
      <c r="C67" s="20">
        <v>2014</v>
      </c>
      <c r="D67" s="31">
        <v>3.3191489361702124E-2</v>
      </c>
      <c r="E67" s="31">
        <v>5.8510638297872342E-2</v>
      </c>
      <c r="F67" s="78">
        <v>0.90829787234042558</v>
      </c>
    </row>
    <row r="68" spans="2:6" x14ac:dyDescent="0.2">
      <c r="B68" s="20" t="s">
        <v>143</v>
      </c>
      <c r="C68" s="20">
        <v>2013</v>
      </c>
      <c r="D68" s="31">
        <v>0.30409963674104828</v>
      </c>
      <c r="E68" s="31">
        <v>0.13388687078360145</v>
      </c>
      <c r="F68" s="78">
        <v>0.56201349247535026</v>
      </c>
    </row>
    <row r="69" spans="2:6" x14ac:dyDescent="0.2">
      <c r="B69" s="20"/>
      <c r="C69" s="20">
        <v>2014</v>
      </c>
      <c r="D69" s="31">
        <v>0.28332911712623327</v>
      </c>
      <c r="E69" s="31">
        <v>0.14394131039716671</v>
      </c>
      <c r="F69" s="78">
        <v>0.57272957247660006</v>
      </c>
    </row>
    <row r="70" spans="2:6" x14ac:dyDescent="0.2">
      <c r="B70" s="20"/>
      <c r="C70" s="20"/>
      <c r="D70" s="20"/>
      <c r="E70" s="20"/>
    </row>
    <row r="71" spans="2:6" x14ac:dyDescent="0.2">
      <c r="B71" s="77"/>
      <c r="C71" s="39">
        <v>2013</v>
      </c>
      <c r="D71" s="39">
        <v>2014</v>
      </c>
    </row>
    <row r="72" spans="2:6" x14ac:dyDescent="0.2">
      <c r="B72" s="20" t="s">
        <v>179</v>
      </c>
      <c r="C72" s="28">
        <v>10382</v>
      </c>
      <c r="D72" s="28">
        <v>9400</v>
      </c>
      <c r="E72" s="28"/>
    </row>
    <row r="73" spans="2:6" x14ac:dyDescent="0.2">
      <c r="B73" s="56" t="s">
        <v>95</v>
      </c>
      <c r="C73" s="28">
        <v>326</v>
      </c>
      <c r="D73" s="28">
        <v>312</v>
      </c>
      <c r="E73" s="28"/>
    </row>
    <row r="74" spans="2:6" x14ac:dyDescent="0.2">
      <c r="B74" s="56" t="s">
        <v>96</v>
      </c>
      <c r="C74" s="28">
        <v>638</v>
      </c>
      <c r="D74" s="28">
        <v>550</v>
      </c>
      <c r="E74" s="28"/>
    </row>
    <row r="75" spans="2:6" x14ac:dyDescent="0.2">
      <c r="B75" s="56" t="s">
        <v>98</v>
      </c>
      <c r="C75" s="28">
        <v>9418</v>
      </c>
      <c r="D75" s="28">
        <v>8538</v>
      </c>
    </row>
    <row r="76" spans="2:6" x14ac:dyDescent="0.2">
      <c r="B76" s="20" t="s">
        <v>143</v>
      </c>
      <c r="C76" s="28">
        <v>3854</v>
      </c>
      <c r="D76" s="28">
        <v>3953</v>
      </c>
    </row>
    <row r="77" spans="2:6" x14ac:dyDescent="0.2">
      <c r="B77" s="56" t="s">
        <v>95</v>
      </c>
      <c r="C77" s="28">
        <v>1172</v>
      </c>
      <c r="D77" s="28">
        <v>1120</v>
      </c>
    </row>
    <row r="78" spans="2:6" x14ac:dyDescent="0.2">
      <c r="B78" s="56" t="s">
        <v>96</v>
      </c>
      <c r="C78" s="28">
        <v>516</v>
      </c>
      <c r="D78" s="28">
        <v>569</v>
      </c>
    </row>
    <row r="79" spans="2:6" x14ac:dyDescent="0.2">
      <c r="B79" s="56" t="s">
        <v>98</v>
      </c>
      <c r="C79" s="28">
        <v>2166</v>
      </c>
      <c r="D79" s="28">
        <v>2264</v>
      </c>
    </row>
    <row r="81" spans="2:4" x14ac:dyDescent="0.2">
      <c r="B81" s="20" t="s">
        <v>179</v>
      </c>
    </row>
    <row r="82" spans="2:4" x14ac:dyDescent="0.2">
      <c r="C82" s="31">
        <v>3.1400500866884992E-2</v>
      </c>
      <c r="D82" s="31">
        <v>3.3191489361702124E-2</v>
      </c>
    </row>
    <row r="83" spans="2:4" x14ac:dyDescent="0.2">
      <c r="C83" s="31">
        <v>6.1452513966480445E-2</v>
      </c>
      <c r="D83" s="31">
        <v>5.8510638297872342E-2</v>
      </c>
    </row>
    <row r="84" spans="2:4" x14ac:dyDescent="0.2">
      <c r="C84" s="31">
        <v>0.90714698516663461</v>
      </c>
      <c r="D84" s="31">
        <v>0.90829787234042558</v>
      </c>
    </row>
    <row r="85" spans="2:4" x14ac:dyDescent="0.2">
      <c r="B85" s="20" t="s">
        <v>143</v>
      </c>
      <c r="C85" s="79"/>
      <c r="D85" s="79"/>
    </row>
    <row r="86" spans="2:4" x14ac:dyDescent="0.2">
      <c r="C86" s="31">
        <v>0.30409963674104828</v>
      </c>
      <c r="D86" s="31">
        <v>0.28332911712623327</v>
      </c>
    </row>
    <row r="87" spans="2:4" x14ac:dyDescent="0.2">
      <c r="C87" s="31">
        <v>0.13388687078360145</v>
      </c>
      <c r="D87" s="31">
        <v>0.14394131039716671</v>
      </c>
    </row>
    <row r="88" spans="2:4" x14ac:dyDescent="0.2">
      <c r="C88" s="31">
        <v>0.56201349247535026</v>
      </c>
      <c r="D88" s="31">
        <v>0.57272957247660006</v>
      </c>
    </row>
  </sheetData>
  <mergeCells count="2">
    <mergeCell ref="C22:E22"/>
    <mergeCell ref="F22:H22"/>
  </mergeCell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77"/>
  <sheetViews>
    <sheetView workbookViewId="0">
      <selection activeCell="I16" sqref="I16"/>
    </sheetView>
  </sheetViews>
  <sheetFormatPr baseColWidth="10" defaultRowHeight="12.75" x14ac:dyDescent="0.2"/>
  <cols>
    <col min="1" max="1" width="5.7109375" customWidth="1"/>
    <col min="2" max="2" width="23.140625" customWidth="1"/>
  </cols>
  <sheetData>
    <row r="2" spans="2:28" ht="15" x14ac:dyDescent="0.25">
      <c r="B2" s="23" t="s">
        <v>101</v>
      </c>
    </row>
    <row r="3" spans="2:28" x14ac:dyDescent="0.2">
      <c r="B3" s="2" t="s">
        <v>225</v>
      </c>
    </row>
    <row r="5" spans="2:28" s="59" customFormat="1" ht="45" customHeight="1" x14ac:dyDescent="0.2">
      <c r="B5" s="54" t="s">
        <v>152</v>
      </c>
      <c r="C5" s="54" t="s">
        <v>150</v>
      </c>
      <c r="D5" s="54" t="s">
        <v>151</v>
      </c>
      <c r="E5" s="54" t="s">
        <v>102</v>
      </c>
      <c r="F5" s="54" t="s">
        <v>103</v>
      </c>
      <c r="AA5" s="54" t="s">
        <v>154</v>
      </c>
      <c r="AB5" s="54" t="s">
        <v>155</v>
      </c>
    </row>
    <row r="6" spans="2:28" x14ac:dyDescent="0.2">
      <c r="B6" s="2" t="s">
        <v>104</v>
      </c>
      <c r="C6" s="35">
        <v>986.46846950999998</v>
      </c>
      <c r="D6" s="35">
        <v>526.48447564999992</v>
      </c>
      <c r="E6" s="35">
        <v>5162</v>
      </c>
      <c r="F6" s="35">
        <v>4509</v>
      </c>
      <c r="AA6" s="61">
        <f t="shared" ref="AA6:AA33" si="0">D6/$D$34</f>
        <v>0.36758854885077868</v>
      </c>
      <c r="AB6" s="61">
        <f t="shared" ref="AB6:AB33" si="1">F6/$F$34</f>
        <v>0.18221863002626792</v>
      </c>
    </row>
    <row r="7" spans="2:28" x14ac:dyDescent="0.2">
      <c r="B7" s="2" t="s">
        <v>105</v>
      </c>
      <c r="C7" s="35">
        <v>238.56174099999998</v>
      </c>
      <c r="D7" s="35">
        <v>104.70895924</v>
      </c>
      <c r="E7" s="35">
        <v>1749</v>
      </c>
      <c r="F7" s="35">
        <v>1570</v>
      </c>
      <c r="AA7" s="61">
        <f t="shared" si="0"/>
        <v>7.3107216183700849E-2</v>
      </c>
      <c r="AB7" s="61">
        <f t="shared" si="1"/>
        <v>6.344716104263487E-2</v>
      </c>
    </row>
    <row r="8" spans="2:28" x14ac:dyDescent="0.2">
      <c r="B8" s="2" t="s">
        <v>106</v>
      </c>
      <c r="C8" s="35">
        <v>201.62537622000002</v>
      </c>
      <c r="D8" s="35">
        <v>128.72007561000001</v>
      </c>
      <c r="E8" s="35">
        <v>2614</v>
      </c>
      <c r="F8" s="35">
        <v>2443</v>
      </c>
      <c r="AA8" s="61">
        <f t="shared" si="0"/>
        <v>8.9871644824903618E-2</v>
      </c>
      <c r="AB8" s="61">
        <f t="shared" si="1"/>
        <v>9.8727015558698727E-2</v>
      </c>
    </row>
    <row r="9" spans="2:28" x14ac:dyDescent="0.2">
      <c r="B9" s="2" t="s">
        <v>107</v>
      </c>
      <c r="C9" s="35">
        <v>175.29559066000002</v>
      </c>
      <c r="D9" s="35">
        <v>106.41656453</v>
      </c>
      <c r="E9" s="35">
        <v>2374</v>
      </c>
      <c r="F9" s="35">
        <v>2105</v>
      </c>
      <c r="AA9" s="61">
        <f t="shared" si="0"/>
        <v>7.4299456752211557E-2</v>
      </c>
      <c r="AB9" s="61">
        <f t="shared" si="1"/>
        <v>8.5067690442513638E-2</v>
      </c>
    </row>
    <row r="10" spans="2:28" x14ac:dyDescent="0.2">
      <c r="B10" s="2" t="s">
        <v>108</v>
      </c>
      <c r="C10" s="35">
        <v>127.33664452000001</v>
      </c>
      <c r="D10" s="35">
        <v>72.606789930000005</v>
      </c>
      <c r="E10" s="35">
        <v>1327</v>
      </c>
      <c r="F10" s="35">
        <v>1185</v>
      </c>
      <c r="AA10" s="61">
        <f t="shared" si="0"/>
        <v>5.0693659132363129E-2</v>
      </c>
      <c r="AB10" s="61">
        <f t="shared" si="1"/>
        <v>4.7888462315619315E-2</v>
      </c>
    </row>
    <row r="11" spans="2:28" x14ac:dyDescent="0.2">
      <c r="B11" s="2" t="s">
        <v>109</v>
      </c>
      <c r="C11" s="35">
        <v>119.32662572</v>
      </c>
      <c r="D11" s="35">
        <v>52.527860759999996</v>
      </c>
      <c r="E11" s="35">
        <v>1647</v>
      </c>
      <c r="F11" s="35">
        <v>1443</v>
      </c>
      <c r="AA11" s="61">
        <f t="shared" si="0"/>
        <v>3.6674661844806784E-2</v>
      </c>
      <c r="AB11" s="61">
        <f t="shared" si="1"/>
        <v>5.8314811072944027E-2</v>
      </c>
    </row>
    <row r="12" spans="2:28" x14ac:dyDescent="0.2">
      <c r="B12" s="2" t="s">
        <v>110</v>
      </c>
      <c r="C12" s="35">
        <v>112.1390402</v>
      </c>
      <c r="D12" s="35">
        <v>26.620863589999999</v>
      </c>
      <c r="E12" s="35">
        <v>768</v>
      </c>
      <c r="F12" s="35">
        <v>711</v>
      </c>
      <c r="AA12" s="61">
        <f t="shared" si="0"/>
        <v>1.8586539715385493E-2</v>
      </c>
      <c r="AB12" s="61">
        <f t="shared" si="1"/>
        <v>2.873307738937159E-2</v>
      </c>
    </row>
    <row r="13" spans="2:28" x14ac:dyDescent="0.2">
      <c r="B13" s="2" t="s">
        <v>111</v>
      </c>
      <c r="C13" s="35">
        <v>80.353355260000001</v>
      </c>
      <c r="D13" s="35">
        <v>29.35095909</v>
      </c>
      <c r="E13" s="35">
        <v>1028</v>
      </c>
      <c r="F13" s="35">
        <v>862</v>
      </c>
      <c r="AA13" s="61">
        <f t="shared" si="0"/>
        <v>2.0492677293003622E-2</v>
      </c>
      <c r="AB13" s="61">
        <f t="shared" si="1"/>
        <v>3.4835320266720551E-2</v>
      </c>
    </row>
    <row r="14" spans="2:28" x14ac:dyDescent="0.2">
      <c r="B14" s="2" t="s">
        <v>112</v>
      </c>
      <c r="C14" s="35">
        <v>63.82509246</v>
      </c>
      <c r="D14" s="35">
        <v>43.262109039999999</v>
      </c>
      <c r="E14" s="35">
        <v>1072</v>
      </c>
      <c r="F14" s="35">
        <v>933</v>
      </c>
      <c r="AA14" s="61">
        <f t="shared" si="0"/>
        <v>3.0205365243874033E-2</v>
      </c>
      <c r="AB14" s="61">
        <f t="shared" si="1"/>
        <v>3.7704586785209132E-2</v>
      </c>
    </row>
    <row r="15" spans="2:28" x14ac:dyDescent="0.2">
      <c r="B15" s="2" t="s">
        <v>113</v>
      </c>
      <c r="C15" s="35">
        <v>60.765550320000003</v>
      </c>
      <c r="D15" s="35">
        <v>51.882749350000005</v>
      </c>
      <c r="E15" s="35">
        <v>1292</v>
      </c>
      <c r="F15" s="35">
        <v>1190</v>
      </c>
      <c r="AA15" s="61">
        <f t="shared" si="0"/>
        <v>3.6224248626532479E-2</v>
      </c>
      <c r="AB15" s="61">
        <f t="shared" si="1"/>
        <v>4.8090523338048093E-2</v>
      </c>
    </row>
    <row r="16" spans="2:28" x14ac:dyDescent="0.2">
      <c r="B16" s="2" t="s">
        <v>114</v>
      </c>
      <c r="C16" s="35">
        <v>56.185505449999994</v>
      </c>
      <c r="D16" s="35">
        <v>22.902881199999999</v>
      </c>
      <c r="E16" s="35">
        <v>790</v>
      </c>
      <c r="F16" s="35">
        <v>701</v>
      </c>
      <c r="AA16" s="61">
        <f t="shared" si="0"/>
        <v>1.5990664975288872E-2</v>
      </c>
      <c r="AB16" s="61">
        <f t="shared" si="1"/>
        <v>2.8328955344514042E-2</v>
      </c>
    </row>
    <row r="17" spans="2:28" x14ac:dyDescent="0.2">
      <c r="B17" s="2" t="s">
        <v>115</v>
      </c>
      <c r="C17" s="35">
        <v>53.261920499999995</v>
      </c>
      <c r="D17" s="35">
        <v>52.511449499999998</v>
      </c>
      <c r="E17" s="35">
        <v>1284</v>
      </c>
      <c r="F17" s="35">
        <v>1283</v>
      </c>
      <c r="AA17" s="61">
        <f t="shared" si="0"/>
        <v>3.6663203593847407E-2</v>
      </c>
      <c r="AB17" s="61">
        <f t="shared" si="1"/>
        <v>5.1848858355223279E-2</v>
      </c>
    </row>
    <row r="18" spans="2:28" x14ac:dyDescent="0.2">
      <c r="B18" s="2" t="s">
        <v>116</v>
      </c>
      <c r="C18" s="35">
        <v>36.234326210000006</v>
      </c>
      <c r="D18" s="35">
        <v>26.155053550000002</v>
      </c>
      <c r="E18" s="35">
        <v>682</v>
      </c>
      <c r="F18" s="35">
        <v>593</v>
      </c>
      <c r="AA18" s="61">
        <f t="shared" si="0"/>
        <v>1.8261313721908048E-2</v>
      </c>
      <c r="AB18" s="61">
        <f t="shared" si="1"/>
        <v>2.3964437260052537E-2</v>
      </c>
    </row>
    <row r="19" spans="2:28" x14ac:dyDescent="0.2">
      <c r="B19" s="2" t="s">
        <v>117</v>
      </c>
      <c r="C19" s="35">
        <v>31.00807953</v>
      </c>
      <c r="D19" s="35">
        <v>24.01901994</v>
      </c>
      <c r="E19" s="35">
        <v>463</v>
      </c>
      <c r="F19" s="35">
        <v>417</v>
      </c>
      <c r="AA19" s="61">
        <f t="shared" si="0"/>
        <v>1.6769946870061177E-2</v>
      </c>
      <c r="AB19" s="61">
        <f t="shared" si="1"/>
        <v>1.6851889270559708E-2</v>
      </c>
    </row>
    <row r="20" spans="2:28" x14ac:dyDescent="0.2">
      <c r="B20" s="2" t="s">
        <v>118</v>
      </c>
      <c r="C20" s="35">
        <v>27.948124980000003</v>
      </c>
      <c r="D20" s="35">
        <v>23.024146170000002</v>
      </c>
      <c r="E20" s="35">
        <v>386</v>
      </c>
      <c r="F20" s="35">
        <v>325</v>
      </c>
      <c r="AA20" s="61">
        <f t="shared" si="0"/>
        <v>1.6075331506611949E-2</v>
      </c>
      <c r="AB20" s="61">
        <f t="shared" si="1"/>
        <v>1.3133966457870277E-2</v>
      </c>
    </row>
    <row r="21" spans="2:28" x14ac:dyDescent="0.2">
      <c r="B21" s="2" t="s">
        <v>119</v>
      </c>
      <c r="C21" s="35">
        <v>24.679970840000003</v>
      </c>
      <c r="D21" s="35">
        <v>19.450120340000002</v>
      </c>
      <c r="E21" s="35">
        <v>696</v>
      </c>
      <c r="F21" s="35">
        <v>628</v>
      </c>
      <c r="AA21" s="61">
        <f t="shared" si="0"/>
        <v>1.3579966440466525E-2</v>
      </c>
      <c r="AB21" s="61">
        <f t="shared" si="1"/>
        <v>2.5378864417053951E-2</v>
      </c>
    </row>
    <row r="22" spans="2:28" x14ac:dyDescent="0.2">
      <c r="B22" s="2" t="s">
        <v>120</v>
      </c>
      <c r="C22" s="35">
        <v>22.634364510000001</v>
      </c>
      <c r="D22" s="35">
        <v>14.552374260000001</v>
      </c>
      <c r="E22" s="35">
        <v>404</v>
      </c>
      <c r="F22" s="35">
        <v>365</v>
      </c>
      <c r="AA22" s="61">
        <f t="shared" si="0"/>
        <v>1.0160387217424736E-2</v>
      </c>
      <c r="AB22" s="61">
        <f t="shared" si="1"/>
        <v>1.4750454637300466E-2</v>
      </c>
    </row>
    <row r="23" spans="2:28" x14ac:dyDescent="0.2">
      <c r="B23" s="2" t="s">
        <v>121</v>
      </c>
      <c r="C23" s="35">
        <v>20.252880339999997</v>
      </c>
      <c r="D23" s="35">
        <v>18.700852129999998</v>
      </c>
      <c r="E23" s="35">
        <v>513</v>
      </c>
      <c r="F23" s="35">
        <v>486</v>
      </c>
      <c r="AA23" s="61">
        <f t="shared" si="0"/>
        <v>1.3056831520535821E-2</v>
      </c>
      <c r="AB23" s="61">
        <f t="shared" si="1"/>
        <v>1.9640331380076783E-2</v>
      </c>
    </row>
    <row r="24" spans="2:28" x14ac:dyDescent="0.2">
      <c r="B24" s="2" t="s">
        <v>122</v>
      </c>
      <c r="C24" s="35">
        <v>18.07758639</v>
      </c>
      <c r="D24" s="35">
        <v>14.788249009999999</v>
      </c>
      <c r="E24" s="35">
        <v>694</v>
      </c>
      <c r="F24" s="35">
        <v>626</v>
      </c>
      <c r="AA24" s="61">
        <f t="shared" si="0"/>
        <v>1.032507366322353E-2</v>
      </c>
      <c r="AB24" s="61">
        <f t="shared" si="1"/>
        <v>2.5298040008082442E-2</v>
      </c>
    </row>
    <row r="25" spans="2:28" x14ac:dyDescent="0.2">
      <c r="B25" s="2" t="s">
        <v>123</v>
      </c>
      <c r="C25" s="35">
        <v>17.266488670000001</v>
      </c>
      <c r="D25" s="35">
        <v>16.080489140000001</v>
      </c>
      <c r="E25" s="35">
        <v>641</v>
      </c>
      <c r="F25" s="35">
        <v>606</v>
      </c>
      <c r="AA25" s="61">
        <f t="shared" si="0"/>
        <v>1.1227308574456172E-2</v>
      </c>
      <c r="AB25" s="61">
        <f t="shared" si="1"/>
        <v>2.4489795918367346E-2</v>
      </c>
    </row>
    <row r="26" spans="2:28" x14ac:dyDescent="0.2">
      <c r="B26" s="2" t="s">
        <v>124</v>
      </c>
      <c r="C26" s="35">
        <v>15.84069914</v>
      </c>
      <c r="D26" s="35">
        <v>10.1024084</v>
      </c>
      <c r="E26" s="35">
        <v>355</v>
      </c>
      <c r="F26" s="35">
        <v>315</v>
      </c>
      <c r="AA26" s="61">
        <f t="shared" si="0"/>
        <v>7.0534456672614659E-3</v>
      </c>
      <c r="AB26" s="61">
        <f t="shared" si="1"/>
        <v>1.272984441301273E-2</v>
      </c>
    </row>
    <row r="27" spans="2:28" x14ac:dyDescent="0.2">
      <c r="B27" s="2" t="s">
        <v>125</v>
      </c>
      <c r="C27" s="35">
        <v>15.59154848</v>
      </c>
      <c r="D27" s="35">
        <v>10.938116239999999</v>
      </c>
      <c r="E27" s="35">
        <v>514</v>
      </c>
      <c r="F27" s="35">
        <v>455</v>
      </c>
      <c r="AA27" s="61">
        <f t="shared" si="0"/>
        <v>7.6369322587503266E-3</v>
      </c>
      <c r="AB27" s="61">
        <f t="shared" si="1"/>
        <v>1.8387553041018388E-2</v>
      </c>
    </row>
    <row r="28" spans="2:28" x14ac:dyDescent="0.2">
      <c r="B28" s="2" t="s">
        <v>126</v>
      </c>
      <c r="C28" s="35">
        <v>14.824668509999999</v>
      </c>
      <c r="D28" s="35">
        <v>9.4166940199999996</v>
      </c>
      <c r="E28" s="35">
        <v>380</v>
      </c>
      <c r="F28" s="35">
        <v>330</v>
      </c>
      <c r="AA28" s="61">
        <f t="shared" si="0"/>
        <v>6.5746836799129953E-3</v>
      </c>
      <c r="AB28" s="61">
        <f t="shared" si="1"/>
        <v>1.3336027480299051E-2</v>
      </c>
    </row>
    <row r="29" spans="2:28" x14ac:dyDescent="0.2">
      <c r="B29" s="2" t="s">
        <v>127</v>
      </c>
      <c r="C29" s="35">
        <v>10.938024860000001</v>
      </c>
      <c r="D29" s="35">
        <v>9.5925581500000003</v>
      </c>
      <c r="E29" s="35">
        <v>400</v>
      </c>
      <c r="F29" s="35">
        <v>365</v>
      </c>
      <c r="AA29" s="61">
        <f t="shared" si="0"/>
        <v>6.6974710427536435E-3</v>
      </c>
      <c r="AB29" s="61">
        <f t="shared" si="1"/>
        <v>1.4750454637300466E-2</v>
      </c>
    </row>
    <row r="30" spans="2:28" x14ac:dyDescent="0.2">
      <c r="B30" s="2" t="s">
        <v>128</v>
      </c>
      <c r="C30" s="35">
        <v>8.0259060399999989</v>
      </c>
      <c r="D30" s="35">
        <v>5.4716989199999997</v>
      </c>
      <c r="E30" s="35">
        <v>293</v>
      </c>
      <c r="F30" s="35">
        <v>264</v>
      </c>
      <c r="AA30" s="61">
        <f t="shared" si="0"/>
        <v>3.8203099213285855E-3</v>
      </c>
      <c r="AB30" s="61">
        <f t="shared" si="1"/>
        <v>1.0668821984239241E-2</v>
      </c>
    </row>
    <row r="31" spans="2:28" x14ac:dyDescent="0.2">
      <c r="B31" s="2" t="s">
        <v>129</v>
      </c>
      <c r="C31" s="35">
        <v>7.8991667400000001</v>
      </c>
      <c r="D31" s="35">
        <v>6.8350587899999997</v>
      </c>
      <c r="E31" s="35">
        <v>294</v>
      </c>
      <c r="F31" s="35">
        <v>286</v>
      </c>
      <c r="AA31" s="61">
        <f t="shared" si="0"/>
        <v>4.7722002416575133E-3</v>
      </c>
      <c r="AB31" s="61">
        <f t="shared" si="1"/>
        <v>1.1557890482925843E-2</v>
      </c>
    </row>
    <row r="32" spans="2:28" x14ac:dyDescent="0.2">
      <c r="B32" s="2" t="s">
        <v>130</v>
      </c>
      <c r="C32" s="35">
        <v>2.9050287400000001</v>
      </c>
      <c r="D32" s="35">
        <v>2.7965105600000002</v>
      </c>
      <c r="E32" s="35">
        <v>139</v>
      </c>
      <c r="F32" s="35">
        <v>129</v>
      </c>
      <c r="AA32" s="61">
        <f t="shared" si="0"/>
        <v>1.9525082051605573E-3</v>
      </c>
      <c r="AB32" s="61">
        <f t="shared" si="1"/>
        <v>5.2131743786623559E-3</v>
      </c>
    </row>
    <row r="33" spans="2:28" x14ac:dyDescent="0.2">
      <c r="B33" s="2" t="s">
        <v>131</v>
      </c>
      <c r="C33" s="35">
        <v>2.36234213</v>
      </c>
      <c r="D33" s="35">
        <v>2.34662763</v>
      </c>
      <c r="E33" s="35">
        <v>135</v>
      </c>
      <c r="F33" s="35">
        <v>131</v>
      </c>
      <c r="AA33" s="61">
        <f t="shared" si="0"/>
        <v>1.6384024317903781E-3</v>
      </c>
      <c r="AB33" s="61">
        <f t="shared" si="1"/>
        <v>5.2939987876338655E-3</v>
      </c>
    </row>
    <row r="34" spans="2:28" x14ac:dyDescent="0.2">
      <c r="B34" s="22" t="s">
        <v>11</v>
      </c>
      <c r="C34" s="62">
        <v>2551.6341179299993</v>
      </c>
      <c r="D34" s="62">
        <v>1432.26571474</v>
      </c>
      <c r="E34" s="62">
        <v>26356</v>
      </c>
      <c r="F34" s="62">
        <v>24745</v>
      </c>
      <c r="AA34" s="63">
        <f>SUM(AA6:AA33)</f>
        <v>1.0000000000000002</v>
      </c>
      <c r="AB34" s="63">
        <f>SUM(AB6:AB33)</f>
        <v>1.0206506364922205</v>
      </c>
    </row>
    <row r="35" spans="2:28" x14ac:dyDescent="0.2">
      <c r="B35" s="29" t="s">
        <v>153</v>
      </c>
      <c r="C35" s="29"/>
    </row>
    <row r="36" spans="2:28" x14ac:dyDescent="0.2">
      <c r="B36" s="29" t="s">
        <v>132</v>
      </c>
      <c r="C36" s="29"/>
    </row>
    <row r="37" spans="2:28" x14ac:dyDescent="0.2">
      <c r="B37" s="29" t="s">
        <v>133</v>
      </c>
      <c r="C37" s="29"/>
    </row>
    <row r="38" spans="2:28" x14ac:dyDescent="0.2">
      <c r="B38" s="29" t="s">
        <v>134</v>
      </c>
      <c r="C38" s="29"/>
    </row>
    <row r="39" spans="2:28" x14ac:dyDescent="0.2">
      <c r="B39" s="29" t="s">
        <v>135</v>
      </c>
      <c r="C39" s="29"/>
    </row>
    <row r="40" spans="2:28" x14ac:dyDescent="0.2">
      <c r="B40" s="29" t="s">
        <v>136</v>
      </c>
      <c r="C40" s="29"/>
    </row>
    <row r="41" spans="2:28" x14ac:dyDescent="0.2">
      <c r="B41" s="29" t="s">
        <v>137</v>
      </c>
      <c r="C41" s="29"/>
    </row>
    <row r="42" spans="2:28" x14ac:dyDescent="0.2">
      <c r="B42" s="32" t="s">
        <v>99</v>
      </c>
    </row>
    <row r="44" spans="2:28" ht="15" x14ac:dyDescent="0.25">
      <c r="B44" s="23" t="s">
        <v>157</v>
      </c>
    </row>
    <row r="76" spans="2:2" x14ac:dyDescent="0.2">
      <c r="B76" s="29" t="s">
        <v>156</v>
      </c>
    </row>
    <row r="77" spans="2:2" x14ac:dyDescent="0.2">
      <c r="B77" s="32" t="s">
        <v>99</v>
      </c>
    </row>
  </sheetData>
  <pageMargins left="0.7" right="0.7" top="0.75" bottom="0.75" header="0.3" footer="0.3"/>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2"/>
  <sheetViews>
    <sheetView workbookViewId="0">
      <selection activeCell="G16" sqref="G16"/>
    </sheetView>
  </sheetViews>
  <sheetFormatPr baseColWidth="10" defaultRowHeight="12.75" x14ac:dyDescent="0.2"/>
  <cols>
    <col min="1" max="1" width="5.7109375" customWidth="1"/>
    <col min="2" max="2" width="43.5703125" customWidth="1"/>
    <col min="3" max="3" width="11.42578125" customWidth="1"/>
    <col min="4" max="5" width="8" customWidth="1"/>
    <col min="13" max="13" width="13.7109375" customWidth="1"/>
  </cols>
  <sheetData>
    <row r="2" spans="2:4" ht="15" x14ac:dyDescent="0.25">
      <c r="B2" s="23" t="s">
        <v>229</v>
      </c>
    </row>
    <row r="3" spans="2:4" ht="15" x14ac:dyDescent="0.25">
      <c r="B3" s="23"/>
    </row>
    <row r="4" spans="2:4" ht="15" x14ac:dyDescent="0.25">
      <c r="B4" s="23" t="s">
        <v>200</v>
      </c>
    </row>
    <row r="5" spans="2:4" x14ac:dyDescent="0.2">
      <c r="B5" s="2" t="s">
        <v>230</v>
      </c>
    </row>
    <row r="6" spans="2:4" ht="37.5" customHeight="1" x14ac:dyDescent="0.2">
      <c r="B6" s="22"/>
      <c r="C6" s="54" t="s">
        <v>196</v>
      </c>
      <c r="D6" s="95" t="s">
        <v>54</v>
      </c>
    </row>
    <row r="7" spans="2:4" x14ac:dyDescent="0.2">
      <c r="B7" s="20" t="s">
        <v>159</v>
      </c>
      <c r="C7" s="81">
        <v>4.5</v>
      </c>
      <c r="D7" s="35">
        <v>12638</v>
      </c>
    </row>
    <row r="8" spans="2:4" x14ac:dyDescent="0.2">
      <c r="B8" s="20" t="s">
        <v>160</v>
      </c>
      <c r="C8" s="81">
        <v>4.9000000000000004</v>
      </c>
      <c r="D8" s="35">
        <v>1259</v>
      </c>
    </row>
    <row r="9" spans="2:4" x14ac:dyDescent="0.2">
      <c r="B9" s="39" t="s">
        <v>195</v>
      </c>
      <c r="C9" s="82">
        <v>9.4</v>
      </c>
      <c r="D9" s="48">
        <v>13897</v>
      </c>
    </row>
    <row r="10" spans="2:4" x14ac:dyDescent="0.2">
      <c r="B10" s="29" t="s">
        <v>226</v>
      </c>
    </row>
    <row r="11" spans="2:4" x14ac:dyDescent="0.2">
      <c r="B11" s="29" t="s">
        <v>227</v>
      </c>
    </row>
    <row r="12" spans="2:4" x14ac:dyDescent="0.2">
      <c r="B12" s="29" t="s">
        <v>228</v>
      </c>
    </row>
    <row r="13" spans="2:4" x14ac:dyDescent="0.2">
      <c r="B13" s="32" t="s">
        <v>99</v>
      </c>
    </row>
    <row r="14" spans="2:4" x14ac:dyDescent="0.2">
      <c r="B14" s="32"/>
    </row>
    <row r="15" spans="2:4" s="2" customFormat="1" ht="15" x14ac:dyDescent="0.2">
      <c r="B15" s="86" t="s">
        <v>197</v>
      </c>
    </row>
    <row r="16" spans="2:4" s="2" customFormat="1" ht="12" x14ac:dyDescent="0.2">
      <c r="B16" s="83" t="s">
        <v>198</v>
      </c>
    </row>
    <row r="17" spans="2:5" s="84" customFormat="1" ht="12" x14ac:dyDescent="0.2"/>
    <row r="18" spans="2:5" s="84" customFormat="1" ht="12" x14ac:dyDescent="0.2">
      <c r="B18" s="87"/>
      <c r="C18" s="87">
        <v>2012</v>
      </c>
      <c r="D18" s="87">
        <v>2013</v>
      </c>
      <c r="E18" s="87">
        <v>2014</v>
      </c>
    </row>
    <row r="19" spans="2:5" s="84" customFormat="1" ht="12" x14ac:dyDescent="0.2">
      <c r="B19" s="83" t="s">
        <v>193</v>
      </c>
      <c r="C19" s="85">
        <v>45.7</v>
      </c>
      <c r="D19" s="85">
        <v>33.9</v>
      </c>
      <c r="E19" s="85">
        <v>31.2</v>
      </c>
    </row>
    <row r="20" spans="2:5" s="84" customFormat="1" ht="12" x14ac:dyDescent="0.2">
      <c r="B20" s="83" t="s">
        <v>194</v>
      </c>
      <c r="C20" s="85">
        <v>44.5</v>
      </c>
      <c r="D20" s="85">
        <v>31.4</v>
      </c>
      <c r="E20" s="85">
        <v>28.6</v>
      </c>
    </row>
    <row r="21" spans="2:5" s="84" customFormat="1" ht="12" x14ac:dyDescent="0.2">
      <c r="B21" s="29" t="s">
        <v>231</v>
      </c>
    </row>
    <row r="22" spans="2:5" x14ac:dyDescent="0.2">
      <c r="B22" s="32" t="s">
        <v>99</v>
      </c>
    </row>
  </sheetData>
  <pageMargins left="0.7" right="0.7" top="0.75" bottom="0.75" header="0.3" footer="0.3"/>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1"/>
  <sheetViews>
    <sheetView workbookViewId="0">
      <selection activeCell="C8" sqref="C8:E19"/>
    </sheetView>
  </sheetViews>
  <sheetFormatPr baseColWidth="10" defaultRowHeight="12.75" x14ac:dyDescent="0.2"/>
  <cols>
    <col min="1" max="1" width="5.7109375" style="65" customWidth="1"/>
    <col min="2" max="2" width="23.140625" style="65" customWidth="1"/>
    <col min="3" max="3" width="12.42578125" style="65" customWidth="1"/>
    <col min="4" max="4" width="12.5703125" style="65" customWidth="1"/>
    <col min="5" max="5" width="13.5703125" style="65" customWidth="1"/>
    <col min="6" max="6" width="11.42578125" style="65"/>
    <col min="7" max="7" width="5.7109375" style="65" customWidth="1"/>
    <col min="8" max="16384" width="11.42578125" style="65"/>
  </cols>
  <sheetData>
    <row r="2" spans="2:5" ht="15" x14ac:dyDescent="0.25">
      <c r="B2" s="64" t="s">
        <v>167</v>
      </c>
    </row>
    <row r="4" spans="2:5" ht="15" x14ac:dyDescent="0.25">
      <c r="B4" s="64" t="s">
        <v>168</v>
      </c>
    </row>
    <row r="5" spans="2:5" x14ac:dyDescent="0.2">
      <c r="B5" s="66" t="s">
        <v>171</v>
      </c>
    </row>
    <row r="6" spans="2:5" ht="15" x14ac:dyDescent="0.25">
      <c r="B6" s="64"/>
    </row>
    <row r="7" spans="2:5" ht="51.75" customHeight="1" x14ac:dyDescent="0.2">
      <c r="B7" s="66"/>
      <c r="C7" s="96" t="s">
        <v>54</v>
      </c>
      <c r="D7" s="96" t="s">
        <v>172</v>
      </c>
      <c r="E7" s="96" t="s">
        <v>175</v>
      </c>
    </row>
    <row r="8" spans="2:5" x14ac:dyDescent="0.2">
      <c r="B8" s="66" t="s">
        <v>169</v>
      </c>
      <c r="C8" s="67">
        <v>2518</v>
      </c>
      <c r="D8" s="67">
        <v>21626</v>
      </c>
      <c r="E8" s="68">
        <v>4190.2505580000006</v>
      </c>
    </row>
    <row r="9" spans="2:5" x14ac:dyDescent="0.2">
      <c r="B9" s="66" t="s">
        <v>173</v>
      </c>
      <c r="C9" s="67">
        <v>2413</v>
      </c>
      <c r="D9" s="67">
        <v>19586</v>
      </c>
      <c r="E9" s="68">
        <v>4187.9806060000001</v>
      </c>
    </row>
    <row r="10" spans="2:5" x14ac:dyDescent="0.2">
      <c r="B10" s="66" t="s">
        <v>170</v>
      </c>
      <c r="C10" s="67">
        <v>1955</v>
      </c>
      <c r="D10" s="67">
        <v>19586</v>
      </c>
      <c r="E10" s="68">
        <v>4187.9806060000001</v>
      </c>
    </row>
    <row r="11" spans="2:5" x14ac:dyDescent="0.2">
      <c r="B11" s="69" t="s">
        <v>165</v>
      </c>
    </row>
    <row r="13" spans="2:5" ht="15" x14ac:dyDescent="0.25">
      <c r="B13" s="64" t="s">
        <v>164</v>
      </c>
    </row>
    <row r="14" spans="2:5" ht="15" x14ac:dyDescent="0.25">
      <c r="B14" s="64"/>
    </row>
    <row r="15" spans="2:5" s="70" customFormat="1" ht="57" customHeight="1" x14ac:dyDescent="0.2">
      <c r="B15" s="96" t="s">
        <v>158</v>
      </c>
      <c r="C15" s="96" t="s">
        <v>162</v>
      </c>
      <c r="D15" s="96" t="s">
        <v>163</v>
      </c>
      <c r="E15" s="96" t="s">
        <v>174</v>
      </c>
    </row>
    <row r="16" spans="2:5" s="66" customFormat="1" ht="12" x14ac:dyDescent="0.2">
      <c r="B16" s="66" t="s">
        <v>159</v>
      </c>
      <c r="C16" s="71">
        <v>77</v>
      </c>
      <c r="D16" s="71">
        <v>7</v>
      </c>
      <c r="E16" s="72">
        <v>3.69657139238433</v>
      </c>
    </row>
    <row r="17" spans="2:5" s="66" customFormat="1" ht="12" x14ac:dyDescent="0.2">
      <c r="B17" s="66" t="s">
        <v>160</v>
      </c>
      <c r="C17" s="71">
        <v>19</v>
      </c>
      <c r="D17" s="71">
        <v>19</v>
      </c>
      <c r="E17" s="72">
        <v>11.987997157406131</v>
      </c>
    </row>
    <row r="18" spans="2:5" s="66" customFormat="1" ht="12" x14ac:dyDescent="0.2">
      <c r="B18" s="66" t="s">
        <v>161</v>
      </c>
      <c r="C18" s="71">
        <v>4</v>
      </c>
      <c r="D18" s="71">
        <v>74</v>
      </c>
      <c r="E18" s="72">
        <v>84.31543145020953</v>
      </c>
    </row>
    <row r="19" spans="2:5" s="66" customFormat="1" ht="12" x14ac:dyDescent="0.2">
      <c r="B19" s="73" t="s">
        <v>12</v>
      </c>
      <c r="C19" s="74">
        <v>100</v>
      </c>
      <c r="D19" s="74">
        <v>100</v>
      </c>
      <c r="E19" s="74">
        <v>99.999999999999986</v>
      </c>
    </row>
    <row r="20" spans="2:5" x14ac:dyDescent="0.2">
      <c r="B20" s="75" t="s">
        <v>166</v>
      </c>
    </row>
    <row r="21" spans="2:5" x14ac:dyDescent="0.2">
      <c r="B21" s="69" t="s">
        <v>165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N89"/>
  <sheetViews>
    <sheetView workbookViewId="0">
      <selection activeCell="C10" sqref="C10:E19"/>
    </sheetView>
  </sheetViews>
  <sheetFormatPr baseColWidth="10" defaultRowHeight="12.75" x14ac:dyDescent="0.2"/>
  <cols>
    <col min="1" max="1" width="5.7109375" customWidth="1"/>
    <col min="2" max="2" width="9.42578125" customWidth="1"/>
  </cols>
  <sheetData>
    <row r="2" spans="2:40" ht="15" x14ac:dyDescent="0.25">
      <c r="B2" s="23" t="s">
        <v>15</v>
      </c>
    </row>
    <row r="4" spans="2:40" ht="15" x14ac:dyDescent="0.25">
      <c r="B4" s="23" t="s">
        <v>16</v>
      </c>
    </row>
    <row r="5" spans="2:40" s="2" customFormat="1" ht="12" x14ac:dyDescent="0.2"/>
    <row r="6" spans="2:40" s="2" customFormat="1" ht="15" x14ac:dyDescent="0.25">
      <c r="B6" s="23" t="s">
        <v>201</v>
      </c>
    </row>
    <row r="7" spans="2:40" s="2" customFormat="1" ht="12" x14ac:dyDescent="0.2">
      <c r="B7" s="2" t="s">
        <v>17</v>
      </c>
    </row>
    <row r="8" spans="2:40" s="2" customFormat="1" ht="12" x14ac:dyDescent="0.2"/>
    <row r="9" spans="2:40" s="24" customFormat="1" ht="45" customHeight="1" x14ac:dyDescent="0.2">
      <c r="B9" s="27" t="s">
        <v>10</v>
      </c>
      <c r="C9" s="37" t="s">
        <v>20</v>
      </c>
      <c r="D9" s="37" t="s">
        <v>21</v>
      </c>
      <c r="E9" s="37" t="s">
        <v>19</v>
      </c>
      <c r="AM9" s="24" t="s">
        <v>23</v>
      </c>
      <c r="AN9" s="24" t="s">
        <v>18</v>
      </c>
    </row>
    <row r="10" spans="2:40" s="2" customFormat="1" ht="12" x14ac:dyDescent="0.2">
      <c r="B10" s="20">
        <v>2005</v>
      </c>
      <c r="C10" s="35">
        <v>1006</v>
      </c>
      <c r="D10" s="35">
        <v>3060</v>
      </c>
      <c r="E10" s="36">
        <v>304.17495029821072</v>
      </c>
      <c r="AM10" s="30">
        <f>(C10/(C$10))*100</f>
        <v>100</v>
      </c>
      <c r="AN10" s="30">
        <f>(D10/(D$10))*100</f>
        <v>100</v>
      </c>
    </row>
    <row r="11" spans="2:40" s="2" customFormat="1" ht="12" x14ac:dyDescent="0.2">
      <c r="B11" s="20">
        <v>2006</v>
      </c>
      <c r="C11" s="35">
        <v>985</v>
      </c>
      <c r="D11" s="35">
        <v>2719</v>
      </c>
      <c r="E11" s="36">
        <v>276.04060913705581</v>
      </c>
      <c r="AM11" s="30">
        <f t="shared" ref="AM11:AM19" si="0">(C11/(C$10))*100</f>
        <v>97.912524850894627</v>
      </c>
      <c r="AN11" s="30">
        <f t="shared" ref="AN11:AN19" si="1">(D11/(D$10))*100</f>
        <v>88.856209150326791</v>
      </c>
    </row>
    <row r="12" spans="2:40" s="2" customFormat="1" ht="12" x14ac:dyDescent="0.2">
      <c r="B12" s="20">
        <v>2007</v>
      </c>
      <c r="C12" s="35">
        <v>1141</v>
      </c>
      <c r="D12" s="35">
        <v>3839</v>
      </c>
      <c r="E12" s="36">
        <v>336.45924627519719</v>
      </c>
      <c r="AM12" s="30">
        <f t="shared" si="0"/>
        <v>113.41948310139165</v>
      </c>
      <c r="AN12" s="30">
        <f t="shared" si="1"/>
        <v>125.45751633986927</v>
      </c>
    </row>
    <row r="13" spans="2:40" s="2" customFormat="1" ht="12" x14ac:dyDescent="0.2">
      <c r="B13" s="20">
        <v>2008</v>
      </c>
      <c r="C13" s="35">
        <v>1297</v>
      </c>
      <c r="D13" s="35">
        <v>3480</v>
      </c>
      <c r="E13" s="36">
        <v>268.31148804934463</v>
      </c>
      <c r="AM13" s="30">
        <f t="shared" si="0"/>
        <v>128.92644135188866</v>
      </c>
      <c r="AN13" s="30">
        <f t="shared" si="1"/>
        <v>113.72549019607843</v>
      </c>
    </row>
    <row r="14" spans="2:40" s="2" customFormat="1" ht="12" x14ac:dyDescent="0.2">
      <c r="B14" s="20">
        <v>2009</v>
      </c>
      <c r="C14" s="35">
        <v>1294</v>
      </c>
      <c r="D14" s="35">
        <v>3814</v>
      </c>
      <c r="E14" s="36">
        <v>294.7449768160742</v>
      </c>
      <c r="AM14" s="30">
        <f t="shared" si="0"/>
        <v>128.6282306163022</v>
      </c>
      <c r="AN14" s="30">
        <f t="shared" si="1"/>
        <v>124.640522875817</v>
      </c>
    </row>
    <row r="15" spans="2:40" s="2" customFormat="1" ht="12" x14ac:dyDescent="0.2">
      <c r="B15" s="20">
        <v>2010</v>
      </c>
      <c r="C15" s="35">
        <v>1404</v>
      </c>
      <c r="D15" s="35">
        <v>3789</v>
      </c>
      <c r="E15" s="36">
        <v>269.87179487179492</v>
      </c>
      <c r="AM15" s="30">
        <f t="shared" si="0"/>
        <v>139.56262425447318</v>
      </c>
      <c r="AN15" s="30">
        <f t="shared" si="1"/>
        <v>123.82352941176471</v>
      </c>
    </row>
    <row r="16" spans="2:40" s="2" customFormat="1" ht="12" x14ac:dyDescent="0.2">
      <c r="B16" s="20">
        <v>2011</v>
      </c>
      <c r="C16" s="35">
        <v>1432</v>
      </c>
      <c r="D16" s="35">
        <v>4117</v>
      </c>
      <c r="E16" s="36">
        <v>287.5</v>
      </c>
      <c r="AM16" s="30">
        <f t="shared" si="0"/>
        <v>142.3459244532803</v>
      </c>
      <c r="AN16" s="30">
        <f t="shared" si="1"/>
        <v>134.54248366013073</v>
      </c>
    </row>
    <row r="17" spans="2:40" s="2" customFormat="1" ht="12" x14ac:dyDescent="0.2">
      <c r="B17" s="20">
        <v>2012</v>
      </c>
      <c r="C17" s="35">
        <v>1496</v>
      </c>
      <c r="D17" s="35">
        <v>4221</v>
      </c>
      <c r="E17" s="36">
        <v>282.15240641711227</v>
      </c>
      <c r="AM17" s="30">
        <f t="shared" si="0"/>
        <v>148.70775347912524</v>
      </c>
      <c r="AN17" s="30">
        <f t="shared" si="1"/>
        <v>137.94117647058823</v>
      </c>
    </row>
    <row r="18" spans="2:40" s="2" customFormat="1" ht="12" x14ac:dyDescent="0.2">
      <c r="B18" s="20">
        <v>2013</v>
      </c>
      <c r="C18" s="35">
        <v>1463</v>
      </c>
      <c r="D18" s="35">
        <v>4601</v>
      </c>
      <c r="E18" s="36">
        <v>314.49077238550922</v>
      </c>
      <c r="AM18" s="30">
        <f t="shared" si="0"/>
        <v>145.42743538767397</v>
      </c>
      <c r="AN18" s="30">
        <f t="shared" si="1"/>
        <v>150.359477124183</v>
      </c>
    </row>
    <row r="19" spans="2:40" s="2" customFormat="1" ht="12" x14ac:dyDescent="0.2">
      <c r="B19" s="20">
        <v>2014</v>
      </c>
      <c r="C19" s="35">
        <v>1663</v>
      </c>
      <c r="D19" s="35">
        <v>4895</v>
      </c>
      <c r="E19" s="36">
        <v>294.34756464221283</v>
      </c>
      <c r="AM19" s="30">
        <f t="shared" si="0"/>
        <v>165.30815109343936</v>
      </c>
      <c r="AN19" s="30">
        <f t="shared" si="1"/>
        <v>159.96732026143792</v>
      </c>
    </row>
    <row r="20" spans="2:40" s="2" customFormat="1" ht="12" x14ac:dyDescent="0.2">
      <c r="B20" s="29" t="s">
        <v>22</v>
      </c>
    </row>
    <row r="21" spans="2:40" s="2" customFormat="1" ht="12" x14ac:dyDescent="0.2">
      <c r="B21" s="32" t="s">
        <v>204</v>
      </c>
    </row>
    <row r="22" spans="2:40" s="2" customFormat="1" ht="12" x14ac:dyDescent="0.2"/>
    <row r="23" spans="2:40" s="2" customFormat="1" ht="15" x14ac:dyDescent="0.25">
      <c r="B23" s="23" t="s">
        <v>90</v>
      </c>
    </row>
    <row r="24" spans="2:40" s="2" customFormat="1" ht="12" x14ac:dyDescent="0.2">
      <c r="B24" s="2" t="s">
        <v>37</v>
      </c>
    </row>
    <row r="25" spans="2:40" s="2" customFormat="1" ht="12" x14ac:dyDescent="0.2"/>
    <row r="26" spans="2:40" s="2" customFormat="1" ht="12" x14ac:dyDescent="0.2"/>
    <row r="27" spans="2:40" s="2" customFormat="1" ht="12" x14ac:dyDescent="0.2"/>
    <row r="28" spans="2:40" s="2" customFormat="1" ht="12" x14ac:dyDescent="0.2"/>
    <row r="29" spans="2:40" s="2" customFormat="1" ht="12" x14ac:dyDescent="0.2"/>
    <row r="30" spans="2:40" s="2" customFormat="1" ht="12" x14ac:dyDescent="0.2"/>
    <row r="31" spans="2:40" s="2" customFormat="1" ht="12" x14ac:dyDescent="0.2"/>
    <row r="32" spans="2:40" s="2" customFormat="1" ht="12" x14ac:dyDescent="0.2"/>
    <row r="33" s="2" customFormat="1" ht="12" x14ac:dyDescent="0.2"/>
    <row r="34" s="2" customFormat="1" ht="12" x14ac:dyDescent="0.2"/>
    <row r="35" s="2" customFormat="1" ht="12" x14ac:dyDescent="0.2"/>
    <row r="36" s="2" customFormat="1" ht="12" x14ac:dyDescent="0.2"/>
    <row r="54" spans="2:2" x14ac:dyDescent="0.2">
      <c r="B54" s="29" t="s">
        <v>91</v>
      </c>
    </row>
    <row r="55" spans="2:2" x14ac:dyDescent="0.2">
      <c r="B55" s="32" t="s">
        <v>204</v>
      </c>
    </row>
    <row r="57" spans="2:2" ht="15" x14ac:dyDescent="0.25">
      <c r="B57" s="23" t="s">
        <v>202</v>
      </c>
    </row>
    <row r="58" spans="2:2" x14ac:dyDescent="0.2">
      <c r="B58" s="2" t="s">
        <v>89</v>
      </c>
    </row>
    <row r="89" spans="2:2" x14ac:dyDescent="0.2">
      <c r="B89" s="32" t="s">
        <v>204</v>
      </c>
    </row>
  </sheetData>
  <pageMargins left="0.7" right="0.7" top="0.75" bottom="0.75" header="0.3" footer="0.3"/>
  <pageSetup paperSize="9"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9"/>
  <sheetViews>
    <sheetView workbookViewId="0">
      <selection activeCell="H14" sqref="H14"/>
    </sheetView>
  </sheetViews>
  <sheetFormatPr baseColWidth="10" defaultRowHeight="12.75" x14ac:dyDescent="0.2"/>
  <cols>
    <col min="1" max="1" width="5.7109375" customWidth="1"/>
  </cols>
  <sheetData>
    <row r="2" spans="2:27" ht="15" x14ac:dyDescent="0.25">
      <c r="B2" s="23" t="s">
        <v>30</v>
      </c>
      <c r="C2" s="38"/>
      <c r="D2" s="38"/>
      <c r="E2" s="38"/>
    </row>
    <row r="3" spans="2:27" x14ac:dyDescent="0.2">
      <c r="B3" s="11"/>
      <c r="C3" s="33"/>
      <c r="D3" s="33"/>
      <c r="E3" s="33"/>
    </row>
    <row r="4" spans="2:27" ht="12.75" customHeight="1" x14ac:dyDescent="0.25">
      <c r="B4" s="13" t="s">
        <v>24</v>
      </c>
      <c r="C4" s="13"/>
      <c r="D4" s="13"/>
      <c r="E4" s="13"/>
    </row>
    <row r="5" spans="2:27" x14ac:dyDescent="0.2">
      <c r="B5" s="20" t="s">
        <v>25</v>
      </c>
      <c r="C5" s="5"/>
      <c r="D5" s="5"/>
      <c r="E5" s="5"/>
    </row>
    <row r="7" spans="2:27" x14ac:dyDescent="0.2">
      <c r="B7" s="39" t="s">
        <v>10</v>
      </c>
      <c r="C7" s="102" t="s">
        <v>28</v>
      </c>
      <c r="D7" s="102"/>
      <c r="E7" s="102" t="s">
        <v>29</v>
      </c>
      <c r="F7" s="102"/>
    </row>
    <row r="8" spans="2:27" s="59" customFormat="1" ht="36" x14ac:dyDescent="0.2">
      <c r="B8" s="27"/>
      <c r="C8" s="26" t="s">
        <v>26</v>
      </c>
      <c r="D8" s="26" t="s">
        <v>192</v>
      </c>
      <c r="E8" s="26" t="s">
        <v>26</v>
      </c>
      <c r="F8" s="26" t="s">
        <v>192</v>
      </c>
    </row>
    <row r="9" spans="2:27" x14ac:dyDescent="0.2">
      <c r="B9" s="20">
        <v>2003</v>
      </c>
      <c r="C9" s="28">
        <v>4224</v>
      </c>
      <c r="D9" s="46" t="s">
        <v>232</v>
      </c>
      <c r="E9" s="28">
        <v>4301</v>
      </c>
      <c r="F9" s="46" t="s">
        <v>232</v>
      </c>
      <c r="Z9" s="30">
        <f t="shared" ref="Z9:Z19" si="0">(C9/C$9)*100</f>
        <v>100</v>
      </c>
      <c r="AA9" s="30">
        <f t="shared" ref="AA9:AA19" si="1">(E9/E$9)*100</f>
        <v>100</v>
      </c>
    </row>
    <row r="10" spans="2:27" x14ac:dyDescent="0.2">
      <c r="B10" s="20">
        <v>2004</v>
      </c>
      <c r="C10" s="28">
        <v>3382</v>
      </c>
      <c r="D10" s="80">
        <v>-19.933712121212121</v>
      </c>
      <c r="E10" s="28">
        <v>7125</v>
      </c>
      <c r="F10" s="80">
        <v>65.659149035108129</v>
      </c>
      <c r="Z10" s="30">
        <f t="shared" si="0"/>
        <v>80.066287878787875</v>
      </c>
      <c r="AA10" s="30">
        <f t="shared" si="1"/>
        <v>165.65914903510813</v>
      </c>
    </row>
    <row r="11" spans="2:27" x14ac:dyDescent="0.2">
      <c r="B11" s="20">
        <v>2005</v>
      </c>
      <c r="C11" s="28">
        <v>4114</v>
      </c>
      <c r="D11" s="80">
        <v>21.643997634535772</v>
      </c>
      <c r="E11" s="28">
        <v>3815</v>
      </c>
      <c r="F11" s="80">
        <v>-46.456140350877192</v>
      </c>
      <c r="Z11" s="30">
        <f t="shared" si="0"/>
        <v>97.395833333333343</v>
      </c>
      <c r="AA11" s="30">
        <f t="shared" si="1"/>
        <v>88.700302255289472</v>
      </c>
    </row>
    <row r="12" spans="2:27" x14ac:dyDescent="0.2">
      <c r="B12" s="20">
        <v>2006</v>
      </c>
      <c r="C12" s="28">
        <v>5754</v>
      </c>
      <c r="D12" s="80">
        <v>39.863879436071947</v>
      </c>
      <c r="E12" s="28">
        <v>4034</v>
      </c>
      <c r="F12" s="80">
        <v>5.7404980340760137</v>
      </c>
      <c r="Z12" s="30">
        <f t="shared" si="0"/>
        <v>136.22159090909091</v>
      </c>
      <c r="AA12" s="30">
        <f t="shared" si="1"/>
        <v>93.792141362473842</v>
      </c>
    </row>
    <row r="13" spans="2:27" x14ac:dyDescent="0.2">
      <c r="B13" s="20">
        <v>2007</v>
      </c>
      <c r="C13" s="28">
        <v>5660</v>
      </c>
      <c r="D13" s="80">
        <v>-1.6336461591936025</v>
      </c>
      <c r="E13" s="28">
        <v>4540</v>
      </c>
      <c r="F13" s="80">
        <v>12.543381259295995</v>
      </c>
      <c r="Z13" s="30">
        <f t="shared" si="0"/>
        <v>133.99621212121212</v>
      </c>
      <c r="AA13" s="30">
        <f t="shared" si="1"/>
        <v>105.55684724482678</v>
      </c>
    </row>
    <row r="14" spans="2:27" x14ac:dyDescent="0.2">
      <c r="B14" s="20">
        <v>2008</v>
      </c>
      <c r="C14" s="28">
        <v>6584</v>
      </c>
      <c r="D14" s="80">
        <v>16.325088339222617</v>
      </c>
      <c r="E14" s="28">
        <v>3173</v>
      </c>
      <c r="F14" s="80">
        <v>-30.110132158590307</v>
      </c>
      <c r="Z14" s="30">
        <f t="shared" si="0"/>
        <v>155.87121212121212</v>
      </c>
      <c r="AA14" s="30">
        <f t="shared" si="1"/>
        <v>73.773541036968155</v>
      </c>
    </row>
    <row r="15" spans="2:27" x14ac:dyDescent="0.2">
      <c r="B15" s="20">
        <v>2009</v>
      </c>
      <c r="C15" s="28">
        <v>8164.3</v>
      </c>
      <c r="D15" s="80">
        <v>24.002126366950183</v>
      </c>
      <c r="E15" s="28">
        <v>3726</v>
      </c>
      <c r="F15" s="80">
        <v>17.428301292152536</v>
      </c>
      <c r="Z15" s="30">
        <f t="shared" si="0"/>
        <v>193.28361742424244</v>
      </c>
      <c r="AA15" s="30">
        <f t="shared" si="1"/>
        <v>86.631016042780757</v>
      </c>
    </row>
    <row r="16" spans="2:27" x14ac:dyDescent="0.2">
      <c r="B16" s="20">
        <v>2010</v>
      </c>
      <c r="C16" s="28">
        <v>5117.6000000000004</v>
      </c>
      <c r="D16" s="80">
        <v>-37.317345026517891</v>
      </c>
      <c r="E16" s="28">
        <v>3783</v>
      </c>
      <c r="F16" s="80">
        <v>1.5297906602254496</v>
      </c>
      <c r="Z16" s="30">
        <f t="shared" si="0"/>
        <v>121.15530303030305</v>
      </c>
      <c r="AA16" s="30">
        <f t="shared" si="1"/>
        <v>87.956289235061618</v>
      </c>
    </row>
    <row r="17" spans="2:27" x14ac:dyDescent="0.2">
      <c r="B17" s="20">
        <v>2011</v>
      </c>
      <c r="C17" s="28">
        <v>6516.9</v>
      </c>
      <c r="D17" s="80">
        <v>27.342895107081432</v>
      </c>
      <c r="E17" s="28">
        <v>3778.2</v>
      </c>
      <c r="F17" s="80">
        <v>-0.12688342585249757</v>
      </c>
      <c r="Z17" s="30">
        <f t="shared" si="0"/>
        <v>154.28267045454544</v>
      </c>
      <c r="AA17" s="30">
        <f t="shared" si="1"/>
        <v>87.844687282027436</v>
      </c>
    </row>
    <row r="18" spans="2:27" x14ac:dyDescent="0.2">
      <c r="B18" s="20">
        <v>2012</v>
      </c>
      <c r="C18" s="28">
        <v>4817.2</v>
      </c>
      <c r="D18" s="80">
        <v>-26.081419079623746</v>
      </c>
      <c r="E18" s="28">
        <v>3379.1</v>
      </c>
      <c r="F18" s="80">
        <v>-10.563231168281195</v>
      </c>
      <c r="Z18" s="30">
        <f t="shared" si="0"/>
        <v>114.04356060606059</v>
      </c>
      <c r="AA18" s="30">
        <f t="shared" si="1"/>
        <v>78.565449895373163</v>
      </c>
    </row>
    <row r="19" spans="2:27" x14ac:dyDescent="0.2">
      <c r="B19" s="20">
        <v>2013</v>
      </c>
      <c r="C19" s="28">
        <v>6873.9</v>
      </c>
      <c r="D19" s="80">
        <v>42.694926513327246</v>
      </c>
      <c r="E19" s="28">
        <v>3808.8</v>
      </c>
      <c r="F19" s="80">
        <v>12.716403776153417</v>
      </c>
      <c r="Z19" s="30">
        <f t="shared" si="0"/>
        <v>162.734375</v>
      </c>
      <c r="AA19" s="30">
        <f t="shared" si="1"/>
        <v>88.556149732620327</v>
      </c>
    </row>
    <row r="20" spans="2:27" x14ac:dyDescent="0.2">
      <c r="B20" s="32" t="s">
        <v>203</v>
      </c>
      <c r="C20" s="28"/>
      <c r="D20" s="28"/>
    </row>
    <row r="21" spans="2:27" x14ac:dyDescent="0.2">
      <c r="B21" s="20"/>
      <c r="C21" s="28"/>
      <c r="D21" s="28"/>
    </row>
    <row r="22" spans="2:27" ht="15" x14ac:dyDescent="0.25">
      <c r="B22" s="13" t="s">
        <v>24</v>
      </c>
      <c r="C22" s="28"/>
      <c r="D22" s="28"/>
    </row>
    <row r="23" spans="2:27" x14ac:dyDescent="0.2">
      <c r="B23" s="2" t="s">
        <v>233</v>
      </c>
    </row>
    <row r="53" spans="2:2" x14ac:dyDescent="0.2">
      <c r="B53" s="32" t="s">
        <v>203</v>
      </c>
    </row>
    <row r="55" spans="2:2" ht="15" x14ac:dyDescent="0.25">
      <c r="B55" s="23"/>
    </row>
    <row r="56" spans="2:2" x14ac:dyDescent="0.2">
      <c r="B56" s="32"/>
    </row>
    <row r="58" spans="2:2" x14ac:dyDescent="0.2">
      <c r="B58" s="6"/>
    </row>
    <row r="59" spans="2:2" x14ac:dyDescent="0.2">
      <c r="B59" s="6"/>
    </row>
  </sheetData>
  <mergeCells count="2">
    <mergeCell ref="C7:D7"/>
    <mergeCell ref="E7:F7"/>
  </mergeCells>
  <pageMargins left="0.7" right="0.7" top="0.75" bottom="0.75" header="0.3" footer="0.3"/>
  <pageSetup paperSize="9" scale="57"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8"/>
  <sheetViews>
    <sheetView workbookViewId="0">
      <selection activeCell="C8" sqref="C8:D16"/>
    </sheetView>
  </sheetViews>
  <sheetFormatPr baseColWidth="10" defaultRowHeight="12.75" x14ac:dyDescent="0.2"/>
  <cols>
    <col min="1" max="1" width="5.7109375" customWidth="1"/>
    <col min="2" max="2" width="30.85546875" customWidth="1"/>
    <col min="3" max="3" width="10.7109375" customWidth="1"/>
    <col min="15" max="15" width="11.42578125" style="2"/>
  </cols>
  <sheetData>
    <row r="2" spans="2:4" ht="15" x14ac:dyDescent="0.25">
      <c r="B2" s="23" t="s">
        <v>239</v>
      </c>
    </row>
    <row r="3" spans="2:4" x14ac:dyDescent="0.2">
      <c r="B3" s="40" t="s">
        <v>27</v>
      </c>
    </row>
    <row r="5" spans="2:4" ht="15" x14ac:dyDescent="0.25">
      <c r="B5" s="8"/>
    </row>
    <row r="7" spans="2:4" x14ac:dyDescent="0.2">
      <c r="B7" s="26" t="s">
        <v>31</v>
      </c>
      <c r="C7" s="42" t="s">
        <v>54</v>
      </c>
      <c r="D7" s="47" t="s">
        <v>13</v>
      </c>
    </row>
    <row r="8" spans="2:4" x14ac:dyDescent="0.2">
      <c r="B8" s="2" t="s">
        <v>32</v>
      </c>
      <c r="C8" s="35">
        <v>497</v>
      </c>
      <c r="D8" s="43">
        <v>362084811</v>
      </c>
    </row>
    <row r="9" spans="2:4" x14ac:dyDescent="0.2">
      <c r="B9" s="2" t="s">
        <v>33</v>
      </c>
      <c r="C9" s="35">
        <v>1053</v>
      </c>
      <c r="D9" s="43">
        <v>1420673839</v>
      </c>
    </row>
    <row r="10" spans="2:4" x14ac:dyDescent="0.2">
      <c r="B10" s="2" t="s">
        <v>234</v>
      </c>
      <c r="C10" s="35">
        <v>234</v>
      </c>
      <c r="D10" s="43">
        <v>271808922</v>
      </c>
    </row>
    <row r="11" spans="2:4" x14ac:dyDescent="0.2">
      <c r="B11" s="2" t="s">
        <v>235</v>
      </c>
      <c r="C11" s="35">
        <v>70</v>
      </c>
      <c r="D11" s="43">
        <v>10492884</v>
      </c>
    </row>
    <row r="12" spans="2:4" x14ac:dyDescent="0.2">
      <c r="B12" s="2" t="s">
        <v>236</v>
      </c>
      <c r="C12" s="35">
        <v>440</v>
      </c>
      <c r="D12" s="43">
        <v>1487512925</v>
      </c>
    </row>
    <row r="13" spans="2:4" x14ac:dyDescent="0.2">
      <c r="B13" s="2" t="s">
        <v>237</v>
      </c>
      <c r="C13" s="35">
        <v>1757</v>
      </c>
      <c r="D13" s="43">
        <v>4077863499</v>
      </c>
    </row>
    <row r="14" spans="2:4" x14ac:dyDescent="0.2">
      <c r="B14" s="2" t="s">
        <v>34</v>
      </c>
      <c r="C14" s="35">
        <v>725</v>
      </c>
      <c r="D14" s="43">
        <v>726116389</v>
      </c>
    </row>
    <row r="15" spans="2:4" x14ac:dyDescent="0.2">
      <c r="B15" s="2" t="s">
        <v>35</v>
      </c>
      <c r="C15" s="35">
        <v>2160</v>
      </c>
      <c r="D15" s="43">
        <v>1490</v>
      </c>
    </row>
    <row r="16" spans="2:4" x14ac:dyDescent="0.2">
      <c r="B16" s="22" t="s">
        <v>12</v>
      </c>
      <c r="C16" s="48">
        <v>6936</v>
      </c>
      <c r="D16" s="44">
        <v>8356554759</v>
      </c>
    </row>
    <row r="17" spans="2:2" x14ac:dyDescent="0.2">
      <c r="B17" s="32" t="s">
        <v>238</v>
      </c>
    </row>
    <row r="19" spans="2:2" x14ac:dyDescent="0.2">
      <c r="B19" s="29" t="s">
        <v>240</v>
      </c>
    </row>
    <row r="20" spans="2:2" x14ac:dyDescent="0.2">
      <c r="B20" s="29" t="s">
        <v>241</v>
      </c>
    </row>
    <row r="21" spans="2:2" x14ac:dyDescent="0.2">
      <c r="B21" s="29" t="s">
        <v>242</v>
      </c>
    </row>
    <row r="22" spans="2:2" x14ac:dyDescent="0.2">
      <c r="B22" s="29" t="s">
        <v>243</v>
      </c>
    </row>
    <row r="23" spans="2:2" x14ac:dyDescent="0.2">
      <c r="B23" s="29" t="s">
        <v>244</v>
      </c>
    </row>
    <row r="24" spans="2:2" x14ac:dyDescent="0.2">
      <c r="B24" s="29" t="s">
        <v>245</v>
      </c>
    </row>
    <row r="25" spans="2:2" x14ac:dyDescent="0.2">
      <c r="B25" s="29" t="s">
        <v>246</v>
      </c>
    </row>
    <row r="26" spans="2:2" x14ac:dyDescent="0.2">
      <c r="B26" s="29" t="s">
        <v>247</v>
      </c>
    </row>
    <row r="27" spans="2:2" x14ac:dyDescent="0.2">
      <c r="B27" s="29" t="s">
        <v>248</v>
      </c>
    </row>
    <row r="28" spans="2:2" x14ac:dyDescent="0.2">
      <c r="B28" s="29" t="s">
        <v>249</v>
      </c>
    </row>
    <row r="29" spans="2:2" x14ac:dyDescent="0.2">
      <c r="B29" s="29" t="s">
        <v>250</v>
      </c>
    </row>
    <row r="30" spans="2:2" x14ac:dyDescent="0.2">
      <c r="B30" s="29" t="s">
        <v>251</v>
      </c>
    </row>
    <row r="31" spans="2:2" x14ac:dyDescent="0.2">
      <c r="B31" s="29" t="s">
        <v>252</v>
      </c>
    </row>
    <row r="32" spans="2:2" x14ac:dyDescent="0.2">
      <c r="B32" s="29" t="s">
        <v>253</v>
      </c>
    </row>
    <row r="33" spans="2:2" x14ac:dyDescent="0.2">
      <c r="B33" s="29" t="s">
        <v>254</v>
      </c>
    </row>
    <row r="34" spans="2:2" x14ac:dyDescent="0.2">
      <c r="B34" s="29" t="s">
        <v>255</v>
      </c>
    </row>
    <row r="35" spans="2:2" x14ac:dyDescent="0.2">
      <c r="B35" s="29" t="s">
        <v>256</v>
      </c>
    </row>
    <row r="36" spans="2:2" x14ac:dyDescent="0.2">
      <c r="B36" s="29" t="s">
        <v>257</v>
      </c>
    </row>
    <row r="37" spans="2:2" x14ac:dyDescent="0.2">
      <c r="B37" s="29" t="s">
        <v>258</v>
      </c>
    </row>
    <row r="38" spans="2:2" x14ac:dyDescent="0.2">
      <c r="B38" s="29" t="s">
        <v>259</v>
      </c>
    </row>
  </sheetData>
  <pageMargins left="0.7" right="0.7" top="0.75" bottom="0.75" header="0.3" footer="0.3"/>
  <pageSetup paperSize="9" scale="5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Sommaire</vt:lpstr>
      <vt:lpstr>Page 63</vt:lpstr>
      <vt:lpstr>Page 64</vt:lpstr>
      <vt:lpstr>Page 65</vt:lpstr>
      <vt:lpstr>Page 66</vt:lpstr>
      <vt:lpstr>Page 67</vt:lpstr>
      <vt:lpstr>Page 68</vt:lpstr>
      <vt:lpstr>Page 69</vt:lpstr>
      <vt:lpstr>Page 70</vt:lpstr>
      <vt:lpstr>Page 71</vt:lpstr>
      <vt:lpstr>Page 72</vt:lpstr>
      <vt:lpstr>Page 73</vt:lpstr>
      <vt:lpstr>Page 74</vt:lpstr>
      <vt:lpstr>'Page 63'!Zone_d_impression</vt:lpstr>
      <vt:lpstr>'Page 64'!Zone_d_impression</vt:lpstr>
      <vt:lpstr>'Page 65'!Zone_d_impression</vt:lpstr>
      <vt:lpstr>'Page 66'!Zone_d_impression</vt:lpstr>
      <vt:lpstr>'Page 67'!Zone_d_impression</vt:lpstr>
      <vt:lpstr>'Page 68'!Zone_d_impression</vt:lpstr>
      <vt:lpstr>'Page 69'!Zone_d_impression</vt:lpstr>
      <vt:lpstr>'Page 70'!Zone_d_impression</vt:lpstr>
      <vt:lpstr>'Page 71'!Zone_d_impression</vt:lpstr>
      <vt:lpstr>'Page 72'!Zone_d_impression</vt:lpstr>
      <vt:lpstr>'Page 73'!Zone_d_impression</vt:lpstr>
      <vt:lpstr>'Page 74'!Zone_d_impression</vt:lpstr>
    </vt:vector>
  </TitlesOfParts>
  <Company>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dc:creator>
  <cp:lastModifiedBy>CARRELET Pierre M.</cp:lastModifiedBy>
  <cp:lastPrinted>2015-05-18T10:54:58Z</cp:lastPrinted>
  <dcterms:created xsi:type="dcterms:W3CDTF">1999-09-16T15:11:32Z</dcterms:created>
  <dcterms:modified xsi:type="dcterms:W3CDTF">2015-12-10T15:09:07Z</dcterms:modified>
</cp:coreProperties>
</file>