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190" activeTab="0"/>
  </bookViews>
  <sheets>
    <sheet name="Participation" sheetId="1" r:id="rId1"/>
    <sheet name="Récap" sheetId="2" r:id="rId2"/>
  </sheets>
  <definedNames>
    <definedName name="_xlnm.Print_Titles" localSheetId="1">'Récap'!$A:$E</definedName>
  </definedNames>
  <calcPr fullCalcOnLoad="1"/>
</workbook>
</file>

<file path=xl/sharedStrings.xml><?xml version="1.0" encoding="utf-8"?>
<sst xmlns="http://schemas.openxmlformats.org/spreadsheetml/2006/main" count="118" uniqueCount="117">
  <si>
    <t>Liste n°1</t>
  </si>
  <si>
    <t>Liste n°2</t>
  </si>
  <si>
    <t>Liste n°3</t>
  </si>
  <si>
    <t>Liste n°4</t>
  </si>
  <si>
    <t>Liste n°5</t>
  </si>
  <si>
    <t>Liste n°6</t>
  </si>
  <si>
    <t>Liste n°7</t>
  </si>
  <si>
    <t>Liste n°8</t>
  </si>
  <si>
    <t>Liste n°9</t>
  </si>
  <si>
    <t>Liste n°10</t>
  </si>
  <si>
    <t>Liste n°11</t>
  </si>
  <si>
    <t>Liste n°12</t>
  </si>
  <si>
    <t>Liste n°13</t>
  </si>
  <si>
    <t>Liste n°14</t>
  </si>
  <si>
    <t>Liste n°15</t>
  </si>
  <si>
    <t>Liste n°16</t>
  </si>
  <si>
    <t>Liste n°17</t>
  </si>
  <si>
    <t>Liste n°18</t>
  </si>
  <si>
    <t>Liste n°19</t>
  </si>
  <si>
    <t>Liste n°20</t>
  </si>
  <si>
    <t>BUREAUX</t>
  </si>
  <si>
    <t>INSCRITS</t>
  </si>
  <si>
    <t>VOTANTS</t>
  </si>
  <si>
    <t>NULS</t>
  </si>
  <si>
    <t>EXPRIMES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</si>
  <si>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</si>
  <si>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</si>
  <si>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</si>
  <si>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</si>
  <si>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</si>
  <si>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</si>
  <si>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</si>
  <si>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</si>
  <si>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Total
Canton Est</t>
  </si>
  <si>
    <t>N° 9</t>
  </si>
  <si>
    <t>N° 10</t>
  </si>
  <si>
    <t>N° 11</t>
  </si>
  <si>
    <t>N° 12</t>
  </si>
  <si>
    <t>N° 13</t>
  </si>
  <si>
    <t>N° 14</t>
  </si>
  <si>
    <t>N° 15</t>
  </si>
  <si>
    <t>Total 
Canton Ouest</t>
  </si>
  <si>
    <t>TOTAL
 GENERAL</t>
  </si>
  <si>
    <t>Total 
Canton Nord</t>
  </si>
  <si>
    <t>N° 16</t>
  </si>
  <si>
    <t>N° 17</t>
  </si>
  <si>
    <t>% participation :</t>
  </si>
  <si>
    <t>Contrôle</t>
  </si>
  <si>
    <t>Procurations exercées :</t>
  </si>
  <si>
    <t>Cartes
restituées :</t>
  </si>
  <si>
    <t>Totaux des
listes :</t>
  </si>
  <si>
    <t>Rappel
EXPRIMES :</t>
  </si>
  <si>
    <t>% suffrages exprimés :</t>
  </si>
  <si>
    <t>Liste n°21</t>
  </si>
  <si>
    <t>Liste n°22</t>
  </si>
  <si>
    <t>Liste n°23</t>
  </si>
  <si>
    <t>Liste n°24</t>
  </si>
  <si>
    <t>Liste n°25</t>
  </si>
  <si>
    <t>Liste n°26</t>
  </si>
  <si>
    <r>
      <t>"Mouvement National 
Républicain" conduite par</t>
    </r>
    <r>
      <rPr>
        <i/>
        <sz val="12"/>
        <rFont val="Arial Narrow"/>
        <family val="2"/>
      </rPr>
      <t xml:space="preserve">
</t>
    </r>
    <r>
      <rPr>
        <b/>
        <sz val="12"/>
        <rFont val="Arial Narrow"/>
        <family val="2"/>
      </rPr>
      <t>Mme Séverine SOUVILLE</t>
    </r>
  </si>
  <si>
    <r>
      <t xml:space="preserve">"Parti des Travailleurs" conduite par 
</t>
    </r>
    <r>
      <rPr>
        <b/>
        <sz val="12"/>
        <rFont val="Arial Narrow"/>
        <family val="2"/>
      </rPr>
      <t>Mme Sylvette CHEVALIER</t>
    </r>
  </si>
  <si>
    <r>
      <t xml:space="preserve">"Ligue Communiste Révolutionnaire-Lutte Ouvrière" conduite par 
</t>
    </r>
    <r>
      <rPr>
        <b/>
        <sz val="12"/>
        <rFont val="Arial Narrow"/>
        <family val="2"/>
      </rPr>
      <t>M. Alain KRIVINE</t>
    </r>
  </si>
  <si>
    <r>
      <t xml:space="preserve">"Union pour un Mouvement Populaire" conduite par 
</t>
    </r>
    <r>
      <rPr>
        <b/>
        <sz val="12"/>
        <rFont val="Arial Narrow"/>
        <family val="2"/>
      </rPr>
      <t>M. Alain LAMASSOURE</t>
    </r>
  </si>
  <si>
    <r>
      <t xml:space="preserve">"Parti Socialiste" conduite par </t>
    </r>
    <r>
      <rPr>
        <b/>
        <sz val="12"/>
        <rFont val="Arial Narrow"/>
        <family val="2"/>
      </rPr>
      <t>M. Abdelkader ARIF</t>
    </r>
  </si>
  <si>
    <r>
      <t xml:space="preserve">"Parti Communiste Français" conduite par 
</t>
    </r>
    <r>
      <rPr>
        <b/>
        <sz val="12"/>
        <rFont val="Arial Narrow"/>
        <family val="2"/>
      </rPr>
      <t>Mme Marie-Catherine POLO</t>
    </r>
  </si>
  <si>
    <r>
      <t xml:space="preserve">"Front National" conduite par </t>
    </r>
    <r>
      <rPr>
        <b/>
        <sz val="12"/>
        <rFont val="Arial Narrow"/>
        <family val="2"/>
      </rPr>
      <t>M. Jean-Claude MARTINEZ</t>
    </r>
  </si>
  <si>
    <r>
      <t xml:space="preserve">"Régionalistes" conduite par </t>
    </r>
    <r>
      <rPr>
        <b/>
        <sz val="12"/>
        <rFont val="Arial Narrow"/>
        <family val="2"/>
      </rPr>
      <t>M. Christian LACOUR</t>
    </r>
  </si>
  <si>
    <r>
      <t xml:space="preserve">"Fédération Europe-Démocratie-Espéranto" conduite par 
</t>
    </r>
    <r>
      <rPr>
        <b/>
        <sz val="12"/>
        <rFont val="Arial Narrow"/>
        <family val="2"/>
      </rPr>
      <t>M. Thierry SALADIN</t>
    </r>
  </si>
  <si>
    <r>
      <t xml:space="preserve">"Rassemblement des Contribuables Français" conduite par 
</t>
    </r>
    <r>
      <rPr>
        <b/>
        <sz val="12"/>
        <rFont val="Arial Narrow"/>
        <family val="2"/>
      </rPr>
      <t>M. Philippe ROY</t>
    </r>
  </si>
  <si>
    <r>
      <t xml:space="preserve">"Mouvement Pour la France" conduite par 
</t>
    </r>
    <r>
      <rPr>
        <b/>
        <sz val="12"/>
        <rFont val="Arial Narrow"/>
        <family val="2"/>
      </rPr>
      <t>M. Pierre LECONTE</t>
    </r>
  </si>
  <si>
    <r>
      <t xml:space="preserve">"Chasse-Pêche-Nature-Tradition" conduite par 
</t>
    </r>
    <r>
      <rPr>
        <b/>
        <sz val="12"/>
        <rFont val="Arial Narrow"/>
        <family val="2"/>
      </rPr>
      <t>M. Robert LAFITTE</t>
    </r>
  </si>
  <si>
    <r>
      <t xml:space="preserve">"Verts" conduite par 
</t>
    </r>
    <r>
      <rPr>
        <b/>
        <sz val="12"/>
        <rFont val="Arial Narrow"/>
        <family val="2"/>
      </rPr>
      <t>M. Gérard ONESTA</t>
    </r>
  </si>
  <si>
    <r>
      <t xml:space="preserve">"Rassemblement pour la France" conduite par 
</t>
    </r>
    <r>
      <rPr>
        <b/>
        <sz val="12"/>
        <rFont val="Arial Narrow"/>
        <family val="2"/>
      </rPr>
      <t>M. William ABITBOL</t>
    </r>
  </si>
  <si>
    <r>
      <t xml:space="preserve">"Vivre mieux avec l'Europe" conduite par 
</t>
    </r>
    <r>
      <rPr>
        <b/>
        <sz val="12"/>
        <rFont val="Arial Narrow"/>
        <family val="2"/>
      </rPr>
      <t>Mme Nadine LANGHI épse MICHAUX</t>
    </r>
  </si>
  <si>
    <r>
      <t xml:space="preserve">"Herritaren zerrenda" conduite par 
</t>
    </r>
    <r>
      <rPr>
        <b/>
        <sz val="12"/>
        <rFont val="Arial Narrow"/>
        <family val="2"/>
      </rPr>
      <t>Mme Mirentchu LACO</t>
    </r>
  </si>
  <si>
    <r>
      <t xml:space="preserve">"La France d'en bas" conduite par 
</t>
    </r>
    <r>
      <rPr>
        <b/>
        <sz val="12"/>
        <rFont val="Arial Narrow"/>
        <family val="2"/>
      </rPr>
      <t>M. Jean-Pierre GARRIGUES</t>
    </r>
  </si>
  <si>
    <r>
      <t xml:space="preserve">"France Unie travailleurs salariés et indépendants" conduite par 
</t>
    </r>
    <r>
      <rPr>
        <b/>
        <sz val="12"/>
        <rFont val="Arial Narrow"/>
        <family val="2"/>
      </rPr>
      <t>Mme Elisabeth PATRY</t>
    </r>
  </si>
  <si>
    <r>
      <t xml:space="preserve">"Union pour la Démocratie Française" conduite par 
</t>
    </r>
    <r>
      <rPr>
        <b/>
        <sz val="12"/>
        <rFont val="Arial Narrow"/>
        <family val="2"/>
      </rPr>
      <t>M. Jean-Marie CAVADA</t>
    </r>
  </si>
  <si>
    <r>
      <t xml:space="preserve">"Diversité pour l'Europe" conduite par 
</t>
    </r>
    <r>
      <rPr>
        <b/>
        <sz val="12"/>
        <rFont val="Arial Narrow"/>
        <family val="2"/>
      </rPr>
      <t>M. Ousmane CISSE</t>
    </r>
  </si>
  <si>
    <r>
      <t xml:space="preserve">"Parti Humaniste" conduite par </t>
    </r>
    <r>
      <rPr>
        <b/>
        <sz val="12"/>
        <rFont val="Arial Narrow"/>
        <family val="2"/>
      </rPr>
      <t>Mme Françoise BARITEL</t>
    </r>
  </si>
  <si>
    <r>
      <t xml:space="preserve">"Parti Fédéraliste" conduite par </t>
    </r>
    <r>
      <rPr>
        <b/>
        <sz val="12"/>
        <rFont val="Arial Narrow"/>
        <family val="2"/>
      </rPr>
      <t>M. Ahmed MANSOURI</t>
    </r>
  </si>
  <si>
    <r>
      <t xml:space="preserve">"Pôle des libertés" conduite par 
</t>
    </r>
    <r>
      <rPr>
        <b/>
        <sz val="12"/>
        <rFont val="Arial Narrow"/>
        <family val="2"/>
      </rPr>
      <t>Mme Denise SCHWEILLER épouse LALOUETTE</t>
    </r>
  </si>
  <si>
    <r>
      <t xml:space="preserve">"Alliance Royale" conduite par </t>
    </r>
    <r>
      <rPr>
        <b/>
        <sz val="12"/>
        <rFont val="Arial Narrow"/>
        <family val="2"/>
      </rPr>
      <t>M. Marc-Alexandre BOYER</t>
    </r>
  </si>
  <si>
    <r>
      <t xml:space="preserve">"Parti des Socioprofessionnels" conduite par 
</t>
    </r>
    <r>
      <rPr>
        <b/>
        <sz val="12"/>
        <rFont val="Arial Narrow"/>
        <family val="2"/>
      </rPr>
      <t>M. Rudi SORDES</t>
    </r>
  </si>
  <si>
    <r>
      <t xml:space="preserve">"Jus Cogens" conduite par 
</t>
    </r>
    <r>
      <rPr>
        <b/>
        <sz val="12"/>
        <rFont val="Arial Narrow"/>
        <family val="2"/>
      </rPr>
      <t>M. Christian JOUBERT</t>
    </r>
  </si>
  <si>
    <t>Bureaux</t>
  </si>
  <si>
    <t>Inscrits</t>
  </si>
  <si>
    <t>9 heures</t>
  </si>
  <si>
    <t>10 heures</t>
  </si>
  <si>
    <t>11 heures</t>
  </si>
  <si>
    <t>12 heures</t>
  </si>
  <si>
    <t>13 heures</t>
  </si>
  <si>
    <t>14 heures</t>
  </si>
  <si>
    <t>15 heures</t>
  </si>
  <si>
    <t>16 heures</t>
  </si>
  <si>
    <t>17 heures</t>
  </si>
  <si>
    <t>TOTAL:</t>
  </si>
  <si>
    <r>
      <t xml:space="preserve">18 heures </t>
    </r>
    <r>
      <rPr>
        <sz val="10"/>
        <rFont val="Arial Narrow"/>
        <family val="2"/>
      </rPr>
      <t>(définitif)</t>
    </r>
  </si>
  <si>
    <t>Total</t>
  </si>
  <si>
    <t>Nbre
personnes
par heure</t>
  </si>
  <si>
    <t>%</t>
  </si>
  <si>
    <t>Rappel
Européennes
 12/6/1994</t>
  </si>
  <si>
    <t>Rappel
Européennes
 12/6/1999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</si>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</sst>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0.0000"/>
    <numFmt numFmtId="179" formatCode="0.000"/>
  </numFmts>
  <fonts count="33">
    <font>
      <sz val="10"/>
      <name val="Times New Roma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 Narrow"/>
      <family val="2"/>
    </font>
    <font>
      <b/>
      <u val="single"/>
      <sz val="24"/>
      <name val="Arial Narrow"/>
      <family val="2"/>
    </font>
    <font>
      <u val="single"/>
      <sz val="10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name val="Times New Roman"/>
      <family val="0"/>
    </font>
    <font>
      <sz val="10"/>
      <name val="Arial"/>
      <family val="0"/>
    </font>
    <font>
      <sz val="11"/>
      <name val="Arial Narrow"/>
      <family val="2"/>
    </font>
    <font>
      <b/>
      <i/>
      <sz val="12"/>
      <name val="Arial Narrow"/>
      <family val="2"/>
    </font>
    <font>
      <b/>
      <i/>
      <u val="single"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3" fillId="2" borderId="2" xfId="0" applyFont="1" applyFill="1" applyBorder="1" applyAlignment="1" applyProtection="1">
      <alignment horizontal="center" wrapText="1"/>
      <protection hidden="1"/>
    </xf>
    <xf numFmtId="3" fontId="13" fillId="2" borderId="2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/>
    </xf>
    <xf numFmtId="10" fontId="14" fillId="3" borderId="3" xfId="0" applyNumberFormat="1" applyFont="1" applyFill="1" applyBorder="1" applyAlignment="1" applyProtection="1">
      <alignment/>
      <protection/>
    </xf>
    <xf numFmtId="10" fontId="11" fillId="0" borderId="4" xfId="21" applyNumberFormat="1" applyFont="1" applyBorder="1" applyAlignment="1">
      <alignment/>
    </xf>
    <xf numFmtId="9" fontId="5" fillId="0" borderId="0" xfId="21" applyFont="1" applyAlignment="1">
      <alignment/>
    </xf>
    <xf numFmtId="10" fontId="5" fillId="0" borderId="0" xfId="0" applyNumberFormat="1" applyFont="1" applyAlignment="1">
      <alignment/>
    </xf>
    <xf numFmtId="0" fontId="13" fillId="4" borderId="4" xfId="0" applyFont="1" applyFill="1" applyBorder="1" applyAlignment="1" applyProtection="1">
      <alignment horizontal="center" wrapText="1"/>
      <protection hidden="1"/>
    </xf>
    <xf numFmtId="3" fontId="13" fillId="4" borderId="4" xfId="0" applyNumberFormat="1" applyFont="1" applyFill="1" applyBorder="1" applyAlignment="1" applyProtection="1">
      <alignment/>
      <protection hidden="1"/>
    </xf>
    <xf numFmtId="3" fontId="13" fillId="4" borderId="4" xfId="0" applyNumberFormat="1" applyFont="1" applyFill="1" applyBorder="1" applyAlignment="1" applyProtection="1">
      <alignment/>
      <protection locked="0"/>
    </xf>
    <xf numFmtId="0" fontId="15" fillId="0" borderId="4" xfId="0" applyFont="1" applyBorder="1" applyAlignment="1">
      <alignment/>
    </xf>
    <xf numFmtId="0" fontId="15" fillId="3" borderId="4" xfId="0" applyFont="1" applyFill="1" applyBorder="1" applyAlignment="1" applyProtection="1">
      <alignment horizontal="center"/>
      <protection hidden="1"/>
    </xf>
    <xf numFmtId="3" fontId="15" fillId="3" borderId="4" xfId="0" applyNumberFormat="1" applyFont="1" applyFill="1" applyBorder="1" applyAlignment="1" applyProtection="1">
      <alignment/>
      <protection hidden="1"/>
    </xf>
    <xf numFmtId="3" fontId="15" fillId="3" borderId="4" xfId="0" applyNumberFormat="1" applyFont="1" applyFill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/>
    </xf>
    <xf numFmtId="0" fontId="12" fillId="3" borderId="5" xfId="0" applyFont="1" applyFill="1" applyBorder="1" applyAlignment="1" applyProtection="1">
      <alignment horizontal="center" vertical="center"/>
      <protection/>
    </xf>
    <xf numFmtId="0" fontId="15" fillId="3" borderId="4" xfId="0" applyFont="1" applyFill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textRotation="90"/>
      <protection/>
    </xf>
    <xf numFmtId="3" fontId="12" fillId="0" borderId="4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3" fontId="13" fillId="5" borderId="4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18" fillId="5" borderId="4" xfId="0" applyNumberFormat="1" applyFont="1" applyFill="1" applyBorder="1" applyAlignment="1" applyProtection="1">
      <alignment horizontal="center"/>
      <protection/>
    </xf>
    <xf numFmtId="3" fontId="18" fillId="5" borderId="6" xfId="0" applyNumberFormat="1" applyFont="1" applyFill="1" applyBorder="1" applyAlignment="1" applyProtection="1">
      <alignment horizontal="center"/>
      <protection/>
    </xf>
    <xf numFmtId="10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3" fontId="15" fillId="3" borderId="4" xfId="15" applyNumberFormat="1" applyFont="1" applyFill="1" applyBorder="1" applyAlignment="1" applyProtection="1">
      <alignment/>
      <protection/>
    </xf>
    <xf numFmtId="3" fontId="15" fillId="3" borderId="4" xfId="15" applyNumberFormat="1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 vertical="center" textRotation="90"/>
      <protection/>
    </xf>
    <xf numFmtId="0" fontId="10" fillId="3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3" fontId="13" fillId="0" borderId="4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8" fillId="0" borderId="4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3" borderId="9" xfId="0" applyFont="1" applyFill="1" applyBorder="1" applyAlignment="1" applyProtection="1">
      <alignment horizontal="center" vertical="center"/>
      <protection/>
    </xf>
    <xf numFmtId="0" fontId="12" fillId="3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0" xfId="19" applyFont="1">
      <alignment/>
      <protection/>
    </xf>
    <xf numFmtId="0" fontId="9" fillId="6" borderId="4" xfId="19" applyFont="1" applyFill="1" applyBorder="1">
      <alignment/>
      <protection/>
    </xf>
    <xf numFmtId="0" fontId="9" fillId="6" borderId="4" xfId="19" applyFont="1" applyFill="1" applyBorder="1" applyAlignment="1">
      <alignment horizontal="center"/>
      <protection/>
    </xf>
    <xf numFmtId="0" fontId="9" fillId="6" borderId="0" xfId="19" applyFont="1" applyFill="1">
      <alignment/>
      <protection/>
    </xf>
    <xf numFmtId="0" fontId="9" fillId="6" borderId="0" xfId="19" applyFont="1" applyFill="1" applyAlignment="1">
      <alignment horizontal="center" wrapText="1"/>
      <protection/>
    </xf>
    <xf numFmtId="0" fontId="23" fillId="2" borderId="4" xfId="19" applyFont="1" applyFill="1" applyBorder="1" applyAlignment="1">
      <alignment horizontal="center"/>
      <protection/>
    </xf>
    <xf numFmtId="0" fontId="5" fillId="0" borderId="11" xfId="19" applyFont="1" applyBorder="1">
      <alignment/>
      <protection/>
    </xf>
    <xf numFmtId="0" fontId="5" fillId="0" borderId="4" xfId="19" applyFont="1" applyBorder="1">
      <alignment/>
      <protection/>
    </xf>
    <xf numFmtId="0" fontId="5" fillId="0" borderId="4" xfId="19" applyFont="1" applyBorder="1" quotePrefix="1">
      <alignment/>
      <protection/>
    </xf>
    <xf numFmtId="0" fontId="25" fillId="0" borderId="0" xfId="19" applyFont="1">
      <alignment/>
      <protection/>
    </xf>
    <xf numFmtId="0" fontId="14" fillId="2" borderId="4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0" xfId="19" applyFont="1" applyAlignment="1">
      <alignment horizontal="center"/>
      <protection/>
    </xf>
    <xf numFmtId="0" fontId="24" fillId="0" borderId="0" xfId="19" applyFont="1">
      <alignment/>
      <protection/>
    </xf>
    <xf numFmtId="10" fontId="24" fillId="0" borderId="0" xfId="21" applyNumberFormat="1" applyFont="1" applyAlignment="1">
      <alignment/>
    </xf>
    <xf numFmtId="10" fontId="26" fillId="0" borderId="4" xfId="21" applyNumberFormat="1" applyFont="1" applyBorder="1" applyAlignment="1">
      <alignment/>
    </xf>
    <xf numFmtId="0" fontId="22" fillId="0" borderId="0" xfId="20">
      <alignment/>
      <protection/>
    </xf>
    <xf numFmtId="3" fontId="12" fillId="0" borderId="0" xfId="19" applyNumberFormat="1" applyFont="1">
      <alignment/>
      <protection/>
    </xf>
    <xf numFmtId="0" fontId="27" fillId="2" borderId="4" xfId="0" applyFont="1" applyFill="1" applyBorder="1" applyAlignment="1">
      <alignment horizontal="center"/>
    </xf>
    <xf numFmtId="3" fontId="27" fillId="0" borderId="4" xfId="0" applyNumberFormat="1" applyFont="1" applyBorder="1" applyAlignment="1">
      <alignment vertical="center"/>
    </xf>
    <xf numFmtId="0" fontId="29" fillId="2" borderId="4" xfId="0" applyFont="1" applyFill="1" applyBorder="1" applyAlignment="1">
      <alignment horizontal="center"/>
    </xf>
    <xf numFmtId="10" fontId="30" fillId="0" borderId="4" xfId="0" applyNumberFormat="1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10" fontId="31" fillId="0" borderId="4" xfId="0" applyNumberFormat="1" applyFont="1" applyBorder="1" applyAlignment="1">
      <alignment vertical="center"/>
    </xf>
    <xf numFmtId="0" fontId="28" fillId="2" borderId="4" xfId="0" applyFont="1" applyFill="1" applyBorder="1" applyAlignment="1">
      <alignment horizontal="center"/>
    </xf>
    <xf numFmtId="10" fontId="32" fillId="0" borderId="4" xfId="0" applyNumberFormat="1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wrapText="1"/>
    </xf>
    <xf numFmtId="0" fontId="28" fillId="2" borderId="11" xfId="0" applyFont="1" applyFill="1" applyBorder="1" applyAlignment="1">
      <alignment horizontal="center"/>
    </xf>
    <xf numFmtId="0" fontId="19" fillId="3" borderId="13" xfId="0" applyFont="1" applyFill="1" applyBorder="1" applyAlignment="1" applyProtection="1">
      <alignment horizontal="center" vertical="center" textRotation="90" wrapText="1"/>
      <protection/>
    </xf>
    <xf numFmtId="0" fontId="21" fillId="0" borderId="5" xfId="0" applyFont="1" applyBorder="1" applyAlignment="1">
      <alignment horizontal="center" textRotation="9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textRotation="90" wrapText="1"/>
      <protection/>
    </xf>
    <xf numFmtId="0" fontId="9" fillId="0" borderId="5" xfId="0" applyFont="1" applyBorder="1" applyAlignment="1" applyProtection="1">
      <alignment horizont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participation horai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1" sqref="L21"/>
    </sheetView>
  </sheetViews>
  <sheetFormatPr defaultColWidth="12" defaultRowHeight="12.75"/>
  <cols>
    <col min="1" max="1" width="13.5" style="56" customWidth="1"/>
    <col min="2" max="2" width="15.83203125" style="56" customWidth="1"/>
    <col min="3" max="11" width="10.66015625" style="56" customWidth="1"/>
    <col min="12" max="12" width="11.83203125" style="56" customWidth="1"/>
    <col min="13" max="15" width="10.5" style="56" bestFit="1" customWidth="1"/>
    <col min="16" max="16" width="11.5" style="56" bestFit="1" customWidth="1"/>
    <col min="17" max="16384" width="13.33203125" style="56" customWidth="1"/>
  </cols>
  <sheetData>
    <row r="2" spans="1:12" ht="35.25" customHeight="1">
      <c r="A2" s="57" t="s">
        <v>85</v>
      </c>
      <c r="B2" s="58" t="s">
        <v>86</v>
      </c>
      <c r="C2" s="59" t="s">
        <v>87</v>
      </c>
      <c r="D2" s="59" t="s">
        <v>88</v>
      </c>
      <c r="E2" s="59" t="s">
        <v>89</v>
      </c>
      <c r="F2" s="59" t="s">
        <v>90</v>
      </c>
      <c r="G2" s="59" t="s">
        <v>91</v>
      </c>
      <c r="H2" s="59" t="s">
        <v>92</v>
      </c>
      <c r="I2" s="59" t="s">
        <v>93</v>
      </c>
      <c r="J2" s="59" t="s">
        <v>94</v>
      </c>
      <c r="K2" s="59" t="s">
        <v>95</v>
      </c>
      <c r="L2" s="60" t="s">
        <v>97</v>
      </c>
    </row>
    <row r="3" spans="1:12" ht="18.75">
      <c r="A3" s="61">
        <v>1</v>
      </c>
      <c r="B3" s="39">
        <v>972</v>
      </c>
      <c r="C3" s="62">
        <v>34</v>
      </c>
      <c r="D3" s="63">
        <v>92</v>
      </c>
      <c r="E3" s="63">
        <v>135</v>
      </c>
      <c r="F3" s="63">
        <v>194</v>
      </c>
      <c r="G3" s="64">
        <v>233</v>
      </c>
      <c r="H3" s="63">
        <v>266</v>
      </c>
      <c r="I3" s="63">
        <v>286</v>
      </c>
      <c r="J3" s="63">
        <v>329</v>
      </c>
      <c r="K3" s="63">
        <v>351</v>
      </c>
      <c r="L3" s="24">
        <v>398</v>
      </c>
    </row>
    <row r="4" spans="1:12" ht="18.75">
      <c r="A4" s="61">
        <v>2</v>
      </c>
      <c r="B4" s="39">
        <v>962</v>
      </c>
      <c r="C4" s="62">
        <v>37</v>
      </c>
      <c r="D4" s="63">
        <v>90</v>
      </c>
      <c r="E4" s="63">
        <v>160</v>
      </c>
      <c r="F4" s="63">
        <v>209</v>
      </c>
      <c r="G4" s="63">
        <v>250</v>
      </c>
      <c r="H4" s="63">
        <v>282</v>
      </c>
      <c r="I4" s="63">
        <v>314</v>
      </c>
      <c r="J4" s="63">
        <v>366</v>
      </c>
      <c r="K4" s="63">
        <v>408</v>
      </c>
      <c r="L4" s="24">
        <v>477</v>
      </c>
    </row>
    <row r="5" spans="1:12" ht="18.75">
      <c r="A5" s="61">
        <v>3</v>
      </c>
      <c r="B5" s="39">
        <f>768-1</f>
        <v>767</v>
      </c>
      <c r="C5" s="62">
        <v>35</v>
      </c>
      <c r="D5" s="63">
        <v>92</v>
      </c>
      <c r="E5" s="63">
        <v>133</v>
      </c>
      <c r="F5" s="63">
        <v>173</v>
      </c>
      <c r="G5" s="63">
        <v>210</v>
      </c>
      <c r="H5" s="63">
        <v>237</v>
      </c>
      <c r="I5" s="63">
        <v>267</v>
      </c>
      <c r="J5" s="63">
        <v>309</v>
      </c>
      <c r="K5" s="63">
        <v>343</v>
      </c>
      <c r="L5" s="24">
        <v>392</v>
      </c>
    </row>
    <row r="6" spans="1:12" ht="18.75">
      <c r="A6" s="61">
        <v>4</v>
      </c>
      <c r="B6" s="39">
        <f>724-1-1</f>
        <v>722</v>
      </c>
      <c r="C6" s="62">
        <v>23</v>
      </c>
      <c r="D6" s="63">
        <v>55</v>
      </c>
      <c r="E6" s="63">
        <v>112</v>
      </c>
      <c r="F6" s="63">
        <v>163</v>
      </c>
      <c r="G6" s="63">
        <v>193</v>
      </c>
      <c r="H6" s="63">
        <v>213</v>
      </c>
      <c r="I6" s="63">
        <v>247</v>
      </c>
      <c r="J6" s="63">
        <v>285</v>
      </c>
      <c r="K6" s="63">
        <v>316</v>
      </c>
      <c r="L6" s="24">
        <v>351</v>
      </c>
    </row>
    <row r="7" spans="1:12" ht="18.75">
      <c r="A7" s="61">
        <v>5</v>
      </c>
      <c r="B7" s="39">
        <v>706</v>
      </c>
      <c r="C7" s="62">
        <v>30</v>
      </c>
      <c r="D7" s="63">
        <v>78</v>
      </c>
      <c r="E7" s="63">
        <v>129</v>
      </c>
      <c r="F7" s="63">
        <v>164</v>
      </c>
      <c r="G7" s="63">
        <v>190</v>
      </c>
      <c r="H7" s="63">
        <v>215</v>
      </c>
      <c r="I7" s="63">
        <v>240</v>
      </c>
      <c r="J7" s="63">
        <v>276</v>
      </c>
      <c r="K7" s="63">
        <v>311</v>
      </c>
      <c r="L7" s="24">
        <v>356</v>
      </c>
    </row>
    <row r="8" spans="1:12" ht="18.75">
      <c r="A8" s="61">
        <v>6</v>
      </c>
      <c r="B8" s="39">
        <v>672</v>
      </c>
      <c r="C8" s="62">
        <v>18</v>
      </c>
      <c r="D8" s="63">
        <v>53</v>
      </c>
      <c r="E8" s="63">
        <v>83</v>
      </c>
      <c r="F8" s="63">
        <v>126</v>
      </c>
      <c r="G8" s="63">
        <v>154</v>
      </c>
      <c r="H8" s="63">
        <v>172</v>
      </c>
      <c r="I8" s="63">
        <v>210</v>
      </c>
      <c r="J8" s="63">
        <v>246</v>
      </c>
      <c r="K8" s="63">
        <v>291</v>
      </c>
      <c r="L8" s="24">
        <v>339</v>
      </c>
    </row>
    <row r="9" spans="1:12" ht="18.75">
      <c r="A9" s="61">
        <v>7</v>
      </c>
      <c r="B9" s="39">
        <v>732</v>
      </c>
      <c r="C9" s="62">
        <v>35</v>
      </c>
      <c r="D9" s="63">
        <v>87</v>
      </c>
      <c r="E9" s="63">
        <v>138</v>
      </c>
      <c r="F9" s="63">
        <v>201</v>
      </c>
      <c r="G9" s="63">
        <v>221</v>
      </c>
      <c r="H9" s="63">
        <v>253</v>
      </c>
      <c r="I9" s="63">
        <v>287</v>
      </c>
      <c r="J9" s="63">
        <v>313</v>
      </c>
      <c r="K9" s="63">
        <v>343</v>
      </c>
      <c r="L9" s="24">
        <v>392</v>
      </c>
    </row>
    <row r="10" spans="1:12" ht="18.75">
      <c r="A10" s="61">
        <v>8</v>
      </c>
      <c r="B10" s="39">
        <v>781</v>
      </c>
      <c r="C10" s="62">
        <v>31</v>
      </c>
      <c r="D10" s="63">
        <v>75</v>
      </c>
      <c r="E10" s="63">
        <v>115</v>
      </c>
      <c r="F10" s="63">
        <v>160</v>
      </c>
      <c r="G10" s="63">
        <v>193</v>
      </c>
      <c r="H10" s="63">
        <v>200</v>
      </c>
      <c r="I10" s="63">
        <v>241</v>
      </c>
      <c r="J10" s="63">
        <v>278</v>
      </c>
      <c r="K10" s="63">
        <v>320</v>
      </c>
      <c r="L10" s="24">
        <v>383</v>
      </c>
    </row>
    <row r="11" spans="1:12" ht="18.75">
      <c r="A11" s="61">
        <v>9</v>
      </c>
      <c r="B11" s="39">
        <f>1172-1</f>
        <v>1171</v>
      </c>
      <c r="C11" s="62">
        <v>31</v>
      </c>
      <c r="D11" s="63">
        <v>114</v>
      </c>
      <c r="E11" s="63">
        <v>170</v>
      </c>
      <c r="F11" s="63">
        <v>243</v>
      </c>
      <c r="G11" s="63">
        <v>265</v>
      </c>
      <c r="H11" s="63">
        <v>305</v>
      </c>
      <c r="I11" s="63">
        <v>340</v>
      </c>
      <c r="J11" s="63">
        <v>390</v>
      </c>
      <c r="K11" s="63">
        <v>436</v>
      </c>
      <c r="L11" s="24">
        <v>494</v>
      </c>
    </row>
    <row r="12" spans="1:12" ht="18.75">
      <c r="A12" s="61">
        <v>10</v>
      </c>
      <c r="B12" s="39">
        <v>958</v>
      </c>
      <c r="C12" s="62">
        <v>45</v>
      </c>
      <c r="D12" s="63">
        <v>88</v>
      </c>
      <c r="E12" s="63">
        <v>156</v>
      </c>
      <c r="F12" s="63">
        <v>232</v>
      </c>
      <c r="G12" s="63">
        <v>267</v>
      </c>
      <c r="H12" s="63">
        <v>291</v>
      </c>
      <c r="I12" s="63">
        <v>329</v>
      </c>
      <c r="J12" s="63">
        <v>365</v>
      </c>
      <c r="K12" s="63">
        <v>400</v>
      </c>
      <c r="L12" s="24">
        <v>423</v>
      </c>
    </row>
    <row r="13" spans="1:12" ht="18.75">
      <c r="A13" s="61">
        <v>11</v>
      </c>
      <c r="B13" s="39">
        <v>776</v>
      </c>
      <c r="C13" s="62">
        <v>24</v>
      </c>
      <c r="D13" s="63">
        <v>69</v>
      </c>
      <c r="E13" s="63">
        <v>113</v>
      </c>
      <c r="F13" s="63">
        <v>161</v>
      </c>
      <c r="G13" s="63">
        <v>186</v>
      </c>
      <c r="H13" s="63">
        <v>206</v>
      </c>
      <c r="I13" s="63">
        <v>233</v>
      </c>
      <c r="J13" s="63">
        <v>259</v>
      </c>
      <c r="K13" s="63">
        <v>279</v>
      </c>
      <c r="L13" s="24">
        <v>313</v>
      </c>
    </row>
    <row r="14" spans="1:12" ht="18.75">
      <c r="A14" s="61">
        <v>12</v>
      </c>
      <c r="B14" s="39">
        <f>846-1</f>
        <v>845</v>
      </c>
      <c r="C14" s="62">
        <v>33</v>
      </c>
      <c r="D14" s="63">
        <v>71</v>
      </c>
      <c r="E14" s="63">
        <v>123</v>
      </c>
      <c r="F14" s="63">
        <v>174</v>
      </c>
      <c r="G14" s="63">
        <v>208</v>
      </c>
      <c r="H14" s="63">
        <v>221</v>
      </c>
      <c r="I14" s="63">
        <v>257</v>
      </c>
      <c r="J14" s="63">
        <v>298</v>
      </c>
      <c r="K14" s="63">
        <v>323</v>
      </c>
      <c r="L14" s="24">
        <v>374</v>
      </c>
    </row>
    <row r="15" spans="1:12" ht="18.75">
      <c r="A15" s="61">
        <v>13</v>
      </c>
      <c r="B15" s="39">
        <v>793</v>
      </c>
      <c r="C15" s="62">
        <v>42</v>
      </c>
      <c r="D15" s="63">
        <v>88</v>
      </c>
      <c r="E15" s="63">
        <v>152</v>
      </c>
      <c r="F15" s="63">
        <v>207</v>
      </c>
      <c r="G15" s="63">
        <v>225</v>
      </c>
      <c r="H15" s="63">
        <v>258</v>
      </c>
      <c r="I15" s="63">
        <v>292</v>
      </c>
      <c r="J15" s="63">
        <v>337</v>
      </c>
      <c r="K15" s="63">
        <v>376</v>
      </c>
      <c r="L15" s="24">
        <v>419</v>
      </c>
    </row>
    <row r="16" spans="1:12" ht="18.75">
      <c r="A16" s="61">
        <v>14</v>
      </c>
      <c r="B16" s="39">
        <v>1021</v>
      </c>
      <c r="C16" s="62">
        <v>54</v>
      </c>
      <c r="D16" s="63">
        <v>120</v>
      </c>
      <c r="E16" s="63">
        <v>179</v>
      </c>
      <c r="F16" s="63">
        <v>271</v>
      </c>
      <c r="G16" s="63">
        <v>297</v>
      </c>
      <c r="H16" s="63">
        <v>325</v>
      </c>
      <c r="I16" s="63">
        <v>372</v>
      </c>
      <c r="J16" s="63">
        <v>416</v>
      </c>
      <c r="K16" s="63">
        <v>453</v>
      </c>
      <c r="L16" s="24">
        <v>505</v>
      </c>
    </row>
    <row r="17" spans="1:13" ht="18.75">
      <c r="A17" s="61">
        <v>15</v>
      </c>
      <c r="B17" s="39">
        <v>718</v>
      </c>
      <c r="C17" s="62">
        <v>33</v>
      </c>
      <c r="D17" s="63">
        <v>69</v>
      </c>
      <c r="E17" s="63">
        <v>95</v>
      </c>
      <c r="F17" s="63">
        <v>126</v>
      </c>
      <c r="G17" s="63">
        <v>141</v>
      </c>
      <c r="H17" s="63">
        <v>164</v>
      </c>
      <c r="I17" s="63">
        <v>188</v>
      </c>
      <c r="J17" s="63">
        <v>220</v>
      </c>
      <c r="K17" s="63">
        <v>245</v>
      </c>
      <c r="L17" s="24">
        <v>302</v>
      </c>
      <c r="M17" s="65"/>
    </row>
    <row r="18" spans="1:12" ht="18.75">
      <c r="A18" s="61">
        <v>16</v>
      </c>
      <c r="B18" s="40">
        <v>624</v>
      </c>
      <c r="C18" s="62">
        <v>20</v>
      </c>
      <c r="D18" s="63">
        <v>35</v>
      </c>
      <c r="E18" s="63">
        <v>77</v>
      </c>
      <c r="F18" s="63">
        <v>118</v>
      </c>
      <c r="G18" s="63">
        <v>135</v>
      </c>
      <c r="H18" s="63">
        <v>156</v>
      </c>
      <c r="I18" s="63">
        <v>190</v>
      </c>
      <c r="J18" s="63">
        <v>221</v>
      </c>
      <c r="K18" s="63">
        <v>254</v>
      </c>
      <c r="L18" s="22">
        <v>303</v>
      </c>
    </row>
    <row r="19" spans="1:12" ht="18.75">
      <c r="A19" s="61">
        <v>17</v>
      </c>
      <c r="B19" s="40">
        <v>943</v>
      </c>
      <c r="C19" s="62">
        <v>32</v>
      </c>
      <c r="D19" s="63">
        <v>90</v>
      </c>
      <c r="E19" s="63">
        <v>136</v>
      </c>
      <c r="F19" s="63">
        <v>211</v>
      </c>
      <c r="G19" s="63">
        <v>226</v>
      </c>
      <c r="H19" s="63">
        <v>258</v>
      </c>
      <c r="I19" s="63">
        <v>292</v>
      </c>
      <c r="J19" s="63">
        <v>329</v>
      </c>
      <c r="K19" s="63">
        <v>355</v>
      </c>
      <c r="L19" s="24">
        <v>417</v>
      </c>
    </row>
    <row r="20" spans="1:13" s="67" customFormat="1" ht="28.5" customHeight="1">
      <c r="A20" s="66" t="s">
        <v>96</v>
      </c>
      <c r="B20" s="73">
        <f>SUM(B3:B19)</f>
        <v>14163</v>
      </c>
      <c r="C20" s="67">
        <f aca="true" t="shared" si="0" ref="C20:L20">SUM(C3:C19)</f>
        <v>557</v>
      </c>
      <c r="D20" s="67">
        <f t="shared" si="0"/>
        <v>1366</v>
      </c>
      <c r="E20" s="67">
        <f t="shared" si="0"/>
        <v>2206</v>
      </c>
      <c r="F20" s="67">
        <f t="shared" si="0"/>
        <v>3133</v>
      </c>
      <c r="G20" s="67">
        <f t="shared" si="0"/>
        <v>3594</v>
      </c>
      <c r="H20" s="67">
        <f t="shared" si="0"/>
        <v>4022</v>
      </c>
      <c r="I20" s="67">
        <f t="shared" si="0"/>
        <v>4585</v>
      </c>
      <c r="J20" s="67">
        <f t="shared" si="0"/>
        <v>5237</v>
      </c>
      <c r="K20" s="67">
        <f t="shared" si="0"/>
        <v>5804</v>
      </c>
      <c r="L20" s="67">
        <f t="shared" si="0"/>
        <v>6638</v>
      </c>
      <c r="M20" s="68"/>
    </row>
    <row r="21" spans="1:16" ht="39.75" customHeight="1">
      <c r="A21" s="83" t="s">
        <v>99</v>
      </c>
      <c r="B21" s="84"/>
      <c r="C21" s="75">
        <v>557</v>
      </c>
      <c r="D21" s="75">
        <f>D20-C20</f>
        <v>809</v>
      </c>
      <c r="E21" s="75">
        <f>E20-D20</f>
        <v>840</v>
      </c>
      <c r="F21" s="75">
        <f>F20-E20</f>
        <v>927</v>
      </c>
      <c r="G21" s="75">
        <f aca="true" t="shared" si="1" ref="G21:L21">G20-F20</f>
        <v>461</v>
      </c>
      <c r="H21" s="75">
        <f t="shared" si="1"/>
        <v>428</v>
      </c>
      <c r="I21" s="75">
        <f t="shared" si="1"/>
        <v>563</v>
      </c>
      <c r="J21" s="75">
        <f t="shared" si="1"/>
        <v>652</v>
      </c>
      <c r="K21" s="75">
        <f t="shared" si="1"/>
        <v>567</v>
      </c>
      <c r="L21" s="75">
        <f t="shared" si="1"/>
        <v>834</v>
      </c>
      <c r="M21" s="68"/>
      <c r="N21" s="67"/>
      <c r="O21" s="67"/>
      <c r="P21" s="67"/>
    </row>
    <row r="22" spans="2:16" s="69" customFormat="1" ht="18">
      <c r="B22" s="56"/>
      <c r="C22" s="70">
        <f aca="true" t="shared" si="2" ref="C22:L22">C20/$B20</f>
        <v>0.03932782602555956</v>
      </c>
      <c r="D22" s="70">
        <f t="shared" si="2"/>
        <v>0.0964484925510132</v>
      </c>
      <c r="E22" s="70">
        <f t="shared" si="2"/>
        <v>0.1557579608839935</v>
      </c>
      <c r="F22" s="70">
        <f t="shared" si="2"/>
        <v>0.2212101955800325</v>
      </c>
      <c r="G22" s="70">
        <f t="shared" si="2"/>
        <v>0.25375979665325143</v>
      </c>
      <c r="H22" s="70">
        <f t="shared" si="2"/>
        <v>0.2839793828991033</v>
      </c>
      <c r="I22" s="70">
        <f t="shared" si="2"/>
        <v>0.32373084798418417</v>
      </c>
      <c r="J22" s="70">
        <f t="shared" si="2"/>
        <v>0.3697662924521641</v>
      </c>
      <c r="K22" s="70">
        <f t="shared" si="2"/>
        <v>0.40980018357692577</v>
      </c>
      <c r="L22" s="70">
        <f t="shared" si="2"/>
        <v>0.4686860128503848</v>
      </c>
      <c r="M22" s="68"/>
      <c r="N22" s="67"/>
      <c r="O22" s="67"/>
      <c r="P22" s="67"/>
    </row>
    <row r="23" spans="1:9" ht="12.75">
      <c r="A23" s="72"/>
      <c r="C23" s="72"/>
      <c r="D23" s="72"/>
      <c r="E23" s="72"/>
      <c r="F23" s="72"/>
      <c r="G23" s="72"/>
      <c r="H23" s="72"/>
      <c r="I23" s="72"/>
    </row>
    <row r="24" spans="1:16" ht="46.5" customHeight="1">
      <c r="A24" s="82" t="s">
        <v>102</v>
      </c>
      <c r="B24" s="82"/>
      <c r="C24" s="80" t="s">
        <v>103</v>
      </c>
      <c r="D24" s="80" t="s">
        <v>104</v>
      </c>
      <c r="E24" s="80" t="s">
        <v>105</v>
      </c>
      <c r="F24" s="80" t="s">
        <v>106</v>
      </c>
      <c r="G24" s="80" t="s">
        <v>107</v>
      </c>
      <c r="H24" s="80" t="s">
        <v>108</v>
      </c>
      <c r="I24" s="80" t="s">
        <v>109</v>
      </c>
      <c r="J24" s="80" t="s">
        <v>110</v>
      </c>
      <c r="K24" s="80" t="s">
        <v>111</v>
      </c>
      <c r="L24" s="80" t="s">
        <v>112</v>
      </c>
      <c r="M24" s="80" t="s">
        <v>113</v>
      </c>
      <c r="N24" s="80" t="s">
        <v>114</v>
      </c>
      <c r="O24" s="80" t="s">
        <v>115</v>
      </c>
      <c r="P24" s="80" t="s">
        <v>116</v>
      </c>
    </row>
    <row r="25" spans="1:16" ht="15.75">
      <c r="A25" s="74" t="s">
        <v>98</v>
      </c>
      <c r="B25" s="75">
        <v>14899</v>
      </c>
      <c r="C25" s="75">
        <v>503</v>
      </c>
      <c r="D25" s="75">
        <v>1196</v>
      </c>
      <c r="E25" s="75">
        <v>2221</v>
      </c>
      <c r="F25" s="75">
        <v>3028</v>
      </c>
      <c r="G25" s="75">
        <v>3481</v>
      </c>
      <c r="H25" s="75">
        <v>3878</v>
      </c>
      <c r="I25" s="75">
        <v>4540</v>
      </c>
      <c r="J25" s="75">
        <v>5176</v>
      </c>
      <c r="K25" s="75">
        <v>5658</v>
      </c>
      <c r="L25" s="75">
        <v>6182</v>
      </c>
      <c r="M25" s="75">
        <v>6633</v>
      </c>
      <c r="N25" s="75">
        <v>6939</v>
      </c>
      <c r="O25" s="75">
        <v>7209</v>
      </c>
      <c r="P25" s="75">
        <v>7477</v>
      </c>
    </row>
    <row r="26" spans="1:16" ht="39.75" customHeight="1">
      <c r="A26" s="83" t="s">
        <v>99</v>
      </c>
      <c r="B26" s="84"/>
      <c r="C26" s="75">
        <v>503</v>
      </c>
      <c r="D26" s="75">
        <v>693</v>
      </c>
      <c r="E26" s="75">
        <v>1025</v>
      </c>
      <c r="F26" s="75">
        <v>807</v>
      </c>
      <c r="G26" s="75">
        <v>453</v>
      </c>
      <c r="H26" s="75">
        <v>397</v>
      </c>
      <c r="I26" s="75">
        <v>662</v>
      </c>
      <c r="J26" s="75">
        <v>636</v>
      </c>
      <c r="K26" s="75">
        <v>482</v>
      </c>
      <c r="L26" s="75">
        <v>524</v>
      </c>
      <c r="M26" s="75">
        <v>451</v>
      </c>
      <c r="N26" s="75">
        <v>306</v>
      </c>
      <c r="O26" s="75">
        <v>270</v>
      </c>
      <c r="P26" s="75">
        <v>268</v>
      </c>
    </row>
    <row r="27" spans="2:16" ht="15">
      <c r="B27" s="76" t="s">
        <v>100</v>
      </c>
      <c r="C27" s="71">
        <v>0.03376065507752198</v>
      </c>
      <c r="D27" s="71">
        <v>0.08027384388213975</v>
      </c>
      <c r="E27" s="71">
        <v>0.14907040740989327</v>
      </c>
      <c r="F27" s="71">
        <v>0.2032351164507685</v>
      </c>
      <c r="G27" s="71">
        <v>0.2336398416001074</v>
      </c>
      <c r="H27" s="71">
        <v>0.2602859252298812</v>
      </c>
      <c r="I27" s="71">
        <v>0.30471843747902544</v>
      </c>
      <c r="J27" s="71">
        <v>0.34740586616551444</v>
      </c>
      <c r="K27" s="71">
        <v>0.37975703067319955</v>
      </c>
      <c r="L27" s="71">
        <v>0.4149271763205584</v>
      </c>
      <c r="M27" s="71">
        <v>0.44519766427276997</v>
      </c>
      <c r="N27" s="71">
        <v>0.4657359554332506</v>
      </c>
      <c r="O27" s="71">
        <v>0.4838579770454393</v>
      </c>
      <c r="P27" s="79">
        <v>0.5018457614605007</v>
      </c>
    </row>
    <row r="29" spans="1:16" ht="45" customHeight="1">
      <c r="A29" s="82" t="s">
        <v>101</v>
      </c>
      <c r="B29" s="82"/>
      <c r="C29" s="77">
        <v>0.0331</v>
      </c>
      <c r="D29" s="77">
        <v>0.0766</v>
      </c>
      <c r="E29" s="77">
        <v>0.1335</v>
      </c>
      <c r="F29" s="77">
        <v>0.193</v>
      </c>
      <c r="G29" s="77">
        <v>0.2172</v>
      </c>
      <c r="H29" s="77">
        <v>0.2567</v>
      </c>
      <c r="I29" s="77">
        <v>0.327</v>
      </c>
      <c r="J29" s="78"/>
      <c r="K29" s="77">
        <v>0.4033</v>
      </c>
      <c r="L29" s="77">
        <v>0.4453</v>
      </c>
      <c r="M29" s="77">
        <v>0.4726</v>
      </c>
      <c r="N29" s="77">
        <v>0.4963</v>
      </c>
      <c r="O29" s="77">
        <v>0.5211</v>
      </c>
      <c r="P29" s="81">
        <v>0.5461</v>
      </c>
    </row>
  </sheetData>
  <mergeCells count="4">
    <mergeCell ref="A29:B29"/>
    <mergeCell ref="A24:B24"/>
    <mergeCell ref="A26:B26"/>
    <mergeCell ref="A21:B21"/>
  </mergeCells>
  <printOptions horizontalCentered="1"/>
  <pageMargins left="0.25" right="0.25" top="0.54" bottom="0.52" header="0.18" footer="0.5118110236220472"/>
  <pageSetup horizontalDpi="600" verticalDpi="600" orientation="landscape" paperSize="9" scale="80" r:id="rId1"/>
  <headerFooter alignWithMargins="0">
    <oddHeader>&amp;L&amp;"Arial Narrow,Normal"MAIRIE de RODEZ
Direction des Affaires Générales
Service Population&amp;C&amp;"Arial,Gras italique"&amp;U
&amp;"Arial Narrow,Gras italique"&amp;12&amp;UElection du Parlement Européen du 13 juin 2004 :&amp;U
participation horaire&amp;R&amp;"Arial Narrow,Normal"&amp;D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"/>
  <sheetViews>
    <sheetView zoomScale="75" zoomScaleNormal="75" workbookViewId="0" topLeftCell="A1">
      <pane xSplit="5" ySplit="4" topLeftCell="F1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"/>
    </sheetView>
  </sheetViews>
  <sheetFormatPr defaultColWidth="12" defaultRowHeight="12.75"/>
  <cols>
    <col min="1" max="1" width="20.5" style="5" customWidth="1"/>
    <col min="2" max="2" width="13.33203125" style="5" customWidth="1"/>
    <col min="3" max="3" width="12.83203125" style="9" customWidth="1"/>
    <col min="4" max="4" width="8.16015625" style="9" customWidth="1"/>
    <col min="5" max="5" width="15" style="5" customWidth="1"/>
    <col min="6" max="31" width="13.66015625" style="9" customWidth="1"/>
    <col min="32" max="32" width="5.16015625" style="9" customWidth="1"/>
    <col min="33" max="34" width="10.16015625" style="6" customWidth="1"/>
    <col min="35" max="35" width="4.33203125" style="6" customWidth="1"/>
    <col min="36" max="37" width="18.33203125" style="6" customWidth="1"/>
    <col min="38" max="38" width="10.16015625" style="6" customWidth="1"/>
    <col min="39" max="39" width="96.83203125" style="9" customWidth="1"/>
    <col min="40" max="16384" width="12" style="9" customWidth="1"/>
  </cols>
  <sheetData>
    <row r="1" spans="1:39" s="5" customFormat="1" ht="5.25" customHeight="1" thickBot="1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J1" s="6"/>
      <c r="AK1" s="6"/>
      <c r="AL1" s="6"/>
      <c r="AM1" s="9"/>
    </row>
    <row r="2" spans="2:39" s="51" customFormat="1" ht="18" customHeight="1" thickBot="1">
      <c r="B2" s="52"/>
      <c r="C2" s="52"/>
      <c r="D2" s="52"/>
      <c r="E2" s="52"/>
      <c r="F2" s="53" t="s">
        <v>0</v>
      </c>
      <c r="G2" s="53" t="s">
        <v>1</v>
      </c>
      <c r="H2" s="53" t="s">
        <v>2</v>
      </c>
      <c r="I2" s="53" t="s">
        <v>3</v>
      </c>
      <c r="J2" s="53" t="s">
        <v>4</v>
      </c>
      <c r="K2" s="53" t="s">
        <v>5</v>
      </c>
      <c r="L2" s="53" t="s">
        <v>6</v>
      </c>
      <c r="M2" s="53" t="s">
        <v>7</v>
      </c>
      <c r="N2" s="53" t="s">
        <v>8</v>
      </c>
      <c r="O2" s="53" t="s">
        <v>9</v>
      </c>
      <c r="P2" s="53" t="s">
        <v>10</v>
      </c>
      <c r="Q2" s="53" t="s">
        <v>11</v>
      </c>
      <c r="R2" s="53" t="s">
        <v>12</v>
      </c>
      <c r="S2" s="53" t="s">
        <v>13</v>
      </c>
      <c r="T2" s="53" t="s">
        <v>14</v>
      </c>
      <c r="U2" s="53" t="s">
        <v>15</v>
      </c>
      <c r="V2" s="53" t="s">
        <v>16</v>
      </c>
      <c r="W2" s="53" t="s">
        <v>17</v>
      </c>
      <c r="X2" s="53" t="s">
        <v>18</v>
      </c>
      <c r="Y2" s="53" t="s">
        <v>19</v>
      </c>
      <c r="Z2" s="53" t="s">
        <v>53</v>
      </c>
      <c r="AA2" s="53" t="s">
        <v>54</v>
      </c>
      <c r="AB2" s="53" t="s">
        <v>55</v>
      </c>
      <c r="AC2" s="53" t="s">
        <v>56</v>
      </c>
      <c r="AD2" s="53" t="s">
        <v>57</v>
      </c>
      <c r="AE2" s="53" t="s">
        <v>58</v>
      </c>
      <c r="AF2" s="54"/>
      <c r="AG2" s="52"/>
      <c r="AH2" s="52"/>
      <c r="AJ2" s="52"/>
      <c r="AK2" s="52"/>
      <c r="AL2" s="52"/>
      <c r="AM2" s="55"/>
    </row>
    <row r="3" spans="1:39" s="5" customFormat="1" ht="86.25" customHeight="1" thickBot="1">
      <c r="A3" s="7"/>
      <c r="B3" s="8"/>
      <c r="C3" s="8"/>
      <c r="D3" s="8"/>
      <c r="E3" s="8"/>
      <c r="F3" s="85" t="s">
        <v>59</v>
      </c>
      <c r="G3" s="85" t="s">
        <v>60</v>
      </c>
      <c r="H3" s="85" t="s">
        <v>61</v>
      </c>
      <c r="I3" s="85" t="s">
        <v>62</v>
      </c>
      <c r="J3" s="85" t="s">
        <v>63</v>
      </c>
      <c r="K3" s="85" t="s">
        <v>64</v>
      </c>
      <c r="L3" s="85" t="s">
        <v>65</v>
      </c>
      <c r="M3" s="85" t="s">
        <v>66</v>
      </c>
      <c r="N3" s="85" t="s">
        <v>67</v>
      </c>
      <c r="O3" s="85" t="s">
        <v>68</v>
      </c>
      <c r="P3" s="85" t="s">
        <v>69</v>
      </c>
      <c r="Q3" s="85" t="s">
        <v>70</v>
      </c>
      <c r="R3" s="85" t="s">
        <v>71</v>
      </c>
      <c r="S3" s="85" t="s">
        <v>72</v>
      </c>
      <c r="T3" s="85" t="s">
        <v>73</v>
      </c>
      <c r="U3" s="85" t="s">
        <v>74</v>
      </c>
      <c r="V3" s="85" t="s">
        <v>75</v>
      </c>
      <c r="W3" s="85" t="s">
        <v>76</v>
      </c>
      <c r="X3" s="85" t="s">
        <v>77</v>
      </c>
      <c r="Y3" s="85" t="s">
        <v>78</v>
      </c>
      <c r="Z3" s="85" t="s">
        <v>79</v>
      </c>
      <c r="AA3" s="85" t="s">
        <v>80</v>
      </c>
      <c r="AB3" s="85" t="s">
        <v>81</v>
      </c>
      <c r="AC3" s="85" t="s">
        <v>82</v>
      </c>
      <c r="AD3" s="85" t="s">
        <v>83</v>
      </c>
      <c r="AE3" s="85" t="s">
        <v>84</v>
      </c>
      <c r="AF3" s="41"/>
      <c r="AG3" s="90" t="s">
        <v>48</v>
      </c>
      <c r="AH3" s="90" t="s">
        <v>49</v>
      </c>
      <c r="AJ3" s="87" t="s">
        <v>47</v>
      </c>
      <c r="AK3" s="88"/>
      <c r="AL3" s="89"/>
      <c r="AM3" s="9"/>
    </row>
    <row r="4" spans="1:39" s="5" customFormat="1" ht="44.25" customHeight="1" thickBot="1">
      <c r="A4" s="25" t="s">
        <v>20</v>
      </c>
      <c r="B4" s="25" t="s">
        <v>21</v>
      </c>
      <c r="C4" s="25" t="s">
        <v>22</v>
      </c>
      <c r="D4" s="25" t="s">
        <v>23</v>
      </c>
      <c r="E4" s="25" t="s">
        <v>24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42"/>
      <c r="AG4" s="91"/>
      <c r="AH4" s="91"/>
      <c r="AJ4" s="27" t="s">
        <v>50</v>
      </c>
      <c r="AK4" s="28" t="s">
        <v>51</v>
      </c>
      <c r="AL4" s="29"/>
      <c r="AM4" s="9"/>
    </row>
    <row r="5" spans="1:39" s="6" customFormat="1" ht="25.5" customHeight="1">
      <c r="A5" s="26" t="s">
        <v>25</v>
      </c>
      <c r="B5" s="39">
        <v>972</v>
      </c>
      <c r="C5" s="24">
        <v>398</v>
      </c>
      <c r="D5" s="24">
        <v>14</v>
      </c>
      <c r="E5" s="24">
        <f>C5-D5</f>
        <v>384</v>
      </c>
      <c r="F5" s="20">
        <v>0</v>
      </c>
      <c r="G5" s="20">
        <v>1</v>
      </c>
      <c r="H5" s="20">
        <v>6</v>
      </c>
      <c r="I5" s="20">
        <v>104</v>
      </c>
      <c r="J5" s="20">
        <v>133</v>
      </c>
      <c r="K5" s="20">
        <v>9</v>
      </c>
      <c r="L5" s="20">
        <v>15</v>
      </c>
      <c r="M5" s="20">
        <v>0</v>
      </c>
      <c r="N5" s="20">
        <v>0</v>
      </c>
      <c r="O5" s="20">
        <v>0</v>
      </c>
      <c r="P5" s="20">
        <v>17</v>
      </c>
      <c r="Q5" s="20">
        <v>3</v>
      </c>
      <c r="R5" s="20">
        <v>23</v>
      </c>
      <c r="S5" s="20">
        <v>1</v>
      </c>
      <c r="T5" s="20">
        <v>0</v>
      </c>
      <c r="U5" s="20">
        <v>0</v>
      </c>
      <c r="V5" s="20">
        <v>9</v>
      </c>
      <c r="W5" s="20">
        <v>0</v>
      </c>
      <c r="X5" s="20">
        <v>63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43"/>
      <c r="AG5" s="5">
        <v>12</v>
      </c>
      <c r="AH5" s="5">
        <v>0</v>
      </c>
      <c r="AI5" s="5"/>
      <c r="AJ5" s="30">
        <f>SUM(F5:AE5)</f>
        <v>384</v>
      </c>
      <c r="AK5" s="30">
        <f>E5</f>
        <v>384</v>
      </c>
      <c r="AL5" s="31" t="str">
        <f aca="true" t="shared" si="0" ref="AL5:AL25">IF(AJ5=AK5,"OK","ERREUR")</f>
        <v>OK</v>
      </c>
      <c r="AM5" s="9"/>
    </row>
    <row r="6" spans="1:38" ht="25.5" customHeight="1">
      <c r="A6" s="26" t="s">
        <v>26</v>
      </c>
      <c r="B6" s="39">
        <v>962</v>
      </c>
      <c r="C6" s="24">
        <v>477</v>
      </c>
      <c r="D6" s="24">
        <v>16</v>
      </c>
      <c r="E6" s="24">
        <f aca="true" t="shared" si="1" ref="E6:E23">C6-D6</f>
        <v>461</v>
      </c>
      <c r="F6" s="20">
        <v>3</v>
      </c>
      <c r="G6" s="20">
        <v>3</v>
      </c>
      <c r="H6" s="20">
        <v>2</v>
      </c>
      <c r="I6" s="20">
        <v>79</v>
      </c>
      <c r="J6" s="20">
        <v>156</v>
      </c>
      <c r="K6" s="20">
        <v>12</v>
      </c>
      <c r="L6" s="20">
        <v>20</v>
      </c>
      <c r="M6" s="20">
        <v>1</v>
      </c>
      <c r="N6" s="20">
        <v>0</v>
      </c>
      <c r="O6" s="20">
        <v>3</v>
      </c>
      <c r="P6" s="20">
        <v>18</v>
      </c>
      <c r="Q6" s="20">
        <v>12</v>
      </c>
      <c r="R6" s="20">
        <v>39</v>
      </c>
      <c r="S6" s="20">
        <v>2</v>
      </c>
      <c r="T6" s="20">
        <v>0</v>
      </c>
      <c r="U6" s="20">
        <v>0</v>
      </c>
      <c r="V6" s="20">
        <v>5</v>
      </c>
      <c r="W6" s="20">
        <v>0</v>
      </c>
      <c r="X6" s="20">
        <v>106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43"/>
      <c r="AG6" s="5">
        <v>12</v>
      </c>
      <c r="AH6" s="5">
        <v>0</v>
      </c>
      <c r="AI6" s="5"/>
      <c r="AJ6" s="30">
        <f aca="true" t="shared" si="2" ref="AJ6:AJ23">SUM(F6:AE6)</f>
        <v>461</v>
      </c>
      <c r="AK6" s="30">
        <f aca="true" t="shared" si="3" ref="AK6:AK12">E6</f>
        <v>461</v>
      </c>
      <c r="AL6" s="31" t="str">
        <f t="shared" si="0"/>
        <v>OK</v>
      </c>
    </row>
    <row r="7" spans="1:39" s="6" customFormat="1" ht="25.5" customHeight="1">
      <c r="A7" s="26" t="s">
        <v>27</v>
      </c>
      <c r="B7" s="39">
        <f>768-1</f>
        <v>767</v>
      </c>
      <c r="C7" s="24">
        <v>392</v>
      </c>
      <c r="D7" s="24">
        <v>9</v>
      </c>
      <c r="E7" s="24">
        <f t="shared" si="1"/>
        <v>383</v>
      </c>
      <c r="F7" s="20">
        <v>1</v>
      </c>
      <c r="G7" s="20">
        <v>4</v>
      </c>
      <c r="H7" s="20">
        <v>6</v>
      </c>
      <c r="I7" s="20">
        <v>88</v>
      </c>
      <c r="J7" s="20">
        <v>106</v>
      </c>
      <c r="K7" s="20">
        <v>7</v>
      </c>
      <c r="L7" s="20">
        <v>19</v>
      </c>
      <c r="M7" s="20">
        <v>1</v>
      </c>
      <c r="N7" s="20">
        <v>0</v>
      </c>
      <c r="O7" s="20">
        <v>1</v>
      </c>
      <c r="P7" s="20">
        <v>22</v>
      </c>
      <c r="Q7" s="20">
        <v>3</v>
      </c>
      <c r="R7" s="20">
        <v>40</v>
      </c>
      <c r="S7" s="20">
        <v>2</v>
      </c>
      <c r="T7" s="20">
        <v>0</v>
      </c>
      <c r="U7" s="20">
        <v>0</v>
      </c>
      <c r="V7" s="20">
        <v>4</v>
      </c>
      <c r="W7" s="20">
        <v>0</v>
      </c>
      <c r="X7" s="20">
        <v>79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43"/>
      <c r="AG7" s="5">
        <v>15</v>
      </c>
      <c r="AH7" s="5">
        <v>0</v>
      </c>
      <c r="AI7" s="5"/>
      <c r="AJ7" s="30">
        <f t="shared" si="2"/>
        <v>383</v>
      </c>
      <c r="AK7" s="30">
        <f t="shared" si="3"/>
        <v>383</v>
      </c>
      <c r="AL7" s="31" t="str">
        <f t="shared" si="0"/>
        <v>OK</v>
      </c>
      <c r="AM7" s="9"/>
    </row>
    <row r="8" spans="1:39" s="6" customFormat="1" ht="25.5" customHeight="1">
      <c r="A8" s="26" t="s">
        <v>28</v>
      </c>
      <c r="B8" s="39">
        <f>724-1-1</f>
        <v>722</v>
      </c>
      <c r="C8" s="24">
        <v>351</v>
      </c>
      <c r="D8" s="24">
        <v>8</v>
      </c>
      <c r="E8" s="24">
        <f t="shared" si="1"/>
        <v>343</v>
      </c>
      <c r="F8" s="20">
        <v>0</v>
      </c>
      <c r="G8" s="20">
        <v>4</v>
      </c>
      <c r="H8" s="20">
        <v>4</v>
      </c>
      <c r="I8" s="20">
        <v>93</v>
      </c>
      <c r="J8" s="20">
        <v>91</v>
      </c>
      <c r="K8" s="20">
        <v>14</v>
      </c>
      <c r="L8" s="20">
        <v>12</v>
      </c>
      <c r="M8" s="20">
        <v>0</v>
      </c>
      <c r="N8" s="20">
        <v>0</v>
      </c>
      <c r="O8" s="20">
        <v>7</v>
      </c>
      <c r="P8" s="20">
        <v>14</v>
      </c>
      <c r="Q8" s="20">
        <v>1</v>
      </c>
      <c r="R8" s="20">
        <v>29</v>
      </c>
      <c r="S8" s="20">
        <v>3</v>
      </c>
      <c r="T8" s="20">
        <v>1</v>
      </c>
      <c r="U8" s="20">
        <v>0</v>
      </c>
      <c r="V8" s="20">
        <v>6</v>
      </c>
      <c r="W8" s="20">
        <v>0</v>
      </c>
      <c r="X8" s="20">
        <v>63</v>
      </c>
      <c r="Y8" s="20">
        <v>0</v>
      </c>
      <c r="Z8" s="20">
        <v>0</v>
      </c>
      <c r="AA8" s="20">
        <v>0</v>
      </c>
      <c r="AB8" s="20">
        <v>0</v>
      </c>
      <c r="AC8" s="20">
        <v>1</v>
      </c>
      <c r="AD8" s="20">
        <v>0</v>
      </c>
      <c r="AE8" s="20">
        <v>0</v>
      </c>
      <c r="AF8" s="43"/>
      <c r="AG8" s="5">
        <v>26</v>
      </c>
      <c r="AH8" s="5">
        <v>0</v>
      </c>
      <c r="AI8" s="5"/>
      <c r="AJ8" s="30">
        <f t="shared" si="2"/>
        <v>343</v>
      </c>
      <c r="AK8" s="30">
        <f t="shared" si="3"/>
        <v>343</v>
      </c>
      <c r="AL8" s="31" t="str">
        <f t="shared" si="0"/>
        <v>OK</v>
      </c>
      <c r="AM8" s="9"/>
    </row>
    <row r="9" spans="1:39" s="6" customFormat="1" ht="25.5" customHeight="1">
      <c r="A9" s="26" t="s">
        <v>29</v>
      </c>
      <c r="B9" s="39">
        <v>706</v>
      </c>
      <c r="C9" s="24">
        <v>356</v>
      </c>
      <c r="D9" s="24">
        <v>8</v>
      </c>
      <c r="E9" s="24">
        <f t="shared" si="1"/>
        <v>348</v>
      </c>
      <c r="F9" s="20">
        <v>2</v>
      </c>
      <c r="G9" s="20">
        <v>2</v>
      </c>
      <c r="H9" s="20">
        <v>3</v>
      </c>
      <c r="I9" s="20">
        <v>105</v>
      </c>
      <c r="J9" s="20">
        <v>57</v>
      </c>
      <c r="K9" s="20">
        <v>7</v>
      </c>
      <c r="L9" s="20">
        <v>19</v>
      </c>
      <c r="M9" s="20">
        <v>2</v>
      </c>
      <c r="N9" s="20">
        <v>0</v>
      </c>
      <c r="O9" s="20">
        <v>4</v>
      </c>
      <c r="P9" s="20">
        <v>25</v>
      </c>
      <c r="Q9" s="20">
        <v>10</v>
      </c>
      <c r="R9" s="20">
        <v>21</v>
      </c>
      <c r="S9" s="20">
        <v>1</v>
      </c>
      <c r="T9" s="20">
        <v>0</v>
      </c>
      <c r="U9" s="20">
        <v>0</v>
      </c>
      <c r="V9" s="20">
        <v>7</v>
      </c>
      <c r="W9" s="20">
        <v>0</v>
      </c>
      <c r="X9" s="20">
        <v>83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43"/>
      <c r="AG9" s="5">
        <v>10</v>
      </c>
      <c r="AH9" s="5">
        <v>0</v>
      </c>
      <c r="AI9" s="5"/>
      <c r="AJ9" s="30">
        <f t="shared" si="2"/>
        <v>348</v>
      </c>
      <c r="AK9" s="30">
        <f t="shared" si="3"/>
        <v>348</v>
      </c>
      <c r="AL9" s="31" t="str">
        <f t="shared" si="0"/>
        <v>OK</v>
      </c>
      <c r="AM9" s="9"/>
    </row>
    <row r="10" spans="1:39" s="6" customFormat="1" ht="25.5" customHeight="1">
      <c r="A10" s="26" t="s">
        <v>30</v>
      </c>
      <c r="B10" s="39">
        <v>672</v>
      </c>
      <c r="C10" s="24">
        <v>339</v>
      </c>
      <c r="D10" s="24">
        <v>4</v>
      </c>
      <c r="E10" s="24">
        <f t="shared" si="1"/>
        <v>335</v>
      </c>
      <c r="F10" s="20">
        <v>0</v>
      </c>
      <c r="G10" s="20">
        <v>3</v>
      </c>
      <c r="H10" s="20">
        <v>3</v>
      </c>
      <c r="I10" s="20">
        <v>104</v>
      </c>
      <c r="J10" s="20">
        <v>73</v>
      </c>
      <c r="K10" s="20">
        <v>7</v>
      </c>
      <c r="L10" s="20">
        <v>21</v>
      </c>
      <c r="M10" s="20">
        <v>2</v>
      </c>
      <c r="N10" s="20">
        <v>0</v>
      </c>
      <c r="O10" s="20">
        <v>1</v>
      </c>
      <c r="P10" s="20">
        <v>6</v>
      </c>
      <c r="Q10" s="20">
        <v>1</v>
      </c>
      <c r="R10" s="20">
        <v>31</v>
      </c>
      <c r="S10" s="20">
        <v>5</v>
      </c>
      <c r="T10" s="20">
        <v>1</v>
      </c>
      <c r="U10" s="20">
        <v>0</v>
      </c>
      <c r="V10" s="20">
        <v>7</v>
      </c>
      <c r="W10" s="20">
        <v>0</v>
      </c>
      <c r="X10" s="20">
        <v>69</v>
      </c>
      <c r="Y10" s="20">
        <v>0</v>
      </c>
      <c r="Z10" s="20">
        <v>0</v>
      </c>
      <c r="AA10" s="20">
        <v>0</v>
      </c>
      <c r="AB10" s="20">
        <v>0</v>
      </c>
      <c r="AC10" s="20">
        <v>1</v>
      </c>
      <c r="AD10" s="20">
        <v>0</v>
      </c>
      <c r="AE10" s="20">
        <v>0</v>
      </c>
      <c r="AF10" s="43"/>
      <c r="AG10" s="5">
        <v>7</v>
      </c>
      <c r="AH10" s="5">
        <v>2</v>
      </c>
      <c r="AI10" s="5"/>
      <c r="AJ10" s="30">
        <f t="shared" si="2"/>
        <v>335</v>
      </c>
      <c r="AK10" s="30">
        <f t="shared" si="3"/>
        <v>335</v>
      </c>
      <c r="AL10" s="31" t="str">
        <f t="shared" si="0"/>
        <v>OK</v>
      </c>
      <c r="AM10" s="9"/>
    </row>
    <row r="11" spans="1:38" ht="25.5" customHeight="1">
      <c r="A11" s="26" t="s">
        <v>31</v>
      </c>
      <c r="B11" s="39">
        <v>732</v>
      </c>
      <c r="C11" s="24">
        <v>392</v>
      </c>
      <c r="D11" s="24">
        <v>4</v>
      </c>
      <c r="E11" s="24">
        <f t="shared" si="1"/>
        <v>388</v>
      </c>
      <c r="F11" s="20">
        <v>2</v>
      </c>
      <c r="G11" s="20">
        <v>5</v>
      </c>
      <c r="H11" s="20">
        <v>3</v>
      </c>
      <c r="I11" s="20">
        <v>82</v>
      </c>
      <c r="J11" s="20">
        <v>115</v>
      </c>
      <c r="K11" s="20">
        <v>9</v>
      </c>
      <c r="L11" s="20">
        <v>17</v>
      </c>
      <c r="M11" s="20">
        <v>1</v>
      </c>
      <c r="N11" s="20">
        <v>0</v>
      </c>
      <c r="O11" s="20">
        <v>0</v>
      </c>
      <c r="P11" s="20">
        <v>25</v>
      </c>
      <c r="Q11" s="20">
        <v>4</v>
      </c>
      <c r="R11" s="20">
        <v>36</v>
      </c>
      <c r="S11" s="20">
        <v>5</v>
      </c>
      <c r="T11" s="20">
        <v>1</v>
      </c>
      <c r="U11" s="20">
        <v>0</v>
      </c>
      <c r="V11" s="20">
        <v>3</v>
      </c>
      <c r="W11" s="20">
        <v>0</v>
      </c>
      <c r="X11" s="20">
        <v>80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43"/>
      <c r="AG11" s="5">
        <v>17</v>
      </c>
      <c r="AH11" s="5">
        <v>0</v>
      </c>
      <c r="AI11" s="5"/>
      <c r="AJ11" s="30">
        <f t="shared" si="2"/>
        <v>388</v>
      </c>
      <c r="AK11" s="30">
        <f t="shared" si="3"/>
        <v>388</v>
      </c>
      <c r="AL11" s="31" t="str">
        <f t="shared" si="0"/>
        <v>OK</v>
      </c>
    </row>
    <row r="12" spans="1:39" s="6" customFormat="1" ht="25.5" customHeight="1">
      <c r="A12" s="26" t="s">
        <v>32</v>
      </c>
      <c r="B12" s="39">
        <v>781</v>
      </c>
      <c r="C12" s="24">
        <v>383</v>
      </c>
      <c r="D12" s="24">
        <v>7</v>
      </c>
      <c r="E12" s="24">
        <f t="shared" si="1"/>
        <v>376</v>
      </c>
      <c r="F12" s="20">
        <v>2</v>
      </c>
      <c r="G12" s="20">
        <v>1</v>
      </c>
      <c r="H12" s="20">
        <v>11</v>
      </c>
      <c r="I12" s="20">
        <v>86</v>
      </c>
      <c r="J12" s="20">
        <v>124</v>
      </c>
      <c r="K12" s="20">
        <v>7</v>
      </c>
      <c r="L12" s="20">
        <v>13</v>
      </c>
      <c r="M12" s="20">
        <v>0</v>
      </c>
      <c r="N12" s="20">
        <v>1</v>
      </c>
      <c r="O12" s="20">
        <v>7</v>
      </c>
      <c r="P12" s="20">
        <v>24</v>
      </c>
      <c r="Q12" s="20">
        <v>5</v>
      </c>
      <c r="R12" s="20">
        <v>29</v>
      </c>
      <c r="S12" s="20">
        <v>4</v>
      </c>
      <c r="T12" s="20">
        <v>0</v>
      </c>
      <c r="U12" s="20">
        <v>0</v>
      </c>
      <c r="V12" s="20">
        <v>5</v>
      </c>
      <c r="W12" s="20">
        <v>0</v>
      </c>
      <c r="X12" s="20">
        <v>57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43"/>
      <c r="AG12" s="5">
        <v>12</v>
      </c>
      <c r="AH12" s="5">
        <v>1</v>
      </c>
      <c r="AI12" s="5"/>
      <c r="AJ12" s="30">
        <f t="shared" si="2"/>
        <v>376</v>
      </c>
      <c r="AK12" s="30">
        <f t="shared" si="3"/>
        <v>376</v>
      </c>
      <c r="AL12" s="31" t="str">
        <f t="shared" si="0"/>
        <v>OK</v>
      </c>
      <c r="AM12" s="9"/>
    </row>
    <row r="13" spans="1:39" s="6" customFormat="1" ht="41.25" customHeight="1">
      <c r="A13" s="17" t="s">
        <v>33</v>
      </c>
      <c r="B13" s="18">
        <f>SUM(B5:B12)</f>
        <v>6314</v>
      </c>
      <c r="C13" s="18">
        <f>SUM(C5:C12)</f>
        <v>3088</v>
      </c>
      <c r="D13" s="18">
        <f>SUM(D5:D12)</f>
        <v>70</v>
      </c>
      <c r="E13" s="18">
        <f>SUM(E5:E12)</f>
        <v>3018</v>
      </c>
      <c r="F13" s="18">
        <f aca="true" t="shared" si="4" ref="F13:X13">SUM(F5:F12)</f>
        <v>10</v>
      </c>
      <c r="G13" s="18">
        <f t="shared" si="4"/>
        <v>23</v>
      </c>
      <c r="H13" s="18">
        <f t="shared" si="4"/>
        <v>38</v>
      </c>
      <c r="I13" s="18">
        <f t="shared" si="4"/>
        <v>741</v>
      </c>
      <c r="J13" s="18">
        <f t="shared" si="4"/>
        <v>855</v>
      </c>
      <c r="K13" s="18">
        <f t="shared" si="4"/>
        <v>72</v>
      </c>
      <c r="L13" s="18">
        <f t="shared" si="4"/>
        <v>136</v>
      </c>
      <c r="M13" s="18">
        <f t="shared" si="4"/>
        <v>7</v>
      </c>
      <c r="N13" s="18">
        <f t="shared" si="4"/>
        <v>1</v>
      </c>
      <c r="O13" s="18">
        <f t="shared" si="4"/>
        <v>23</v>
      </c>
      <c r="P13" s="18">
        <f t="shared" si="4"/>
        <v>151</v>
      </c>
      <c r="Q13" s="18">
        <f t="shared" si="4"/>
        <v>39</v>
      </c>
      <c r="R13" s="18">
        <f t="shared" si="4"/>
        <v>248</v>
      </c>
      <c r="S13" s="18">
        <f t="shared" si="4"/>
        <v>23</v>
      </c>
      <c r="T13" s="18">
        <f t="shared" si="4"/>
        <v>3</v>
      </c>
      <c r="U13" s="18">
        <f t="shared" si="4"/>
        <v>0</v>
      </c>
      <c r="V13" s="18">
        <f t="shared" si="4"/>
        <v>46</v>
      </c>
      <c r="W13" s="18">
        <f t="shared" si="4"/>
        <v>0</v>
      </c>
      <c r="X13" s="18">
        <f t="shared" si="4"/>
        <v>600</v>
      </c>
      <c r="Y13" s="18">
        <f aca="true" t="shared" si="5" ref="Y13:AE13">SUM(Y5:Y12)</f>
        <v>0</v>
      </c>
      <c r="Z13" s="18">
        <f t="shared" si="5"/>
        <v>0</v>
      </c>
      <c r="AA13" s="18">
        <f t="shared" si="5"/>
        <v>0</v>
      </c>
      <c r="AB13" s="18">
        <f t="shared" si="5"/>
        <v>0</v>
      </c>
      <c r="AC13" s="18">
        <f t="shared" si="5"/>
        <v>2</v>
      </c>
      <c r="AD13" s="18">
        <f t="shared" si="5"/>
        <v>0</v>
      </c>
      <c r="AE13" s="18">
        <f t="shared" si="5"/>
        <v>0</v>
      </c>
      <c r="AF13" s="43"/>
      <c r="AG13" s="44">
        <f>SUM(AG5:AG12)</f>
        <v>111</v>
      </c>
      <c r="AH13" s="44">
        <f>SUM(AH5:AH12)</f>
        <v>3</v>
      </c>
      <c r="AI13" s="5"/>
      <c r="AJ13" s="32">
        <f>SUM(F13:AE13)</f>
        <v>3018</v>
      </c>
      <c r="AK13" s="32">
        <f>E13</f>
        <v>3018</v>
      </c>
      <c r="AL13" s="32" t="str">
        <f t="shared" si="0"/>
        <v>OK</v>
      </c>
      <c r="AM13" s="9"/>
    </row>
    <row r="14" spans="1:39" s="6" customFormat="1" ht="25.5" customHeight="1">
      <c r="A14" s="26" t="s">
        <v>34</v>
      </c>
      <c r="B14" s="39">
        <f>1172-1</f>
        <v>1171</v>
      </c>
      <c r="C14" s="24">
        <v>494</v>
      </c>
      <c r="D14" s="24">
        <v>23</v>
      </c>
      <c r="E14" s="24">
        <f t="shared" si="1"/>
        <v>471</v>
      </c>
      <c r="F14" s="20">
        <v>3</v>
      </c>
      <c r="G14" s="20">
        <v>7</v>
      </c>
      <c r="H14" s="20">
        <v>13</v>
      </c>
      <c r="I14" s="20">
        <v>78</v>
      </c>
      <c r="J14" s="20">
        <v>178</v>
      </c>
      <c r="K14" s="20">
        <v>22</v>
      </c>
      <c r="L14" s="20">
        <v>37</v>
      </c>
      <c r="M14" s="20">
        <v>1</v>
      </c>
      <c r="N14" s="20">
        <v>0</v>
      </c>
      <c r="O14" s="20">
        <v>6</v>
      </c>
      <c r="P14" s="20">
        <v>19</v>
      </c>
      <c r="Q14" s="20">
        <v>6</v>
      </c>
      <c r="R14" s="20">
        <v>23</v>
      </c>
      <c r="S14" s="20">
        <v>9</v>
      </c>
      <c r="T14" s="20">
        <v>1</v>
      </c>
      <c r="U14" s="20">
        <v>0</v>
      </c>
      <c r="V14" s="20">
        <v>11</v>
      </c>
      <c r="W14" s="20">
        <v>0</v>
      </c>
      <c r="X14" s="20">
        <v>57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43"/>
      <c r="AG14" s="45">
        <v>5</v>
      </c>
      <c r="AH14" s="45">
        <v>1</v>
      </c>
      <c r="AI14" s="5"/>
      <c r="AJ14" s="30">
        <f t="shared" si="2"/>
        <v>471</v>
      </c>
      <c r="AK14" s="30">
        <f aca="true" t="shared" si="6" ref="AK14:AK20">E14</f>
        <v>471</v>
      </c>
      <c r="AL14" s="33" t="str">
        <f t="shared" si="0"/>
        <v>OK</v>
      </c>
      <c r="AM14" s="9"/>
    </row>
    <row r="15" spans="1:39" s="6" customFormat="1" ht="25.5" customHeight="1">
      <c r="A15" s="26" t="s">
        <v>35</v>
      </c>
      <c r="B15" s="39">
        <v>958</v>
      </c>
      <c r="C15" s="24">
        <v>423</v>
      </c>
      <c r="D15" s="24">
        <v>15</v>
      </c>
      <c r="E15" s="24">
        <f t="shared" si="1"/>
        <v>408</v>
      </c>
      <c r="F15" s="20">
        <v>0</v>
      </c>
      <c r="G15" s="20">
        <v>6</v>
      </c>
      <c r="H15" s="20">
        <v>14</v>
      </c>
      <c r="I15" s="20">
        <v>67</v>
      </c>
      <c r="J15" s="20">
        <v>118</v>
      </c>
      <c r="K15" s="20">
        <v>15</v>
      </c>
      <c r="L15" s="20">
        <v>37</v>
      </c>
      <c r="M15" s="20">
        <v>0</v>
      </c>
      <c r="N15" s="20">
        <v>0</v>
      </c>
      <c r="O15" s="20">
        <v>5</v>
      </c>
      <c r="P15" s="20">
        <v>21</v>
      </c>
      <c r="Q15" s="20">
        <v>4</v>
      </c>
      <c r="R15" s="20">
        <v>29</v>
      </c>
      <c r="S15" s="20">
        <v>2</v>
      </c>
      <c r="T15" s="20">
        <v>0</v>
      </c>
      <c r="U15" s="20">
        <v>0</v>
      </c>
      <c r="V15" s="20">
        <v>13</v>
      </c>
      <c r="W15" s="20">
        <v>0</v>
      </c>
      <c r="X15" s="20">
        <v>77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43"/>
      <c r="AG15" s="45">
        <v>9</v>
      </c>
      <c r="AH15" s="45">
        <v>0</v>
      </c>
      <c r="AI15" s="5"/>
      <c r="AJ15" s="30">
        <f t="shared" si="2"/>
        <v>408</v>
      </c>
      <c r="AK15" s="30">
        <f t="shared" si="6"/>
        <v>408</v>
      </c>
      <c r="AL15" s="33" t="str">
        <f t="shared" si="0"/>
        <v>OK</v>
      </c>
      <c r="AM15" s="9"/>
    </row>
    <row r="16" spans="1:39" s="6" customFormat="1" ht="25.5" customHeight="1">
      <c r="A16" s="26" t="s">
        <v>36</v>
      </c>
      <c r="B16" s="39">
        <v>776</v>
      </c>
      <c r="C16" s="24">
        <v>313</v>
      </c>
      <c r="D16" s="24">
        <v>18</v>
      </c>
      <c r="E16" s="24">
        <f t="shared" si="1"/>
        <v>295</v>
      </c>
      <c r="F16" s="20">
        <v>0</v>
      </c>
      <c r="G16" s="20">
        <v>5</v>
      </c>
      <c r="H16" s="20">
        <v>10</v>
      </c>
      <c r="I16" s="20">
        <v>48</v>
      </c>
      <c r="J16" s="20">
        <v>97</v>
      </c>
      <c r="K16" s="20">
        <v>9</v>
      </c>
      <c r="L16" s="20">
        <v>18</v>
      </c>
      <c r="M16" s="20">
        <v>2</v>
      </c>
      <c r="N16" s="20">
        <v>0</v>
      </c>
      <c r="O16" s="20">
        <v>0</v>
      </c>
      <c r="P16" s="20">
        <v>9</v>
      </c>
      <c r="Q16" s="20">
        <v>2</v>
      </c>
      <c r="R16" s="20">
        <v>31</v>
      </c>
      <c r="S16" s="20">
        <v>9</v>
      </c>
      <c r="T16" s="20">
        <v>0</v>
      </c>
      <c r="U16" s="20">
        <v>0</v>
      </c>
      <c r="V16" s="20">
        <v>10</v>
      </c>
      <c r="W16" s="20">
        <v>0</v>
      </c>
      <c r="X16" s="20">
        <v>45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43"/>
      <c r="AG16" s="45">
        <v>7</v>
      </c>
      <c r="AH16" s="45">
        <v>0</v>
      </c>
      <c r="AI16" s="5"/>
      <c r="AJ16" s="30">
        <f t="shared" si="2"/>
        <v>295</v>
      </c>
      <c r="AK16" s="30">
        <f t="shared" si="6"/>
        <v>295</v>
      </c>
      <c r="AL16" s="33" t="str">
        <f t="shared" si="0"/>
        <v>OK</v>
      </c>
      <c r="AM16" s="9"/>
    </row>
    <row r="17" spans="1:39" s="6" customFormat="1" ht="25.5" customHeight="1">
      <c r="A17" s="26" t="s">
        <v>37</v>
      </c>
      <c r="B17" s="39">
        <f>846-1</f>
        <v>845</v>
      </c>
      <c r="C17" s="24">
        <v>374</v>
      </c>
      <c r="D17" s="24">
        <v>16</v>
      </c>
      <c r="E17" s="24">
        <f t="shared" si="1"/>
        <v>358</v>
      </c>
      <c r="F17" s="20">
        <v>2</v>
      </c>
      <c r="G17" s="20">
        <v>5</v>
      </c>
      <c r="H17" s="20">
        <v>6</v>
      </c>
      <c r="I17" s="20">
        <v>60</v>
      </c>
      <c r="J17" s="20">
        <v>124</v>
      </c>
      <c r="K17" s="20">
        <v>22</v>
      </c>
      <c r="L17" s="20">
        <v>8</v>
      </c>
      <c r="M17" s="20">
        <v>0</v>
      </c>
      <c r="N17" s="20">
        <v>0</v>
      </c>
      <c r="O17" s="20">
        <v>2</v>
      </c>
      <c r="P17" s="20">
        <v>12</v>
      </c>
      <c r="Q17" s="20">
        <v>9</v>
      </c>
      <c r="R17" s="20">
        <v>31</v>
      </c>
      <c r="S17" s="20">
        <v>6</v>
      </c>
      <c r="T17" s="20">
        <v>1</v>
      </c>
      <c r="U17" s="20">
        <v>0</v>
      </c>
      <c r="V17" s="20">
        <v>8</v>
      </c>
      <c r="W17" s="20">
        <v>0</v>
      </c>
      <c r="X17" s="20">
        <v>62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43"/>
      <c r="AG17" s="45">
        <v>15</v>
      </c>
      <c r="AH17" s="45">
        <v>0</v>
      </c>
      <c r="AI17" s="5"/>
      <c r="AJ17" s="30">
        <f t="shared" si="2"/>
        <v>358</v>
      </c>
      <c r="AK17" s="30">
        <f t="shared" si="6"/>
        <v>358</v>
      </c>
      <c r="AL17" s="33" t="str">
        <f t="shared" si="0"/>
        <v>OK</v>
      </c>
      <c r="AM17" s="9"/>
    </row>
    <row r="18" spans="1:38" ht="25.5" customHeight="1">
      <c r="A18" s="26" t="s">
        <v>38</v>
      </c>
      <c r="B18" s="39">
        <v>793</v>
      </c>
      <c r="C18" s="24">
        <v>419</v>
      </c>
      <c r="D18" s="24">
        <v>11</v>
      </c>
      <c r="E18" s="24">
        <f t="shared" si="1"/>
        <v>408</v>
      </c>
      <c r="F18" s="20">
        <v>0</v>
      </c>
      <c r="G18" s="20">
        <v>5</v>
      </c>
      <c r="H18" s="20">
        <v>8</v>
      </c>
      <c r="I18" s="20">
        <v>107</v>
      </c>
      <c r="J18" s="20">
        <v>101</v>
      </c>
      <c r="K18" s="20">
        <v>16</v>
      </c>
      <c r="L18" s="20">
        <v>21</v>
      </c>
      <c r="M18" s="20">
        <v>1</v>
      </c>
      <c r="N18" s="20">
        <v>0</v>
      </c>
      <c r="O18" s="20">
        <v>3</v>
      </c>
      <c r="P18" s="20">
        <v>5</v>
      </c>
      <c r="Q18" s="20">
        <v>4</v>
      </c>
      <c r="R18" s="20">
        <v>33</v>
      </c>
      <c r="S18" s="20">
        <v>9</v>
      </c>
      <c r="T18" s="20">
        <v>0</v>
      </c>
      <c r="U18" s="20">
        <v>0</v>
      </c>
      <c r="V18" s="20">
        <v>6</v>
      </c>
      <c r="W18" s="20">
        <v>0</v>
      </c>
      <c r="X18" s="20">
        <v>89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43"/>
      <c r="AG18" s="45">
        <v>25</v>
      </c>
      <c r="AH18" s="45">
        <v>1</v>
      </c>
      <c r="AI18" s="5"/>
      <c r="AJ18" s="30">
        <f t="shared" si="2"/>
        <v>408</v>
      </c>
      <c r="AK18" s="30">
        <f t="shared" si="6"/>
        <v>408</v>
      </c>
      <c r="AL18" s="33" t="str">
        <f t="shared" si="0"/>
        <v>OK</v>
      </c>
    </row>
    <row r="19" spans="1:39" s="6" customFormat="1" ht="25.5" customHeight="1">
      <c r="A19" s="26" t="s">
        <v>39</v>
      </c>
      <c r="B19" s="39">
        <v>1021</v>
      </c>
      <c r="C19" s="24">
        <v>505</v>
      </c>
      <c r="D19" s="24">
        <v>17</v>
      </c>
      <c r="E19" s="24">
        <f t="shared" si="1"/>
        <v>488</v>
      </c>
      <c r="F19" s="20">
        <v>0</v>
      </c>
      <c r="G19" s="20">
        <v>1</v>
      </c>
      <c r="H19" s="20">
        <v>11</v>
      </c>
      <c r="I19" s="20">
        <v>74</v>
      </c>
      <c r="J19" s="20">
        <v>161</v>
      </c>
      <c r="K19" s="20">
        <v>23</v>
      </c>
      <c r="L19" s="20">
        <v>23</v>
      </c>
      <c r="M19" s="20">
        <v>0</v>
      </c>
      <c r="N19" s="20">
        <v>0</v>
      </c>
      <c r="O19" s="20">
        <v>6</v>
      </c>
      <c r="P19" s="20">
        <v>20</v>
      </c>
      <c r="Q19" s="20">
        <v>5</v>
      </c>
      <c r="R19" s="20">
        <v>61</v>
      </c>
      <c r="S19" s="20">
        <v>6</v>
      </c>
      <c r="T19" s="20">
        <v>2</v>
      </c>
      <c r="U19" s="20">
        <v>0</v>
      </c>
      <c r="V19" s="20">
        <v>12</v>
      </c>
      <c r="W19" s="20">
        <v>0</v>
      </c>
      <c r="X19" s="20">
        <v>83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43"/>
      <c r="AG19" s="45">
        <v>16</v>
      </c>
      <c r="AH19" s="45">
        <v>3</v>
      </c>
      <c r="AI19" s="5"/>
      <c r="AJ19" s="30">
        <f t="shared" si="2"/>
        <v>488</v>
      </c>
      <c r="AK19" s="30">
        <f t="shared" si="6"/>
        <v>488</v>
      </c>
      <c r="AL19" s="33" t="str">
        <f t="shared" si="0"/>
        <v>OK</v>
      </c>
      <c r="AM19" s="9"/>
    </row>
    <row r="20" spans="1:39" s="6" customFormat="1" ht="25.5" customHeight="1">
      <c r="A20" s="26" t="s">
        <v>40</v>
      </c>
      <c r="B20" s="39">
        <v>718</v>
      </c>
      <c r="C20" s="24">
        <v>302</v>
      </c>
      <c r="D20" s="24">
        <v>15</v>
      </c>
      <c r="E20" s="24">
        <f t="shared" si="1"/>
        <v>287</v>
      </c>
      <c r="F20" s="20">
        <v>0</v>
      </c>
      <c r="G20" s="20">
        <v>2</v>
      </c>
      <c r="H20" s="20">
        <v>7</v>
      </c>
      <c r="I20" s="20">
        <v>28</v>
      </c>
      <c r="J20" s="20">
        <v>136</v>
      </c>
      <c r="K20" s="20">
        <v>9</v>
      </c>
      <c r="L20" s="20">
        <v>18</v>
      </c>
      <c r="M20" s="20">
        <v>0</v>
      </c>
      <c r="N20" s="20">
        <v>0</v>
      </c>
      <c r="O20" s="20">
        <v>2</v>
      </c>
      <c r="P20" s="20">
        <v>9</v>
      </c>
      <c r="Q20" s="20">
        <v>3</v>
      </c>
      <c r="R20" s="20">
        <v>28</v>
      </c>
      <c r="S20" s="20">
        <v>5</v>
      </c>
      <c r="T20" s="20">
        <v>0</v>
      </c>
      <c r="U20" s="20">
        <v>0</v>
      </c>
      <c r="V20" s="20">
        <v>6</v>
      </c>
      <c r="W20" s="20">
        <v>0</v>
      </c>
      <c r="X20" s="20">
        <v>34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43"/>
      <c r="AG20" s="45">
        <v>6</v>
      </c>
      <c r="AH20" s="45">
        <v>1</v>
      </c>
      <c r="AI20" s="5"/>
      <c r="AJ20" s="30">
        <f t="shared" si="2"/>
        <v>287</v>
      </c>
      <c r="AK20" s="30">
        <f t="shared" si="6"/>
        <v>287</v>
      </c>
      <c r="AL20" s="33" t="str">
        <f t="shared" si="0"/>
        <v>OK</v>
      </c>
      <c r="AM20" s="9"/>
    </row>
    <row r="21" spans="1:39" s="5" customFormat="1" ht="40.5" customHeight="1">
      <c r="A21" s="17" t="s">
        <v>41</v>
      </c>
      <c r="B21" s="18">
        <f>SUM(B14:B20)</f>
        <v>6282</v>
      </c>
      <c r="C21" s="18">
        <f>SUM(C14:C20)</f>
        <v>2830</v>
      </c>
      <c r="D21" s="18">
        <f>SUM(D14:D20)</f>
        <v>115</v>
      </c>
      <c r="E21" s="19">
        <f>SUM(E14:E20)</f>
        <v>2715</v>
      </c>
      <c r="F21" s="19">
        <f aca="true" t="shared" si="7" ref="F21:W21">SUM(F14:F20)</f>
        <v>5</v>
      </c>
      <c r="G21" s="19">
        <f t="shared" si="7"/>
        <v>31</v>
      </c>
      <c r="H21" s="19">
        <f t="shared" si="7"/>
        <v>69</v>
      </c>
      <c r="I21" s="19">
        <f t="shared" si="7"/>
        <v>462</v>
      </c>
      <c r="J21" s="19">
        <f t="shared" si="7"/>
        <v>915</v>
      </c>
      <c r="K21" s="19">
        <f t="shared" si="7"/>
        <v>116</v>
      </c>
      <c r="L21" s="19">
        <f t="shared" si="7"/>
        <v>162</v>
      </c>
      <c r="M21" s="19">
        <f t="shared" si="7"/>
        <v>4</v>
      </c>
      <c r="N21" s="19">
        <f t="shared" si="7"/>
        <v>0</v>
      </c>
      <c r="O21" s="19">
        <f t="shared" si="7"/>
        <v>24</v>
      </c>
      <c r="P21" s="19">
        <f t="shared" si="7"/>
        <v>95</v>
      </c>
      <c r="Q21" s="19">
        <f t="shared" si="7"/>
        <v>33</v>
      </c>
      <c r="R21" s="19">
        <f t="shared" si="7"/>
        <v>236</v>
      </c>
      <c r="S21" s="19">
        <f t="shared" si="7"/>
        <v>46</v>
      </c>
      <c r="T21" s="19">
        <f t="shared" si="7"/>
        <v>4</v>
      </c>
      <c r="U21" s="19">
        <f t="shared" si="7"/>
        <v>0</v>
      </c>
      <c r="V21" s="19">
        <f t="shared" si="7"/>
        <v>66</v>
      </c>
      <c r="W21" s="19">
        <f t="shared" si="7"/>
        <v>0</v>
      </c>
      <c r="X21" s="19">
        <f aca="true" t="shared" si="8" ref="X21:AE21">SUM(X14:X20)</f>
        <v>447</v>
      </c>
      <c r="Y21" s="19">
        <f t="shared" si="8"/>
        <v>0</v>
      </c>
      <c r="Z21" s="19">
        <f t="shared" si="8"/>
        <v>0</v>
      </c>
      <c r="AA21" s="19">
        <f t="shared" si="8"/>
        <v>0</v>
      </c>
      <c r="AB21" s="19">
        <f t="shared" si="8"/>
        <v>0</v>
      </c>
      <c r="AC21" s="19">
        <f t="shared" si="8"/>
        <v>0</v>
      </c>
      <c r="AD21" s="19">
        <f t="shared" si="8"/>
        <v>0</v>
      </c>
      <c r="AE21" s="19">
        <f t="shared" si="8"/>
        <v>0</v>
      </c>
      <c r="AF21" s="43"/>
      <c r="AG21" s="44">
        <f>SUM(AG14:AG20)</f>
        <v>83</v>
      </c>
      <c r="AH21" s="44">
        <f>SUM(AH14:AH20)</f>
        <v>6</v>
      </c>
      <c r="AJ21" s="32">
        <f>SUM(F21:AE21)</f>
        <v>2715</v>
      </c>
      <c r="AK21" s="32">
        <f>E21</f>
        <v>2715</v>
      </c>
      <c r="AL21" s="32" t="str">
        <f t="shared" si="0"/>
        <v>OK</v>
      </c>
      <c r="AM21" s="9"/>
    </row>
    <row r="22" spans="1:39" s="5" customFormat="1" ht="24.75" customHeight="1">
      <c r="A22" s="21" t="s">
        <v>44</v>
      </c>
      <c r="B22" s="40">
        <v>624</v>
      </c>
      <c r="C22" s="22">
        <v>303</v>
      </c>
      <c r="D22" s="22">
        <v>11</v>
      </c>
      <c r="E22" s="24">
        <f t="shared" si="1"/>
        <v>292</v>
      </c>
      <c r="F22" s="23">
        <v>1</v>
      </c>
      <c r="G22" s="23">
        <v>1</v>
      </c>
      <c r="H22" s="23">
        <v>7</v>
      </c>
      <c r="I22" s="23">
        <v>44</v>
      </c>
      <c r="J22" s="23">
        <v>113</v>
      </c>
      <c r="K22" s="23">
        <v>8</v>
      </c>
      <c r="L22" s="23">
        <v>13</v>
      </c>
      <c r="M22" s="23">
        <v>1</v>
      </c>
      <c r="N22" s="23">
        <v>0</v>
      </c>
      <c r="O22" s="23">
        <v>0</v>
      </c>
      <c r="P22" s="23">
        <v>13</v>
      </c>
      <c r="Q22" s="23">
        <v>4</v>
      </c>
      <c r="R22" s="23">
        <v>23</v>
      </c>
      <c r="S22" s="23">
        <v>5</v>
      </c>
      <c r="T22" s="23">
        <v>0</v>
      </c>
      <c r="U22" s="23">
        <v>1</v>
      </c>
      <c r="V22" s="23">
        <v>1</v>
      </c>
      <c r="W22" s="23">
        <v>0</v>
      </c>
      <c r="X22" s="23">
        <v>57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43"/>
      <c r="AG22" s="46">
        <v>6</v>
      </c>
      <c r="AH22" s="46">
        <v>0</v>
      </c>
      <c r="AJ22" s="30">
        <f t="shared" si="2"/>
        <v>292</v>
      </c>
      <c r="AK22" s="30">
        <f>E22</f>
        <v>292</v>
      </c>
      <c r="AL22" s="31" t="str">
        <f t="shared" si="0"/>
        <v>OK</v>
      </c>
      <c r="AM22" s="9"/>
    </row>
    <row r="23" spans="1:38" ht="24.75" customHeight="1">
      <c r="A23" s="21" t="s">
        <v>45</v>
      </c>
      <c r="B23" s="40">
        <v>943</v>
      </c>
      <c r="C23" s="24">
        <v>417</v>
      </c>
      <c r="D23" s="24">
        <v>19</v>
      </c>
      <c r="E23" s="24">
        <f t="shared" si="1"/>
        <v>398</v>
      </c>
      <c r="F23" s="20">
        <v>3</v>
      </c>
      <c r="G23" s="20">
        <v>5</v>
      </c>
      <c r="H23" s="20">
        <v>13</v>
      </c>
      <c r="I23" s="20">
        <v>37</v>
      </c>
      <c r="J23" s="20">
        <v>168</v>
      </c>
      <c r="K23" s="20">
        <v>21</v>
      </c>
      <c r="L23" s="20">
        <v>6</v>
      </c>
      <c r="M23" s="20">
        <v>0</v>
      </c>
      <c r="N23" s="20">
        <v>0</v>
      </c>
      <c r="O23" s="20">
        <v>5</v>
      </c>
      <c r="P23" s="20">
        <v>17</v>
      </c>
      <c r="Q23" s="20">
        <v>5</v>
      </c>
      <c r="R23" s="20">
        <v>39</v>
      </c>
      <c r="S23" s="20">
        <v>6</v>
      </c>
      <c r="T23" s="20">
        <v>0</v>
      </c>
      <c r="U23" s="20">
        <v>0</v>
      </c>
      <c r="V23" s="20">
        <v>9</v>
      </c>
      <c r="W23" s="20">
        <v>0</v>
      </c>
      <c r="X23" s="20">
        <v>64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43"/>
      <c r="AG23" s="46">
        <v>15</v>
      </c>
      <c r="AH23" s="46">
        <v>0</v>
      </c>
      <c r="AI23" s="5"/>
      <c r="AJ23" s="30">
        <f t="shared" si="2"/>
        <v>398</v>
      </c>
      <c r="AK23" s="30">
        <f>E23</f>
        <v>398</v>
      </c>
      <c r="AL23" s="31" t="str">
        <f t="shared" si="0"/>
        <v>OK</v>
      </c>
    </row>
    <row r="24" spans="1:39" s="5" customFormat="1" ht="40.5">
      <c r="A24" s="17" t="s">
        <v>43</v>
      </c>
      <c r="B24" s="18">
        <f>SUM(B22:B23)</f>
        <v>1567</v>
      </c>
      <c r="C24" s="18">
        <f aca="true" t="shared" si="9" ref="C24:AE24">SUM(C22:C23)</f>
        <v>720</v>
      </c>
      <c r="D24" s="18">
        <f t="shared" si="9"/>
        <v>30</v>
      </c>
      <c r="E24" s="18">
        <f t="shared" si="9"/>
        <v>690</v>
      </c>
      <c r="F24" s="18">
        <f t="shared" si="9"/>
        <v>4</v>
      </c>
      <c r="G24" s="18">
        <f t="shared" si="9"/>
        <v>6</v>
      </c>
      <c r="H24" s="18">
        <f t="shared" si="9"/>
        <v>20</v>
      </c>
      <c r="I24" s="18">
        <f t="shared" si="9"/>
        <v>81</v>
      </c>
      <c r="J24" s="18">
        <f t="shared" si="9"/>
        <v>281</v>
      </c>
      <c r="K24" s="18">
        <f t="shared" si="9"/>
        <v>29</v>
      </c>
      <c r="L24" s="18">
        <f t="shared" si="9"/>
        <v>19</v>
      </c>
      <c r="M24" s="18">
        <f t="shared" si="9"/>
        <v>1</v>
      </c>
      <c r="N24" s="18">
        <f t="shared" si="9"/>
        <v>0</v>
      </c>
      <c r="O24" s="18">
        <f t="shared" si="9"/>
        <v>5</v>
      </c>
      <c r="P24" s="18">
        <f t="shared" si="9"/>
        <v>30</v>
      </c>
      <c r="Q24" s="18">
        <f t="shared" si="9"/>
        <v>9</v>
      </c>
      <c r="R24" s="18">
        <f t="shared" si="9"/>
        <v>62</v>
      </c>
      <c r="S24" s="18">
        <f t="shared" si="9"/>
        <v>11</v>
      </c>
      <c r="T24" s="18">
        <f t="shared" si="9"/>
        <v>0</v>
      </c>
      <c r="U24" s="18">
        <f t="shared" si="9"/>
        <v>1</v>
      </c>
      <c r="V24" s="18">
        <f t="shared" si="9"/>
        <v>10</v>
      </c>
      <c r="W24" s="18">
        <f t="shared" si="9"/>
        <v>0</v>
      </c>
      <c r="X24" s="18">
        <f t="shared" si="9"/>
        <v>121</v>
      </c>
      <c r="Y24" s="18"/>
      <c r="Z24" s="18"/>
      <c r="AA24" s="18"/>
      <c r="AB24" s="18"/>
      <c r="AC24" s="18"/>
      <c r="AD24" s="18"/>
      <c r="AE24" s="18">
        <f t="shared" si="9"/>
        <v>0</v>
      </c>
      <c r="AF24" s="43"/>
      <c r="AG24" s="44">
        <f>SUM(AG22:AG23)</f>
        <v>21</v>
      </c>
      <c r="AH24" s="44">
        <f>SUM(AH22:AH23)</f>
        <v>0</v>
      </c>
      <c r="AJ24" s="32">
        <f>SUM(F24:AE24)</f>
        <v>690</v>
      </c>
      <c r="AK24" s="32">
        <f>E24</f>
        <v>690</v>
      </c>
      <c r="AL24" s="32" t="str">
        <f t="shared" si="0"/>
        <v>OK</v>
      </c>
      <c r="AM24" s="9"/>
    </row>
    <row r="25" spans="1:39" s="5" customFormat="1" ht="42" thickBot="1">
      <c r="A25" s="10" t="s">
        <v>42</v>
      </c>
      <c r="B25" s="11">
        <f>B13+B21+B24</f>
        <v>14163</v>
      </c>
      <c r="C25" s="11">
        <f aca="true" t="shared" si="10" ref="C25:W25">C13+C21+C24</f>
        <v>6638</v>
      </c>
      <c r="D25" s="11">
        <f t="shared" si="10"/>
        <v>215</v>
      </c>
      <c r="E25" s="11">
        <f t="shared" si="10"/>
        <v>6423</v>
      </c>
      <c r="F25" s="11">
        <f t="shared" si="10"/>
        <v>19</v>
      </c>
      <c r="G25" s="11">
        <f t="shared" si="10"/>
        <v>60</v>
      </c>
      <c r="H25" s="11">
        <f t="shared" si="10"/>
        <v>127</v>
      </c>
      <c r="I25" s="11">
        <f t="shared" si="10"/>
        <v>1284</v>
      </c>
      <c r="J25" s="11">
        <f t="shared" si="10"/>
        <v>2051</v>
      </c>
      <c r="K25" s="11">
        <f t="shared" si="10"/>
        <v>217</v>
      </c>
      <c r="L25" s="11">
        <f t="shared" si="10"/>
        <v>317</v>
      </c>
      <c r="M25" s="11">
        <f t="shared" si="10"/>
        <v>12</v>
      </c>
      <c r="N25" s="11">
        <f t="shared" si="10"/>
        <v>1</v>
      </c>
      <c r="O25" s="11">
        <f t="shared" si="10"/>
        <v>52</v>
      </c>
      <c r="P25" s="11">
        <f t="shared" si="10"/>
        <v>276</v>
      </c>
      <c r="Q25" s="11">
        <f t="shared" si="10"/>
        <v>81</v>
      </c>
      <c r="R25" s="11">
        <f t="shared" si="10"/>
        <v>546</v>
      </c>
      <c r="S25" s="11">
        <f t="shared" si="10"/>
        <v>80</v>
      </c>
      <c r="T25" s="11">
        <f t="shared" si="10"/>
        <v>7</v>
      </c>
      <c r="U25" s="11">
        <f t="shared" si="10"/>
        <v>1</v>
      </c>
      <c r="V25" s="11">
        <f t="shared" si="10"/>
        <v>122</v>
      </c>
      <c r="W25" s="11">
        <f t="shared" si="10"/>
        <v>0</v>
      </c>
      <c r="X25" s="11">
        <f aca="true" t="shared" si="11" ref="X25:AE25">X13+X21+X24</f>
        <v>1168</v>
      </c>
      <c r="Y25" s="11">
        <f t="shared" si="11"/>
        <v>0</v>
      </c>
      <c r="Z25" s="11">
        <f t="shared" si="11"/>
        <v>0</v>
      </c>
      <c r="AA25" s="11">
        <f t="shared" si="11"/>
        <v>0</v>
      </c>
      <c r="AB25" s="11">
        <f t="shared" si="11"/>
        <v>0</v>
      </c>
      <c r="AC25" s="11">
        <f t="shared" si="11"/>
        <v>2</v>
      </c>
      <c r="AD25" s="11">
        <f t="shared" si="11"/>
        <v>0</v>
      </c>
      <c r="AE25" s="11">
        <f t="shared" si="11"/>
        <v>0</v>
      </c>
      <c r="AF25" s="43"/>
      <c r="AG25" s="47">
        <f>SUM(AG13+AG21+AG24)</f>
        <v>215</v>
      </c>
      <c r="AH25" s="47">
        <f>SUM(AH13+AH21+AH24)</f>
        <v>9</v>
      </c>
      <c r="AJ25" s="34">
        <f>SUM(F25:AE25)</f>
        <v>6423</v>
      </c>
      <c r="AK25" s="34">
        <f>E25</f>
        <v>6423</v>
      </c>
      <c r="AL25" s="35" t="str">
        <f t="shared" si="0"/>
        <v>OK</v>
      </c>
      <c r="AM25" s="9"/>
    </row>
    <row r="26" spans="3:38" ht="27" customHeight="1" thickBot="1">
      <c r="C26" s="50" t="s">
        <v>52</v>
      </c>
      <c r="D26" s="14"/>
      <c r="E26" s="12"/>
      <c r="F26" s="14">
        <f>F25/$E$25</f>
        <v>0.0029581192589132805</v>
      </c>
      <c r="G26" s="14">
        <f aca="true" t="shared" si="12" ref="G26:L26">G25/$E$25</f>
        <v>0.009341429238673517</v>
      </c>
      <c r="H26" s="14">
        <f t="shared" si="12"/>
        <v>0.019772691888525613</v>
      </c>
      <c r="I26" s="14">
        <f t="shared" si="12"/>
        <v>0.19990658570761327</v>
      </c>
      <c r="J26" s="14">
        <f t="shared" si="12"/>
        <v>0.31932118947532306</v>
      </c>
      <c r="K26" s="14">
        <f t="shared" si="12"/>
        <v>0.03378483574653589</v>
      </c>
      <c r="L26" s="14">
        <f t="shared" si="12"/>
        <v>0.04935388447765841</v>
      </c>
      <c r="M26" s="14">
        <f aca="true" t="shared" si="13" ref="M26:X26">M25/$E$25</f>
        <v>0.0018682858477347033</v>
      </c>
      <c r="N26" s="14">
        <f t="shared" si="13"/>
        <v>0.00015569048731122528</v>
      </c>
      <c r="O26" s="14">
        <f t="shared" si="13"/>
        <v>0.008095905340183715</v>
      </c>
      <c r="P26" s="14">
        <f t="shared" si="13"/>
        <v>0.04297057449789818</v>
      </c>
      <c r="Q26" s="14">
        <f t="shared" si="13"/>
        <v>0.012610929472209247</v>
      </c>
      <c r="R26" s="14">
        <f t="shared" si="13"/>
        <v>0.085007006071929</v>
      </c>
      <c r="S26" s="14">
        <f t="shared" si="13"/>
        <v>0.012455238984898023</v>
      </c>
      <c r="T26" s="14">
        <f t="shared" si="13"/>
        <v>0.001089833411178577</v>
      </c>
      <c r="U26" s="14">
        <f t="shared" si="13"/>
        <v>0.00015569048731122528</v>
      </c>
      <c r="V26" s="14">
        <f t="shared" si="13"/>
        <v>0.018994239451969486</v>
      </c>
      <c r="W26" s="14">
        <f t="shared" si="13"/>
        <v>0</v>
      </c>
      <c r="X26" s="14">
        <f t="shared" si="13"/>
        <v>0.18184648917951113</v>
      </c>
      <c r="Y26" s="14">
        <f aca="true" t="shared" si="14" ref="Y26:AE26">Y25/$E$25</f>
        <v>0</v>
      </c>
      <c r="Z26" s="14">
        <f t="shared" si="14"/>
        <v>0</v>
      </c>
      <c r="AA26" s="14">
        <f t="shared" si="14"/>
        <v>0</v>
      </c>
      <c r="AB26" s="14">
        <f t="shared" si="14"/>
        <v>0</v>
      </c>
      <c r="AC26" s="14">
        <f t="shared" si="14"/>
        <v>0.00031138097462245055</v>
      </c>
      <c r="AD26" s="14">
        <f t="shared" si="14"/>
        <v>0</v>
      </c>
      <c r="AE26" s="14">
        <f t="shared" si="14"/>
        <v>0</v>
      </c>
      <c r="AF26" s="43"/>
      <c r="AG26" s="36">
        <f>SUM(F26:AF26)</f>
        <v>1</v>
      </c>
      <c r="AH26" s="37"/>
      <c r="AI26" s="5"/>
      <c r="AJ26" s="36"/>
      <c r="AK26" s="37"/>
      <c r="AL26" s="36"/>
    </row>
    <row r="27" spans="1:36" ht="18.75" thickBot="1">
      <c r="A27" s="48"/>
      <c r="B27" s="49" t="s">
        <v>46</v>
      </c>
      <c r="C27" s="13">
        <f>C25/B25</f>
        <v>0.4686860128503848</v>
      </c>
      <c r="F27" s="15"/>
      <c r="AF27" s="43"/>
      <c r="AI27" s="5"/>
      <c r="AJ27" s="38"/>
    </row>
    <row r="28" spans="32:35" ht="18">
      <c r="AF28" s="43"/>
      <c r="AI28" s="5"/>
    </row>
    <row r="29" spans="32:35" ht="18">
      <c r="AF29" s="43"/>
      <c r="AI29" s="5"/>
    </row>
    <row r="30" spans="6:35" ht="18">
      <c r="F30" s="16"/>
      <c r="AF30" s="43"/>
      <c r="AI30" s="5"/>
    </row>
    <row r="31" spans="32:35" ht="18">
      <c r="AF31" s="43"/>
      <c r="AI31" s="5"/>
    </row>
    <row r="32" ht="12.75">
      <c r="AI32" s="5"/>
    </row>
  </sheetData>
  <mergeCells count="29">
    <mergeCell ref="AJ3:AL3"/>
    <mergeCell ref="AG3:AG4"/>
    <mergeCell ref="AH3:AH4"/>
    <mergeCell ref="F3:F4"/>
    <mergeCell ref="G3:G4"/>
    <mergeCell ref="H3:H4"/>
    <mergeCell ref="M3:M4"/>
    <mergeCell ref="N3:N4"/>
    <mergeCell ref="O3:O4"/>
    <mergeCell ref="I3:I4"/>
    <mergeCell ref="J3:J4"/>
    <mergeCell ref="K3:K4"/>
    <mergeCell ref="L3:L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C3:AC4"/>
    <mergeCell ref="AD3:AD4"/>
    <mergeCell ref="AE3:AE4"/>
    <mergeCell ref="Y3:Y4"/>
    <mergeCell ref="Z3:Z4"/>
    <mergeCell ref="AA3:AA4"/>
    <mergeCell ref="AB3:AB4"/>
  </mergeCells>
  <printOptions horizontalCentered="1" verticalCentered="1"/>
  <pageMargins left="0.2" right="0.17" top="0.47" bottom="0.33" header="0.18" footer="0.16"/>
  <pageSetup horizontalDpi="300" verticalDpi="300" orientation="landscape" pageOrder="overThenDown" paperSize="9" scale="65" r:id="rId1"/>
  <headerFooter alignWithMargins="0">
    <oddHeader>&amp;L&amp;"Arial Narrow,Gras"MAIRIE de RODEZ
Direction des Affaires Générales&amp;"Arial Narrow,Normal"
Service Population&amp;C&amp;"Arial Narrow,Normal"
&amp;"Arial Narrow,Gras"&amp;12&amp;UELECTIONS des REPRESENTANTS au PARLEMENT EUROPÉEN du 13 JUIN 2004&amp;R&amp;"Arial Narrow,Normal"&amp;D</oddHeader>
    <oddFooter>&amp;C&amp;"Arial Narrow,Normal"Page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dg-phc</cp:lastModifiedBy>
  <cp:lastPrinted>2005-05-29T09:36:57Z</cp:lastPrinted>
  <dcterms:created xsi:type="dcterms:W3CDTF">1999-06-13T19:38:07Z</dcterms:created>
  <dcterms:modified xsi:type="dcterms:W3CDTF">2009-05-18T12:28:17Z</dcterms:modified>
  <cp:category/>
  <cp:version/>
  <cp:contentType/>
  <cp:contentStatus/>
</cp:coreProperties>
</file>